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lochko\c\БЮДЖЕТНЫЙ ОТДЕЛ\Решение  сессии на 2026 год\Корректировка\июнь\"/>
    </mc:Choice>
  </mc:AlternateContent>
  <bookViews>
    <workbookView xWindow="-105" yWindow="-105" windowWidth="23250" windowHeight="12600"/>
  </bookViews>
  <sheets>
    <sheet name="приложение 1" sheetId="2" r:id="rId1"/>
  </sheets>
  <definedNames>
    <definedName name="_xlnm.Print_Titles" localSheetId="0">'приложение 1'!$11:$11</definedName>
    <definedName name="_xlnm.Print_Area" localSheetId="0">'приложение 1'!$A$1:$C$110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1" i="2" l="1"/>
  <c r="C59" i="2"/>
  <c r="C64" i="2" l="1"/>
  <c r="C62" i="2" l="1"/>
  <c r="C13" i="2" l="1"/>
  <c r="C74" i="2" l="1"/>
  <c r="C61" i="2" l="1"/>
  <c r="C103" i="2"/>
  <c r="C29" i="2" l="1"/>
  <c r="C35" i="2" l="1"/>
  <c r="C38" i="2" l="1"/>
  <c r="C21" i="2" l="1"/>
  <c r="C26" i="2" l="1"/>
  <c r="C16" i="2" l="1"/>
  <c r="C15" i="2" l="1"/>
  <c r="C12" i="2"/>
  <c r="C105" i="2"/>
</calcChain>
</file>

<file path=xl/sharedStrings.xml><?xml version="1.0" encoding="utf-8"?>
<sst xmlns="http://schemas.openxmlformats.org/spreadsheetml/2006/main" count="196" uniqueCount="196">
  <si>
    <t>Всего доходов</t>
  </si>
  <si>
    <t xml:space="preserve">
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</si>
  <si>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</si>
  <si>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БЕЗВОЗМЕЗДНЫЕ ПОСТУПЛЕНИЯ</t>
  </si>
  <si>
    <t>ШТРАФЫ, САНКЦИИ, ВОЗМЕЩЕНИЕ УЩЕРБА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</si>
  <si>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</si>
  <si>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ДОХОДЫ ОТ ИСПОЛЬЗОВАНИЯ ИМУЩЕСТВА, НАХОДЯЩЕГОСЯ В ГОСУДАРСТВЕННОЙ И МУНИЦИПАЛЬНОЙ СОБСТВЕННОСТИ</t>
  </si>
  <si>
    <t>Государственная пошлина за выдачу разрешения на установку рекламной конструкции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</si>
  <si>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</si>
  <si>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</t>
  </si>
  <si>
    <t>Налог, взимаемый в связи с применением патентной системы налогообложения, зачисляемый в бюджеты муниципальных районов</t>
  </si>
  <si>
    <t>Единый сельскохозяйственный налог</t>
  </si>
  <si>
    <t>НАЛОГИ НА СОВОКУПНЫЙ ДОХОД</t>
  </si>
  <si>
    <t>НАЛОГИ НА ПРИБЫЛЬ, ДОХОДЫ</t>
  </si>
  <si>
    <t>НАЛОГОВЫЕ И НЕНАЛОГОВЫЕ ДОХОДЫ</t>
  </si>
  <si>
    <t>Сумма</t>
  </si>
  <si>
    <t>Наименование дохода</t>
  </si>
  <si>
    <t xml:space="preserve">Код </t>
  </si>
  <si>
    <t>(рублей)</t>
  </si>
  <si>
    <t xml:space="preserve"> 1 00 00000 00 0000 000 </t>
  </si>
  <si>
    <t xml:space="preserve"> 1 01 00000 00 0000 000 </t>
  </si>
  <si>
    <t xml:space="preserve"> 1 05 00000 00 0000 000 </t>
  </si>
  <si>
    <t xml:space="preserve"> 1 05 03010 01 0000 110 </t>
  </si>
  <si>
    <t xml:space="preserve">1 05 04020 02 0000 110 </t>
  </si>
  <si>
    <t xml:space="preserve"> 1 08 00000 00 0000 000 </t>
  </si>
  <si>
    <t xml:space="preserve">1 08 03010 01 0000 110 </t>
  </si>
  <si>
    <t xml:space="preserve"> 1 08 07150 01 0000 110 </t>
  </si>
  <si>
    <t xml:space="preserve"> 1 11 00000 00 0000 000 </t>
  </si>
  <si>
    <t xml:space="preserve"> 1 11 07015 05 0000 120 </t>
  </si>
  <si>
    <t xml:space="preserve"> 1 16 00000 00 0000 000 </t>
  </si>
  <si>
    <t xml:space="preserve"> 2 00 00000 00 0000 000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</si>
  <si>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</si>
  <si>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</si>
  <si>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</si>
  <si>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НАЛОГИ НА ТОВАРЫ(РАБОТЫ, УСЛУГИ),РЕАЛИЗУЕМЫЕ НА ТЕРРИТОРИИ РОССИЙСКОЙ ФЕДЕРАЦИИ</t>
  </si>
  <si>
    <t>1 03 00000 00 0000 000</t>
  </si>
  <si>
    <t>1 03 02000 01 0000 110</t>
  </si>
  <si>
    <t>Акцизы по подакцизным товарам ( продукции), производимым на территории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</si>
  <si>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</si>
  <si>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Налог на доходы физических лиц</t>
  </si>
  <si>
    <t>1 01 02000 01 0000 110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</si>
  <si>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(общеобразовательные учреждения)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</si>
  <si>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(дошкольные образовательные учреждения)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</si>
  <si>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(учреждения культуры)</t>
  </si>
  <si>
    <t xml:space="preserve"> 2 02 20000 00 0000 150 </t>
  </si>
  <si>
    <t xml:space="preserve"> 2 02 30000 00 0000 150 </t>
  </si>
  <si>
    <t xml:space="preserve"> 2 02 30024 05 0001 150 </t>
  </si>
  <si>
    <t>2 02 35120 05 0000 150</t>
  </si>
  <si>
    <t xml:space="preserve"> 2 02 30024 05 0002 150 </t>
  </si>
  <si>
    <t xml:space="preserve">2 02 30024 05 1000 150 </t>
  </si>
  <si>
    <t xml:space="preserve"> 2 02 30024 05 1200 150 </t>
  </si>
  <si>
    <t xml:space="preserve">2 02 30024 05 1300 150 </t>
  </si>
  <si>
    <t xml:space="preserve"> 2 02 30024 05 1400 150 </t>
  </si>
  <si>
    <t xml:space="preserve"> 2 02 30024 05 2000 150 </t>
  </si>
  <si>
    <t xml:space="preserve"> 2 02 30024 05 4000 150 </t>
  </si>
  <si>
    <t xml:space="preserve"> 2 02 30024 05 9002 150 </t>
  </si>
  <si>
    <t xml:space="preserve"> 2 02 30024 05 9003 150 </t>
  </si>
  <si>
    <t xml:space="preserve"> 2 02 30024 05 9015 150 </t>
  </si>
  <si>
    <t xml:space="preserve"> 2 02 30029 05 0000 150 </t>
  </si>
  <si>
    <t xml:space="preserve"> 2 02 35118 05 0000 150 </t>
  </si>
  <si>
    <t xml:space="preserve"> 2 02 39999 05 1000 150 </t>
  </si>
  <si>
    <t xml:space="preserve"> 2 02 39999 05 2000 150 </t>
  </si>
  <si>
    <t xml:space="preserve"> 2 02 39999 05 3000 150 </t>
  </si>
  <si>
    <t>2 02 30024 05 0003 150</t>
  </si>
  <si>
    <t xml:space="preserve">2 02 40000 00 0000 150 </t>
  </si>
  <si>
    <t xml:space="preserve"> 2 02 40014 05 0000 150 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</si>
  <si>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</si>
  <si>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</si>
  <si>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</si>
  <si>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</si>
  <si>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</si>
  <si>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</si>
  <si>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</si>
  <si>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</si>
  <si>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ПРОДАЖИ МАТЕРИАЛЬНЫХ И НЕМАТЕРИАЛЬНЫХ АКТИВОВ</t>
  </si>
  <si>
    <t xml:space="preserve"> 1 14 00000 00 0000 000 </t>
  </si>
  <si>
    <t>1 14 02052 05 0000 440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</si>
  <si>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</si>
  <si>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Субвенции бюджетам муниципальных районов на выполнение передаваемых полномочий субъектов Российской Федерации (на компенсационные выплаты по льготному проезду отдельных категорий граждан на авто-,электро- и железнодорожном транспорте)</t>
  </si>
  <si>
    <t>Субвенции бюджетам муниципальных районов на выполнение передаваемых полномочий субъектов Российской Федерации (на приобретение технических и других средств реабилитации инвалидам и отдельным категориям граждан, льготным категориям граждан)</t>
  </si>
  <si>
    <t>Субвенция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</si>
  <si>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2 02 25519 05 0000 150 </t>
  </si>
  <si>
    <t>Субсидия бюджетам муниципальных районов на поддержку отрасли культуры</t>
  </si>
  <si>
    <t xml:space="preserve"> 2 02 30024 05 1500 150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</si>
  <si>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по отлову и содержанию животных без владельцев)</t>
  </si>
  <si>
    <r>
      <rPr>
        <sz val="14"/>
        <rFont val="Times New Roman"/>
        <family val="1"/>
        <charset val="204"/>
      </rPr>
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</t>
    </r>
    <r>
      <rPr>
        <u/>
        <sz val="14"/>
        <rFont val="Times New Roman"/>
        <family val="1"/>
        <charset val="204"/>
      </rPr>
      <t>прав</t>
    </r>
  </si>
  <si>
    <t>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</si>
  <si>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</si>
  <si>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</si>
  <si>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</si>
  <si>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</si>
  <si>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</si>
  <si>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</si>
  <si>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</si>
  <si>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</si>
  <si>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</si>
  <si>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</si>
  <si>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</si>
  <si>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1 16 01143 01 0000 140</t>
  </si>
  <si>
    <r>
      <t xml:space="preserve">Административные штрафы, установленные </t>
    </r>
    <r>
      <rPr>
        <sz val="14"/>
        <color rgb="FF000000"/>
        <rFont val="Times New Roman"/>
        <family val="1"/>
        <charset val="204"/>
      </rPr>
      <t>главой 15</t>
    </r>
    <r>
      <rPr>
        <sz val="14"/>
        <color theme="1"/>
        <rFont val="Times New Roman"/>
        <family val="1"/>
        <charset val="204"/>
      </rPr>
      <t xml:space="preserve">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</t>
    </r>
    <r>
      <rPr>
        <sz val="14"/>
        <color rgb="FF000000"/>
        <rFont val="Times New Roman"/>
        <family val="1"/>
        <charset val="204"/>
      </rPr>
      <t>пункте 6 статьи 46</t>
    </r>
    <r>
      <rPr>
        <sz val="14"/>
        <color theme="1"/>
        <rFont val="Times New Roman"/>
        <family val="1"/>
        <charset val="204"/>
      </rPr>
      <t xml:space="preserve"> Бюджетного кодекса Российской Федерации), налагаемые мировыми судьями, комиссиями по делам несовершеннолетних и защите их прав</t>
    </r>
  </si>
  <si>
    <t>1 16 01153 01 0000 140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</si>
  <si>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</si>
  <si>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</si>
  <si>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</si>
  <si>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</si>
  <si>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</si>
  <si>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</si>
  <si>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</si>
  <si>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1 16 01333 01 0000 140</t>
  </si>
  <si>
    <t xml:space="preserve"> 1 13 00000 00 0000 000 </t>
  </si>
  <si>
    <t>ДОХОДЫ ОТ ОКАЗАНИЯ ПЛАТНЫХ УСЛУГ И КОМПЕНСАЦИИ ЗАТРАТ ГОСУДАРСТВА</t>
  </si>
  <si>
    <t>1 13 02995 05 0000 130</t>
  </si>
  <si>
    <t>Прочие доходы от компенсации затрат бюджетов муниципальных районов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</si>
  <si>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организациях)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</si>
  <si>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дошкольного, 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</si>
  <si>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в сфере социальной защиты населения, опеки и попечительства в отношении граждан, признанных судом недееспособными или ограниченно дееспособными, опеки и попечительства имущества граждан, признанных судом безвестно отсутствующими)</t>
  </si>
  <si>
    <t>1 05 01011 01 0000 110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</si>
  <si>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</si>
  <si>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</si>
  <si>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1 05 01021 01 0000 110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</si>
  <si>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</si>
  <si>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</si>
  <si>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</si>
  <si>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 опеке и попечительству в отношении несовершеннолетних)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</si>
  <si>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административной ответственности)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</si>
  <si>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архивного дела)</t>
  </si>
  <si>
    <t>Субвенции бюджетам муниципальных районов на выполнение передаваемых полномочий субъектов Российской Федерации (по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родителям)</t>
  </si>
  <si>
    <t>2 02 35303 05 0000 150</t>
  </si>
  <si>
    <t xml:space="preserve"> 1 11 05025 05 0000 120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</si>
  <si>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</si>
  <si>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</si>
  <si>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</si>
  <si>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</si>
  <si>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1 11 09080 05 0000 120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</si>
  <si>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</si>
  <si>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2 02 25179 05 0000 150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</si>
  <si>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</si>
  <si>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2 02 30024 05 9016 150 </t>
  </si>
  <si>
    <t xml:space="preserve">2 02 35250 05 0000 150 </t>
  </si>
  <si>
    <t>Субвенции бюджетам муниципальных районов на оплату жилищно-коммунальных услуг отдельным категориям граждан</t>
  </si>
  <si>
    <t>О.В. Клочко</t>
  </si>
  <si>
    <t>Доходы от сдачи в аренду имущества, составляющего казну муниципальных районов (за исключением земельных участков)</t>
  </si>
  <si>
    <t>1 11 05075 05 0000 120</t>
  </si>
  <si>
    <t xml:space="preserve"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</t>
  </si>
  <si>
    <t xml:space="preserve">                   Начальник финансового управления</t>
  </si>
  <si>
    <t xml:space="preserve">Доходы, поступающие в порядке возмещения расходов, понесенных в связи с эксплуатацией имущества муниципальных районов </t>
  </si>
  <si>
    <t xml:space="preserve">1 13 02065 05 0000 130 </t>
  </si>
  <si>
    <t>Субвенции бюджетам муниципальных районов на выполнение передаваемых полномочий субъектов Российской Федерации (на выплату социального пособия на погребение и возмещение расходов специализированным службам по вопросам похоронного дела)</t>
  </si>
  <si>
    <t>Субвенции бюджетам муниципальных районов на выполнение передаваемых полномочий субъектов Российской Федерации (на выплату единовременного пособия на погребение)</t>
  </si>
  <si>
    <t>Субвенции бюджетам муниципальных районов на выполнение передаваемых полномочий субъектов Российской Федерации (на предоставление поддержки отдельных категорий граждан по оплате за жилое помещение и коммунальных услуг)</t>
  </si>
  <si>
    <t xml:space="preserve"> 2 02 35220 05 0000 150 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</si>
  <si>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</si>
  <si>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2 02 30024 05 9020 150 </t>
  </si>
  <si>
    <t>Субвенции бюджетам муниципальных районов на выполнение передаваемых полномочий субъектов Российской Федерации (на предоставление денежной компенсации расходов на наем (поднаем) жилых помещений лицам из числа детей-сирот и детей, оставшихся без попечения родителей)</t>
  </si>
  <si>
    <t>2 02 39999 05 7300 150</t>
  </si>
  <si>
    <t>Прочие субвенции бюджетам муниципальных районов (на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помещений)</t>
  </si>
  <si>
    <t>2 02 39999 05 7200 150</t>
  </si>
  <si>
    <t>Прочие субвенции бюджетам муниципальных районов (на предоставление детям-сиротам и детям, оставшимся без попечения родителей, лицам из их числа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ипотекой)</t>
  </si>
  <si>
    <t>2 02 39999 05 7400 150</t>
  </si>
  <si>
    <t>Прочие субвенции бюджетам муниципальных районов (на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объединениями)</t>
  </si>
  <si>
    <t>Объем поступлений доходов  в бюджет муниципального образования Белогорский район Республики Крым                                                                                                                по кодам видов (подвидов) доходов на 2026 год</t>
  </si>
  <si>
    <t xml:space="preserve"> 1 11 01050 05 0000 120 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</si>
  <si>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</si>
  <si>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</si>
  <si>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</si>
  <si>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</si>
  <si>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</si>
  <si>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</si>
  <si>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района)</t>
  </si>
  <si>
    <t>1 16 02020 02 0000 140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</si>
  <si>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</si>
  <si>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</si>
  <si>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</si>
  <si>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2 02 35082 05  0000 150</t>
  </si>
  <si>
    <t xml:space="preserve"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</si>
  <si>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2 02 25513 05 0000 150</t>
  </si>
  <si>
    <t>Субсидии бюджетам муниципальных районов на модернизацию муниципальных учреждений культуры</t>
  </si>
  <si>
    <t>2 02 29999 05 4680 150</t>
  </si>
  <si>
    <t>Прочие субсидии бюджетам муниципальных районов (на закупку и установку модульных зданий (конструкций) в сфере культуры)</t>
  </si>
  <si>
    <t xml:space="preserve"> 2 02 10000 00 0000 150 </t>
  </si>
  <si>
    <t>Дотации бюджетам бюджетной системы Российской Федерации</t>
  </si>
  <si>
    <t xml:space="preserve"> 2 02 15002 05 0000 150 </t>
  </si>
  <si>
    <t>Дотации бюджетам муниципальных районов на поддержку мер по обеспечению сбалансированности бюджетов</t>
  </si>
  <si>
    <t>2 02 29999 05 0002 150</t>
  </si>
  <si>
    <t>Прочие субсидии бюджетам муниципальных районов (на софинансирование реализации проектов инициативного бюджетирования, основанных на инициативах обучающихся в муниципальных общеобразовательных организациях)</t>
  </si>
  <si>
    <t>2 02 20041 05 0000 150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</si>
  <si>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</si>
  <si>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2 02 29999 05 5102 150</t>
  </si>
  <si>
    <t>Прочие субсидии бюджетам муниципальных районов (на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дорожного фонда Республики Крым)</t>
  </si>
  <si>
    <t xml:space="preserve"> 1 17 00000 00 0000 000 </t>
  </si>
  <si>
    <t>ПРОЧИЕ НЕНАЛОГОВЫЕ ДОХОДЫ</t>
  </si>
  <si>
    <t xml:space="preserve"> 1 17 05050 05 0000 180 </t>
  </si>
  <si>
    <t>Прочие неналоговые доходы бюджетов муниципальных районов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</si>
  <si>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</si>
  <si>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</si>
  <si>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Приложение 1                                                                                                                    к решению Белогорского районного совета Республики Крым от 17.12.2025 № 346                                                "О бюджете муниципального образования Белогорский район Республики Крым на 2026 год и на плановый период 2027 и 2028 годов"   (в редакции решения Белогорского районного совета Республики Крым                 от           №              "О внесении изменений в решение   Белогорского районного совета Республики Крым                   от 17.12.2025 № 346  "О бюджете   муниципального образования Белогорский район Республики Крым на 2026 год и на плановый период 2027 и 2028 годов")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</si>
</sst>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[Red]\-#,##0.00"/>
    <numFmt numFmtId="165" formatCode="#,##0.00;[Red]\-#,##0.000"/>
    <numFmt numFmtId="166" formatCode="#,##0.000;[Red]\-#,##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1"/>
    <xf numFmtId="4" fontId="2" fillId="0" borderId="1" xfId="1" applyNumberFormat="1" applyFont="1" applyFill="1" applyBorder="1" applyAlignment="1" applyProtection="1">
      <protection hidden="1"/>
    </xf>
    <xf numFmtId="0" fontId="3" fillId="0" borderId="2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Protection="1">
      <protection hidden="1"/>
    </xf>
    <xf numFmtId="0" fontId="3" fillId="0" borderId="0" xfId="1" applyFont="1" applyFill="1" applyBorder="1" applyProtection="1">
      <protection hidden="1"/>
    </xf>
    <xf numFmtId="0" fontId="4" fillId="0" borderId="0" xfId="1" applyFont="1" applyFill="1" applyBorder="1" applyProtection="1">
      <protection hidden="1"/>
    </xf>
    <xf numFmtId="0" fontId="4" fillId="0" borderId="0" xfId="1" applyFont="1"/>
    <xf numFmtId="165" fontId="2" fillId="0" borderId="1" xfId="1" applyNumberFormat="1" applyFont="1" applyFill="1" applyBorder="1" applyAlignment="1" applyProtection="1">
      <alignment horizontal="right" wrapText="1"/>
      <protection hidden="1"/>
    </xf>
    <xf numFmtId="0" fontId="3" fillId="0" borderId="1" xfId="1" applyNumberFormat="1" applyFont="1" applyFill="1" applyBorder="1" applyAlignment="1" applyProtection="1">
      <alignment horizontal="left" vertical="top" wrapText="1"/>
      <protection hidden="1"/>
    </xf>
    <xf numFmtId="0" fontId="3" fillId="0" borderId="1" xfId="1" applyNumberFormat="1" applyFont="1" applyFill="1" applyBorder="1" applyAlignment="1" applyProtection="1">
      <alignment horizontal="right" vertical="top" wrapText="1"/>
      <protection hidden="1"/>
    </xf>
    <xf numFmtId="0" fontId="2" fillId="0" borderId="1" xfId="1" applyNumberFormat="1" applyFont="1" applyFill="1" applyBorder="1" applyAlignment="1" applyProtection="1">
      <alignment horizontal="right" vertical="top" wrapText="1"/>
      <protection hidden="1"/>
    </xf>
    <xf numFmtId="0" fontId="5" fillId="0" borderId="1" xfId="0" applyFont="1" applyBorder="1"/>
    <xf numFmtId="165" fontId="3" fillId="0" borderId="1" xfId="1" applyNumberFormat="1" applyFont="1" applyFill="1" applyBorder="1" applyAlignment="1" applyProtection="1">
      <alignment horizontal="right" wrapText="1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1" fillId="0" borderId="0" xfId="1" applyFont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1" xfId="1" applyNumberFormat="1" applyFont="1" applyFill="1" applyBorder="1" applyAlignment="1" applyProtection="1">
      <alignment horizontal="left" vertical="top" wrapText="1"/>
      <protection hidden="1"/>
    </xf>
    <xf numFmtId="0" fontId="2" fillId="0" borderId="1" xfId="1" applyNumberFormat="1" applyFont="1" applyFill="1" applyBorder="1" applyAlignment="1" applyProtection="1">
      <protection hidden="1"/>
    </xf>
    <xf numFmtId="4" fontId="3" fillId="0" borderId="1" xfId="1" applyNumberFormat="1" applyFont="1" applyBorder="1"/>
    <xf numFmtId="4" fontId="8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0" xfId="1" applyBorder="1"/>
    <xf numFmtId="165" fontId="3" fillId="2" borderId="0" xfId="1" applyNumberFormat="1" applyFont="1" applyFill="1" applyBorder="1" applyAlignment="1" applyProtection="1">
      <alignment horizontal="right" wrapText="1"/>
      <protection hidden="1"/>
    </xf>
    <xf numFmtId="0" fontId="1" fillId="2" borderId="0" xfId="1" applyFill="1"/>
    <xf numFmtId="0" fontId="1" fillId="2" borderId="0" xfId="1" applyFill="1" applyBorder="1"/>
    <xf numFmtId="165" fontId="3" fillId="0" borderId="0" xfId="1" applyNumberFormat="1" applyFont="1" applyFill="1" applyBorder="1" applyAlignment="1" applyProtection="1">
      <alignment horizontal="right" wrapText="1"/>
      <protection hidden="1"/>
    </xf>
    <xf numFmtId="0" fontId="9" fillId="0" borderId="0" xfId="1" applyFont="1"/>
    <xf numFmtId="0" fontId="10" fillId="0" borderId="0" xfId="1" applyFont="1"/>
    <xf numFmtId="0" fontId="8" fillId="0" borderId="3" xfId="0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3" fillId="2" borderId="1" xfId="1" applyNumberFormat="1" applyFont="1" applyFill="1" applyBorder="1" applyAlignment="1" applyProtection="1">
      <alignment horizontal="right" vertical="top" wrapText="1"/>
      <protection hidden="1"/>
    </xf>
    <xf numFmtId="0" fontId="3" fillId="2" borderId="1" xfId="1" applyNumberFormat="1" applyFont="1" applyFill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justify" vertical="center"/>
    </xf>
    <xf numFmtId="0" fontId="4" fillId="0" borderId="0" xfId="1" applyNumberFormat="1" applyFont="1" applyFill="1" applyAlignment="1" applyProtection="1">
      <alignment wrapText="1"/>
      <protection hidden="1"/>
    </xf>
    <xf numFmtId="0" fontId="5" fillId="0" borderId="1" xfId="0" applyFont="1" applyBorder="1" applyAlignment="1">
      <alignment wrapText="1"/>
    </xf>
    <xf numFmtId="0" fontId="8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>
      <alignment wrapText="1"/>
    </xf>
    <xf numFmtId="4" fontId="1" fillId="0" borderId="0" xfId="1" applyNumberFormat="1"/>
    <xf numFmtId="0" fontId="3" fillId="0" borderId="0" xfId="1" applyFont="1" applyAlignment="1">
      <alignment horizontal="right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right" wrapText="1"/>
    </xf>
    <xf numFmtId="165" fontId="3" fillId="2" borderId="1" xfId="1" applyNumberFormat="1" applyFont="1" applyFill="1" applyBorder="1" applyAlignment="1" applyProtection="1">
      <alignment horizontal="right" wrapText="1"/>
      <protection hidden="1"/>
    </xf>
    <xf numFmtId="4" fontId="3" fillId="2" borderId="1" xfId="1" applyNumberFormat="1" applyFont="1" applyFill="1" applyBorder="1"/>
    <xf numFmtId="165" fontId="2" fillId="2" borderId="1" xfId="1" applyNumberFormat="1" applyFont="1" applyFill="1" applyBorder="1" applyAlignment="1" applyProtection="1">
      <alignment horizontal="right" wrapText="1"/>
      <protection hidden="1"/>
    </xf>
    <xf numFmtId="166" fontId="3" fillId="2" borderId="1" xfId="1" applyNumberFormat="1" applyFont="1" applyFill="1" applyBorder="1" applyAlignment="1" applyProtection="1">
      <alignment horizontal="right" wrapText="1"/>
      <protection hidden="1"/>
    </xf>
    <xf numFmtId="164" fontId="3" fillId="2" borderId="1" xfId="1" applyNumberFormat="1" applyFont="1" applyFill="1" applyBorder="1" applyAlignment="1" applyProtection="1">
      <alignment horizontal="right" wrapText="1"/>
      <protection hidden="1"/>
    </xf>
    <xf numFmtId="0" fontId="7" fillId="0" borderId="1" xfId="0" applyFont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12" fillId="2" borderId="0" xfId="2" applyFont="1" applyFill="1" applyAlignment="1">
      <alignment wrapText="1"/>
    </xf>
    <xf numFmtId="0" fontId="8" fillId="2" borderId="1" xfId="0" applyFont="1" applyFill="1" applyBorder="1" applyAlignment="1">
      <alignment horizontal="right"/>
    </xf>
    <xf numFmtId="0" fontId="3" fillId="2" borderId="1" xfId="2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0" fontId="14" fillId="0" borderId="6" xfId="0" applyFont="1" applyBorder="1" applyAlignment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left" vertical="top" wrapText="1"/>
      <protection hidden="1"/>
    </xf>
    <xf numFmtId="0" fontId="2" fillId="0" borderId="1" xfId="1" applyFont="1" applyBorder="1" applyAlignment="1" applyProtection="1">
      <alignment horizontal="right" vertical="top" wrapText="1"/>
      <protection hidden="1"/>
    </xf>
    <xf numFmtId="0" fontId="3" fillId="0" borderId="1" xfId="1" applyFont="1" applyBorder="1" applyAlignment="1" applyProtection="1">
      <alignment horizontal="right" vertical="top" wrapText="1"/>
      <protection hidden="1"/>
    </xf>
    <xf numFmtId="0" fontId="3" fillId="0" borderId="1" xfId="1" applyFont="1" applyBorder="1" applyAlignment="1" applyProtection="1">
      <alignment horizontal="left" vertical="top" wrapText="1"/>
      <protection hidden="1"/>
    </xf>
    <xf numFmtId="165" fontId="3" fillId="0" borderId="1" xfId="1" applyNumberFormat="1" applyFont="1" applyBorder="1" applyAlignment="1" applyProtection="1">
      <alignment horizontal="right" wrapText="1"/>
      <protection hidden="1"/>
    </xf>
    <xf numFmtId="0" fontId="7" fillId="0" borderId="1" xfId="0" applyFont="1" applyBorder="1" applyAlignment="1">
      <alignment horizontal="right" vertical="center"/>
    </xf>
    <xf numFmtId="0" fontId="3" fillId="2" borderId="1" xfId="1" applyFont="1" applyFill="1" applyBorder="1" applyAlignment="1" applyProtection="1">
      <alignment horizontal="left" vertical="top" wrapText="1"/>
      <protection hidden="1"/>
    </xf>
    <xf numFmtId="0" fontId="2" fillId="0" borderId="1" xfId="1" applyFont="1" applyBorder="1" applyAlignment="1" applyProtection="1">
      <alignment horizontal="left" vertical="top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>
      <alignment horizontal="left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vo.garant.ru/document/redirect/12125267/170" TargetMode="External"/><Relationship Id="rId3" Type="http://schemas.openxmlformats.org/officeDocument/2006/relationships/hyperlink" Target="http://ivo.garant.ru/document/redirect/12125267/70" TargetMode="External"/><Relationship Id="rId7" Type="http://schemas.openxmlformats.org/officeDocument/2006/relationships/hyperlink" Target="http://ivo.garant.ru/document/redirect/12125267/14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ivo.garant.ru/document/redirect/12125267/60" TargetMode="External"/><Relationship Id="rId1" Type="http://schemas.openxmlformats.org/officeDocument/2006/relationships/hyperlink" Target="http://ivo.garant.ru/document/redirect/12125267/50" TargetMode="External"/><Relationship Id="rId6" Type="http://schemas.openxmlformats.org/officeDocument/2006/relationships/hyperlink" Target="http://ivo.garant.ru/document/redirect/12125267/130" TargetMode="External"/><Relationship Id="rId11" Type="http://schemas.openxmlformats.org/officeDocument/2006/relationships/hyperlink" Target="http://ivo.garant.ru/document/redirect/12125267/0" TargetMode="External"/><Relationship Id="rId5" Type="http://schemas.openxmlformats.org/officeDocument/2006/relationships/hyperlink" Target="http://ivo.garant.ru/document/redirect/12125267/100" TargetMode="External"/><Relationship Id="rId10" Type="http://schemas.openxmlformats.org/officeDocument/2006/relationships/hyperlink" Target="http://ivo.garant.ru/document/redirect/12125267/200" TargetMode="External"/><Relationship Id="rId4" Type="http://schemas.openxmlformats.org/officeDocument/2006/relationships/hyperlink" Target="http://ivo.garant.ru/document/redirect/12125267/80" TargetMode="External"/><Relationship Id="rId9" Type="http://schemas.openxmlformats.org/officeDocument/2006/relationships/hyperlink" Target="http://ivo.garant.ru/document/redirect/12125267/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showGridLines="0" tabSelected="1" view="pageBreakPreview" zoomScale="80" zoomScaleNormal="80" zoomScaleSheetLayoutView="80" workbookViewId="0">
      <selection activeCell="B5" sqref="B5"/>
    </sheetView>
  </sheetViews>
  <sheetFormatPr defaultColWidth="9.28515625" defaultRowHeight="12.75" x14ac:dyDescent="0.2"/>
  <cols>
    <col min="1" max="1" width="32.7109375" style="1" customWidth="1"/>
    <col min="2" max="2" width="71.42578125" style="1" customWidth="1"/>
    <col min="3" max="3" width="60.140625" style="1" customWidth="1"/>
    <col min="4" max="4" width="21.85546875" style="1" customWidth="1"/>
    <col min="5" max="5" width="9.28515625" style="1" hidden="1" customWidth="1"/>
    <col min="6" max="6" width="14.42578125" style="1" customWidth="1"/>
    <col min="7" max="7" width="1.28515625" style="1" customWidth="1"/>
    <col min="8" max="253" width="9.28515625" style="1" customWidth="1"/>
    <col min="254" max="16384" width="9.28515625" style="1"/>
  </cols>
  <sheetData>
    <row r="1" spans="1:7" ht="18.75" customHeight="1" x14ac:dyDescent="0.35">
      <c r="A1" s="5"/>
      <c r="B1" s="6"/>
      <c r="C1" s="4"/>
      <c r="E1" s="7"/>
      <c r="F1" s="7"/>
      <c r="G1" s="15"/>
    </row>
    <row r="2" spans="1:7" ht="33" customHeight="1" x14ac:dyDescent="0.35">
      <c r="A2" s="5"/>
      <c r="B2" s="6"/>
      <c r="C2" s="4"/>
      <c r="E2" s="7"/>
      <c r="F2" s="7"/>
    </row>
    <row r="3" spans="1:7" ht="8.4499999999999993" hidden="1" customHeight="1" x14ac:dyDescent="0.35">
      <c r="A3" s="5"/>
      <c r="B3" s="6"/>
      <c r="C3" s="4"/>
      <c r="E3" s="7"/>
      <c r="F3" s="7"/>
    </row>
    <row r="4" spans="1:7" ht="252" customHeight="1" x14ac:dyDescent="0.3">
      <c r="A4" s="5"/>
      <c r="B4" s="6"/>
      <c r="C4" s="41" t="s">
        <v>195</v>
      </c>
      <c r="D4" s="7"/>
      <c r="E4" s="7"/>
      <c r="F4" s="7"/>
      <c r="G4" s="15"/>
    </row>
    <row r="5" spans="1:7" ht="27.6" customHeight="1" x14ac:dyDescent="0.35">
      <c r="A5" s="5"/>
      <c r="B5" s="6"/>
      <c r="C5" s="41"/>
      <c r="D5" s="7"/>
      <c r="E5" s="7"/>
      <c r="F5" s="7"/>
      <c r="G5" s="15"/>
    </row>
    <row r="6" spans="1:7" ht="43.15" customHeight="1" x14ac:dyDescent="0.35">
      <c r="A6" s="5"/>
      <c r="B6" s="6"/>
      <c r="C6" s="41"/>
      <c r="D6" s="7"/>
      <c r="E6" s="7"/>
      <c r="F6" s="7"/>
      <c r="G6" s="15"/>
    </row>
    <row r="7" spans="1:7" ht="56.25" customHeight="1" x14ac:dyDescent="0.2">
      <c r="A7" s="73" t="s">
        <v>160</v>
      </c>
      <c r="B7" s="73"/>
      <c r="C7" s="73"/>
    </row>
    <row r="8" spans="1:7" ht="18.75" customHeight="1" x14ac:dyDescent="0.35">
      <c r="A8" s="4"/>
      <c r="B8" s="4"/>
      <c r="C8" s="4"/>
    </row>
    <row r="9" spans="1:7" ht="19.5" customHeight="1" x14ac:dyDescent="0.3">
      <c r="A9" s="4"/>
      <c r="B9" s="4"/>
      <c r="C9" s="3" t="s">
        <v>18</v>
      </c>
    </row>
    <row r="10" spans="1:7" ht="61.5" customHeight="1" x14ac:dyDescent="0.2">
      <c r="A10" s="45" t="s">
        <v>17</v>
      </c>
      <c r="B10" s="45" t="s">
        <v>16</v>
      </c>
      <c r="C10" s="45" t="s">
        <v>15</v>
      </c>
    </row>
    <row r="11" spans="1:7" ht="18.75" customHeight="1" x14ac:dyDescent="0.25">
      <c r="A11" s="45">
        <v>1</v>
      </c>
      <c r="B11" s="45">
        <v>2</v>
      </c>
      <c r="C11" s="45">
        <v>3</v>
      </c>
    </row>
    <row r="12" spans="1:7" ht="50.45" customHeight="1" x14ac:dyDescent="0.3">
      <c r="A12" s="11" t="s">
        <v>19</v>
      </c>
      <c r="B12" s="19" t="s">
        <v>14</v>
      </c>
      <c r="C12" s="8">
        <f>+C13+C21+C26+C29+C38+C41+C16+C35+C60</f>
        <v>955903850</v>
      </c>
    </row>
    <row r="13" spans="1:7" ht="57.6" customHeight="1" x14ac:dyDescent="0.3">
      <c r="A13" s="11" t="s">
        <v>20</v>
      </c>
      <c r="B13" s="19" t="s">
        <v>13</v>
      </c>
      <c r="C13" s="8">
        <f>C14</f>
        <v>767275100</v>
      </c>
    </row>
    <row r="14" spans="1:7" ht="49.15" customHeight="1" x14ac:dyDescent="0.3">
      <c r="A14" s="11" t="s">
        <v>40</v>
      </c>
      <c r="B14" s="19" t="s">
        <v>39</v>
      </c>
      <c r="C14" s="8">
        <v>767275100</v>
      </c>
    </row>
    <row r="15" spans="1:7" ht="60" customHeight="1" x14ac:dyDescent="0.3">
      <c r="A15" s="18" t="s">
        <v>35</v>
      </c>
      <c r="B15" s="16" t="s">
        <v>34</v>
      </c>
      <c r="C15" s="8">
        <f>C16</f>
        <v>25049200</v>
      </c>
    </row>
    <row r="16" spans="1:7" ht="60" customHeight="1" x14ac:dyDescent="0.3">
      <c r="A16" s="18" t="s">
        <v>36</v>
      </c>
      <c r="B16" s="16" t="s">
        <v>37</v>
      </c>
      <c r="C16" s="8">
        <f>+C17+C18+C20+C19</f>
        <v>25049200</v>
      </c>
    </row>
    <row r="17" spans="1:3" ht="145.9" customHeight="1" x14ac:dyDescent="0.3">
      <c r="A17" s="31" t="s">
        <v>66</v>
      </c>
      <c r="B17" s="23" t="s">
        <v>67</v>
      </c>
      <c r="C17" s="21">
        <v>13107500</v>
      </c>
    </row>
    <row r="18" spans="1:3" ht="175.9" customHeight="1" x14ac:dyDescent="0.3">
      <c r="A18" s="17" t="s">
        <v>68</v>
      </c>
      <c r="B18" s="32" t="s">
        <v>69</v>
      </c>
      <c r="C18" s="21">
        <v>64000</v>
      </c>
    </row>
    <row r="19" spans="1:3" ht="157.15" customHeight="1" x14ac:dyDescent="0.3">
      <c r="A19" s="17" t="s">
        <v>70</v>
      </c>
      <c r="B19" s="32" t="s">
        <v>71</v>
      </c>
      <c r="C19" s="21">
        <v>12678500</v>
      </c>
    </row>
    <row r="20" spans="1:3" ht="150.6" customHeight="1" x14ac:dyDescent="0.3">
      <c r="A20" s="17" t="s">
        <v>72</v>
      </c>
      <c r="B20" s="32" t="s">
        <v>73</v>
      </c>
      <c r="C20" s="22">
        <v>-800800</v>
      </c>
    </row>
    <row r="21" spans="1:3" ht="18.75" customHeight="1" x14ac:dyDescent="0.3">
      <c r="A21" s="11" t="s">
        <v>21</v>
      </c>
      <c r="B21" s="19" t="s">
        <v>12</v>
      </c>
      <c r="C21" s="8">
        <f>+C24+C25+C22+C23</f>
        <v>29529700</v>
      </c>
    </row>
    <row r="22" spans="1:3" ht="40.9" customHeight="1" x14ac:dyDescent="0.3">
      <c r="A22" s="17" t="s">
        <v>116</v>
      </c>
      <c r="B22" s="32" t="s">
        <v>117</v>
      </c>
      <c r="C22" s="13">
        <v>16515100</v>
      </c>
    </row>
    <row r="23" spans="1:3" ht="84.6" customHeight="1" x14ac:dyDescent="0.3">
      <c r="A23" s="39" t="s">
        <v>119</v>
      </c>
      <c r="B23" s="32" t="s">
        <v>118</v>
      </c>
      <c r="C23" s="13">
        <v>2446000</v>
      </c>
    </row>
    <row r="24" spans="1:3" ht="18.75" customHeight="1" x14ac:dyDescent="0.3">
      <c r="A24" s="10" t="s">
        <v>22</v>
      </c>
      <c r="B24" s="9" t="s">
        <v>11</v>
      </c>
      <c r="C24" s="13">
        <v>1992600</v>
      </c>
    </row>
    <row r="25" spans="1:3" ht="56.25" customHeight="1" x14ac:dyDescent="0.3">
      <c r="A25" s="10" t="s">
        <v>23</v>
      </c>
      <c r="B25" s="9" t="s">
        <v>10</v>
      </c>
      <c r="C25" s="13">
        <v>8576000</v>
      </c>
    </row>
    <row r="26" spans="1:3" ht="18.75" customHeight="1" x14ac:dyDescent="0.3">
      <c r="A26" s="11" t="s">
        <v>24</v>
      </c>
      <c r="B26" s="19" t="s">
        <v>9</v>
      </c>
      <c r="C26" s="8">
        <f>C27+C28</f>
        <v>15720000</v>
      </c>
    </row>
    <row r="27" spans="1:3" ht="56.25" customHeight="1" x14ac:dyDescent="0.3">
      <c r="A27" s="10" t="s">
        <v>25</v>
      </c>
      <c r="B27" s="9" t="s">
        <v>8</v>
      </c>
      <c r="C27" s="13">
        <v>15645000</v>
      </c>
    </row>
    <row r="28" spans="1:3" ht="37.5" customHeight="1" x14ac:dyDescent="0.3">
      <c r="A28" s="10" t="s">
        <v>26</v>
      </c>
      <c r="B28" s="9" t="s">
        <v>7</v>
      </c>
      <c r="C28" s="13">
        <v>75000</v>
      </c>
    </row>
    <row r="29" spans="1:3" ht="56.25" customHeight="1" x14ac:dyDescent="0.3">
      <c r="A29" s="11" t="s">
        <v>27</v>
      </c>
      <c r="B29" s="19" t="s">
        <v>6</v>
      </c>
      <c r="C29" s="8">
        <f>C33+C31+C34+C32+C30</f>
        <v>56662150</v>
      </c>
    </row>
    <row r="30" spans="1:3" ht="79.150000000000006" customHeight="1" x14ac:dyDescent="0.3">
      <c r="A30" s="10" t="s">
        <v>161</v>
      </c>
      <c r="B30" s="9" t="s">
        <v>162</v>
      </c>
      <c r="C30" s="13">
        <v>550000</v>
      </c>
    </row>
    <row r="31" spans="1:3" ht="90.6" customHeight="1" x14ac:dyDescent="0.3">
      <c r="A31" s="10" t="s">
        <v>128</v>
      </c>
      <c r="B31" s="32" t="s">
        <v>129</v>
      </c>
      <c r="C31" s="13">
        <v>31994200</v>
      </c>
    </row>
    <row r="32" spans="1:3" ht="79.150000000000006" customHeight="1" x14ac:dyDescent="0.3">
      <c r="A32" s="50" t="s">
        <v>142</v>
      </c>
      <c r="B32" s="49" t="s">
        <v>141</v>
      </c>
      <c r="C32" s="13">
        <v>22212700</v>
      </c>
    </row>
    <row r="33" spans="1:3" ht="75" customHeight="1" x14ac:dyDescent="0.3">
      <c r="A33" s="10" t="s">
        <v>28</v>
      </c>
      <c r="B33" s="9" t="s">
        <v>5</v>
      </c>
      <c r="C33" s="13">
        <v>500250</v>
      </c>
    </row>
    <row r="34" spans="1:3" ht="132.6" customHeight="1" x14ac:dyDescent="0.3">
      <c r="A34" s="10" t="s">
        <v>133</v>
      </c>
      <c r="B34" s="9" t="s">
        <v>134</v>
      </c>
      <c r="C34" s="13">
        <v>1405000</v>
      </c>
    </row>
    <row r="35" spans="1:3" ht="51" customHeight="1" x14ac:dyDescent="0.3">
      <c r="A35" s="11" t="s">
        <v>109</v>
      </c>
      <c r="B35" s="35" t="s">
        <v>110</v>
      </c>
      <c r="C35" s="8">
        <f>C36+C37</f>
        <v>1719000</v>
      </c>
    </row>
    <row r="36" spans="1:3" ht="39" customHeight="1" x14ac:dyDescent="0.3">
      <c r="A36" s="17" t="s">
        <v>111</v>
      </c>
      <c r="B36" s="32" t="s">
        <v>112</v>
      </c>
      <c r="C36" s="13">
        <v>1634000</v>
      </c>
    </row>
    <row r="37" spans="1:3" ht="57.6" customHeight="1" x14ac:dyDescent="0.3">
      <c r="A37" s="39" t="s">
        <v>146</v>
      </c>
      <c r="B37" s="32" t="s">
        <v>145</v>
      </c>
      <c r="C37" s="13">
        <v>85000</v>
      </c>
    </row>
    <row r="38" spans="1:3" ht="57" customHeight="1" x14ac:dyDescent="0.3">
      <c r="A38" s="11" t="s">
        <v>75</v>
      </c>
      <c r="B38" s="19" t="s">
        <v>74</v>
      </c>
      <c r="C38" s="8">
        <f>+C40+C39</f>
        <v>34800000</v>
      </c>
    </row>
    <row r="39" spans="1:3" ht="117" customHeight="1" x14ac:dyDescent="0.3">
      <c r="A39" s="43" t="s">
        <v>131</v>
      </c>
      <c r="B39" s="9" t="s">
        <v>132</v>
      </c>
      <c r="C39" s="13">
        <v>34794300</v>
      </c>
    </row>
    <row r="40" spans="1:3" ht="117" customHeight="1" x14ac:dyDescent="0.3">
      <c r="A40" s="43" t="s">
        <v>76</v>
      </c>
      <c r="B40" s="23" t="s">
        <v>77</v>
      </c>
      <c r="C40" s="13">
        <v>5700</v>
      </c>
    </row>
    <row r="41" spans="1:3" ht="47.45" customHeight="1" x14ac:dyDescent="0.3">
      <c r="A41" s="11" t="s">
        <v>29</v>
      </c>
      <c r="B41" s="19" t="s">
        <v>4</v>
      </c>
      <c r="C41" s="8">
        <f>+C42+C43+C44+C45+C46+C47+C48+C49+C50+C51+C52+C53+C57+C54+C55+C56+C58</f>
        <v>4418500</v>
      </c>
    </row>
    <row r="42" spans="1:3" ht="110.45" customHeight="1" x14ac:dyDescent="0.3">
      <c r="A42" s="57" t="s">
        <v>86</v>
      </c>
      <c r="B42" s="58" t="s">
        <v>85</v>
      </c>
      <c r="C42" s="51">
        <v>85400</v>
      </c>
    </row>
    <row r="43" spans="1:3" ht="131.44999999999999" customHeight="1" x14ac:dyDescent="0.3">
      <c r="A43" s="59" t="s">
        <v>88</v>
      </c>
      <c r="B43" s="60" t="s">
        <v>87</v>
      </c>
      <c r="C43" s="51">
        <v>276850</v>
      </c>
    </row>
    <row r="44" spans="1:3" ht="110.45" customHeight="1" x14ac:dyDescent="0.3">
      <c r="A44" s="59" t="s">
        <v>90</v>
      </c>
      <c r="B44" s="60" t="s">
        <v>89</v>
      </c>
      <c r="C44" s="51">
        <v>51750</v>
      </c>
    </row>
    <row r="45" spans="1:3" ht="115.15" customHeight="1" x14ac:dyDescent="0.3">
      <c r="A45" s="59" t="s">
        <v>92</v>
      </c>
      <c r="B45" s="60" t="s">
        <v>91</v>
      </c>
      <c r="C45" s="51">
        <v>110050</v>
      </c>
    </row>
    <row r="46" spans="1:3" ht="118.9" customHeight="1" x14ac:dyDescent="0.3">
      <c r="A46" s="59" t="s">
        <v>94</v>
      </c>
      <c r="B46" s="60" t="s">
        <v>93</v>
      </c>
      <c r="C46" s="51">
        <v>10000</v>
      </c>
    </row>
    <row r="47" spans="1:3" ht="102" customHeight="1" x14ac:dyDescent="0.3">
      <c r="A47" s="59" t="s">
        <v>96</v>
      </c>
      <c r="B47" s="60" t="s">
        <v>95</v>
      </c>
      <c r="C47" s="51">
        <v>10000</v>
      </c>
    </row>
    <row r="48" spans="1:3" ht="135" customHeight="1" x14ac:dyDescent="0.3">
      <c r="A48" s="59" t="s">
        <v>98</v>
      </c>
      <c r="B48" s="60" t="s">
        <v>97</v>
      </c>
      <c r="C48" s="51">
        <v>50000</v>
      </c>
    </row>
    <row r="49" spans="1:3" ht="154.9" customHeight="1" x14ac:dyDescent="0.3">
      <c r="A49" s="59" t="s">
        <v>100</v>
      </c>
      <c r="B49" s="61" t="s">
        <v>99</v>
      </c>
      <c r="C49" s="51">
        <v>20000</v>
      </c>
    </row>
    <row r="50" spans="1:3" ht="118.9" customHeight="1" x14ac:dyDescent="0.3">
      <c r="A50" s="59" t="s">
        <v>101</v>
      </c>
      <c r="B50" s="60" t="s">
        <v>102</v>
      </c>
      <c r="C50" s="51">
        <v>10000</v>
      </c>
    </row>
    <row r="51" spans="1:3" ht="103.9" customHeight="1" x14ac:dyDescent="0.3">
      <c r="A51" s="59" t="s">
        <v>103</v>
      </c>
      <c r="B51" s="60" t="s">
        <v>104</v>
      </c>
      <c r="C51" s="51">
        <v>202550</v>
      </c>
    </row>
    <row r="52" spans="1:3" ht="124.9" customHeight="1" x14ac:dyDescent="0.3">
      <c r="A52" s="59" t="s">
        <v>106</v>
      </c>
      <c r="B52" s="60" t="s">
        <v>105</v>
      </c>
      <c r="C52" s="51">
        <v>373800</v>
      </c>
    </row>
    <row r="53" spans="1:3" ht="177.6" customHeight="1" x14ac:dyDescent="0.3">
      <c r="A53" s="59" t="s">
        <v>108</v>
      </c>
      <c r="B53" s="60" t="s">
        <v>107</v>
      </c>
      <c r="C53" s="51">
        <v>150000</v>
      </c>
    </row>
    <row r="54" spans="1:3" ht="95.45" customHeight="1" x14ac:dyDescent="0.3">
      <c r="A54" s="59" t="s">
        <v>163</v>
      </c>
      <c r="B54" s="60" t="s">
        <v>164</v>
      </c>
      <c r="C54" s="51">
        <v>100000</v>
      </c>
    </row>
    <row r="55" spans="1:3" ht="105" customHeight="1" x14ac:dyDescent="0.3">
      <c r="A55" s="59" t="s">
        <v>165</v>
      </c>
      <c r="B55" s="60" t="s">
        <v>166</v>
      </c>
      <c r="C55" s="51">
        <v>100000</v>
      </c>
    </row>
    <row r="56" spans="1:3" ht="105" customHeight="1" x14ac:dyDescent="0.3">
      <c r="A56" s="59" t="s">
        <v>169</v>
      </c>
      <c r="B56" s="60" t="s">
        <v>170</v>
      </c>
      <c r="C56" s="51">
        <v>7000</v>
      </c>
    </row>
    <row r="57" spans="1:3" ht="96.6" customHeight="1" x14ac:dyDescent="0.3">
      <c r="A57" s="62" t="s">
        <v>167</v>
      </c>
      <c r="B57" s="63" t="s">
        <v>168</v>
      </c>
      <c r="C57" s="51">
        <v>100000</v>
      </c>
    </row>
    <row r="58" spans="1:3" ht="81.599999999999994" customHeight="1" x14ac:dyDescent="0.3">
      <c r="A58" s="62" t="s">
        <v>193</v>
      </c>
      <c r="B58" s="63" t="s">
        <v>194</v>
      </c>
      <c r="C58" s="51">
        <v>2761100</v>
      </c>
    </row>
    <row r="59" spans="1:3" ht="61.15" customHeight="1" x14ac:dyDescent="0.3">
      <c r="A59" s="66" t="s">
        <v>189</v>
      </c>
      <c r="B59" s="72" t="s">
        <v>190</v>
      </c>
      <c r="C59" s="53">
        <f>C60</f>
        <v>20730200</v>
      </c>
    </row>
    <row r="60" spans="1:3" ht="46.15" customHeight="1" x14ac:dyDescent="0.3">
      <c r="A60" s="67" t="s">
        <v>191</v>
      </c>
      <c r="B60" s="68" t="s">
        <v>192</v>
      </c>
      <c r="C60" s="51">
        <v>20730200</v>
      </c>
    </row>
    <row r="61" spans="1:3" ht="42.6" customHeight="1" x14ac:dyDescent="0.3">
      <c r="A61" s="11" t="s">
        <v>30</v>
      </c>
      <c r="B61" s="19" t="s">
        <v>3</v>
      </c>
      <c r="C61" s="8">
        <f>+C64+C74+C103+C62</f>
        <v>1640108577.3499999</v>
      </c>
    </row>
    <row r="62" spans="1:3" ht="42.6" customHeight="1" x14ac:dyDescent="0.3">
      <c r="A62" s="66" t="s">
        <v>179</v>
      </c>
      <c r="B62" s="42" t="s">
        <v>180</v>
      </c>
      <c r="C62" s="8">
        <f>C63</f>
        <v>141981185.44999999</v>
      </c>
    </row>
    <row r="63" spans="1:3" ht="42.6" customHeight="1" x14ac:dyDescent="0.3">
      <c r="A63" s="67" t="s">
        <v>181</v>
      </c>
      <c r="B63" s="68" t="s">
        <v>182</v>
      </c>
      <c r="C63" s="69">
        <v>141981185.44999999</v>
      </c>
    </row>
    <row r="64" spans="1:3" ht="44.45" customHeight="1" x14ac:dyDescent="0.3">
      <c r="A64" s="11" t="s">
        <v>44</v>
      </c>
      <c r="B64" s="42" t="s">
        <v>31</v>
      </c>
      <c r="C64" s="53">
        <f>+C65+CC8174+C68+C69+C66+C70+C73+C71+C72+C67</f>
        <v>105452114.73</v>
      </c>
    </row>
    <row r="65" spans="1:6" ht="88.5" customHeight="1" x14ac:dyDescent="0.3">
      <c r="A65" s="43" t="s">
        <v>120</v>
      </c>
      <c r="B65" s="23" t="s">
        <v>121</v>
      </c>
      <c r="C65" s="52">
        <v>45211891.75</v>
      </c>
      <c r="D65" s="25"/>
      <c r="E65" s="26"/>
      <c r="F65" s="26"/>
    </row>
    <row r="66" spans="1:6" ht="88.5" customHeight="1" x14ac:dyDescent="0.3">
      <c r="A66" s="44" t="s">
        <v>171</v>
      </c>
      <c r="B66" s="64" t="s">
        <v>172</v>
      </c>
      <c r="C66" s="52">
        <v>3085106.37</v>
      </c>
      <c r="D66" s="25"/>
      <c r="E66" s="26"/>
      <c r="F66" s="26"/>
    </row>
    <row r="67" spans="1:6" ht="88.5" customHeight="1" x14ac:dyDescent="0.3">
      <c r="A67" s="56" t="s">
        <v>185</v>
      </c>
      <c r="B67" s="34" t="s">
        <v>186</v>
      </c>
      <c r="C67" s="51">
        <v>9964000</v>
      </c>
      <c r="D67" s="25"/>
      <c r="E67" s="26"/>
      <c r="F67" s="26"/>
    </row>
    <row r="68" spans="1:6" ht="46.9" customHeight="1" x14ac:dyDescent="0.3">
      <c r="A68" s="36" t="s">
        <v>81</v>
      </c>
      <c r="B68" s="37" t="s">
        <v>82</v>
      </c>
      <c r="C68" s="51">
        <v>4538715.7300000004</v>
      </c>
      <c r="D68" s="25"/>
      <c r="E68" s="26"/>
      <c r="F68" s="26"/>
    </row>
    <row r="69" spans="1:6" ht="96.6" customHeight="1" x14ac:dyDescent="0.3">
      <c r="A69" s="36" t="s">
        <v>135</v>
      </c>
      <c r="B69" s="37" t="s">
        <v>136</v>
      </c>
      <c r="C69" s="51">
        <v>6872814.3600000003</v>
      </c>
      <c r="D69" s="25"/>
      <c r="E69" s="26"/>
      <c r="F69" s="26"/>
    </row>
    <row r="70" spans="1:6" ht="55.15" customHeight="1" x14ac:dyDescent="0.3">
      <c r="A70" s="62" t="s">
        <v>175</v>
      </c>
      <c r="B70" s="63" t="s">
        <v>176</v>
      </c>
      <c r="C70" s="51">
        <v>5741616.1600000001</v>
      </c>
      <c r="D70" s="25"/>
      <c r="E70" s="26"/>
      <c r="F70" s="26"/>
    </row>
    <row r="71" spans="1:6" ht="93" customHeight="1" x14ac:dyDescent="0.3">
      <c r="A71" s="56" t="s">
        <v>183</v>
      </c>
      <c r="B71" s="34" t="s">
        <v>184</v>
      </c>
      <c r="C71" s="51">
        <v>4783970.55</v>
      </c>
      <c r="D71" s="25"/>
      <c r="E71" s="26"/>
      <c r="F71" s="26"/>
    </row>
    <row r="72" spans="1:6" ht="94.15" customHeight="1" x14ac:dyDescent="0.3">
      <c r="A72" s="70" t="s">
        <v>187</v>
      </c>
      <c r="B72" s="71" t="s">
        <v>188</v>
      </c>
      <c r="C72" s="51">
        <v>9964000</v>
      </c>
      <c r="D72" s="25"/>
      <c r="E72" s="26"/>
      <c r="F72" s="26"/>
    </row>
    <row r="73" spans="1:6" ht="55.15" customHeight="1" x14ac:dyDescent="0.3">
      <c r="A73" s="62" t="s">
        <v>177</v>
      </c>
      <c r="B73" s="63" t="s">
        <v>178</v>
      </c>
      <c r="C73" s="51">
        <v>15289999.810000001</v>
      </c>
      <c r="D73" s="25"/>
      <c r="E73" s="26"/>
      <c r="F73" s="26"/>
    </row>
    <row r="74" spans="1:6" ht="32.65" customHeight="1" x14ac:dyDescent="0.3">
      <c r="A74" s="11" t="s">
        <v>45</v>
      </c>
      <c r="B74" s="42" t="s">
        <v>32</v>
      </c>
      <c r="C74" s="8">
        <f>+C75+C77+C78+C79+C80+C81+C82+C84+C83+C85+C86+C87+C93+C95+C96+C97+C98+C76+C94+C99+C102+C88+C92+C100+C89+C90+C91+C101</f>
        <v>1387197165.1699998</v>
      </c>
      <c r="D74" s="27"/>
      <c r="E74" s="26"/>
      <c r="F74" s="26"/>
    </row>
    <row r="75" spans="1:6" ht="112.5" customHeight="1" x14ac:dyDescent="0.3">
      <c r="A75" s="10" t="s">
        <v>46</v>
      </c>
      <c r="B75" s="40" t="s">
        <v>122</v>
      </c>
      <c r="C75" s="51">
        <v>1190929</v>
      </c>
      <c r="D75" s="27"/>
      <c r="E75" s="26"/>
      <c r="F75" s="26"/>
    </row>
    <row r="76" spans="1:6" ht="80.650000000000006" customHeight="1" x14ac:dyDescent="0.3">
      <c r="A76" s="10" t="s">
        <v>47</v>
      </c>
      <c r="B76" s="9" t="s">
        <v>38</v>
      </c>
      <c r="C76" s="51">
        <v>153462</v>
      </c>
      <c r="D76" s="24"/>
    </row>
    <row r="77" spans="1:6" ht="93.75" customHeight="1" x14ac:dyDescent="0.3">
      <c r="A77" s="10" t="s">
        <v>48</v>
      </c>
      <c r="B77" s="33" t="s">
        <v>124</v>
      </c>
      <c r="C77" s="51">
        <v>64281</v>
      </c>
    </row>
    <row r="78" spans="1:6" ht="118.9" customHeight="1" x14ac:dyDescent="0.3">
      <c r="A78" s="10" t="s">
        <v>49</v>
      </c>
      <c r="B78" s="38" t="s">
        <v>113</v>
      </c>
      <c r="C78" s="51">
        <v>343261659.76999998</v>
      </c>
    </row>
    <row r="79" spans="1:6" ht="146.44999999999999" customHeight="1" x14ac:dyDescent="0.3">
      <c r="A79" s="10" t="s">
        <v>83</v>
      </c>
      <c r="B79" s="33" t="s">
        <v>115</v>
      </c>
      <c r="C79" s="51">
        <v>10718357</v>
      </c>
    </row>
    <row r="80" spans="1:6" ht="98.45" customHeight="1" x14ac:dyDescent="0.3">
      <c r="A80" s="10" t="s">
        <v>50</v>
      </c>
      <c r="B80" s="34" t="s">
        <v>125</v>
      </c>
      <c r="C80" s="51">
        <v>2266567</v>
      </c>
    </row>
    <row r="81" spans="1:4" ht="105.6" customHeight="1" x14ac:dyDescent="0.3">
      <c r="A81" s="10" t="s">
        <v>51</v>
      </c>
      <c r="B81" s="34" t="s">
        <v>123</v>
      </c>
      <c r="C81" s="51">
        <v>3572786</v>
      </c>
    </row>
    <row r="82" spans="1:4" ht="93.75" customHeight="1" x14ac:dyDescent="0.3">
      <c r="A82" s="10" t="s">
        <v>52</v>
      </c>
      <c r="B82" s="9" t="s">
        <v>78</v>
      </c>
      <c r="C82" s="51">
        <v>3775774.51</v>
      </c>
    </row>
    <row r="83" spans="1:4" ht="159" customHeight="1" x14ac:dyDescent="0.3">
      <c r="A83" s="10" t="s">
        <v>53</v>
      </c>
      <c r="B83" s="33" t="s">
        <v>114</v>
      </c>
      <c r="C83" s="51">
        <v>695185547.60000002</v>
      </c>
    </row>
    <row r="84" spans="1:4" ht="115.9" customHeight="1" x14ac:dyDescent="0.3">
      <c r="A84" s="10" t="s">
        <v>54</v>
      </c>
      <c r="B84" s="9" t="s">
        <v>126</v>
      </c>
      <c r="C84" s="51">
        <v>56464879.68</v>
      </c>
      <c r="D84" s="28"/>
    </row>
    <row r="85" spans="1:4" ht="93.75" customHeight="1" x14ac:dyDescent="0.3">
      <c r="A85" s="10" t="s">
        <v>55</v>
      </c>
      <c r="B85" s="33" t="s">
        <v>79</v>
      </c>
      <c r="C85" s="51">
        <v>468269</v>
      </c>
    </row>
    <row r="86" spans="1:4" ht="99.6" customHeight="1" x14ac:dyDescent="0.3">
      <c r="A86" s="10" t="s">
        <v>56</v>
      </c>
      <c r="B86" s="9" t="s">
        <v>147</v>
      </c>
      <c r="C86" s="51">
        <v>926063</v>
      </c>
    </row>
    <row r="87" spans="1:4" ht="73.900000000000006" customHeight="1" x14ac:dyDescent="0.3">
      <c r="A87" s="10" t="s">
        <v>57</v>
      </c>
      <c r="B87" s="9" t="s">
        <v>148</v>
      </c>
      <c r="C87" s="51">
        <v>5541808</v>
      </c>
    </row>
    <row r="88" spans="1:4" ht="96.6" customHeight="1" x14ac:dyDescent="0.3">
      <c r="A88" s="10" t="s">
        <v>137</v>
      </c>
      <c r="B88" s="9" t="s">
        <v>149</v>
      </c>
      <c r="C88" s="51">
        <v>25544247.809999999</v>
      </c>
    </row>
    <row r="89" spans="1:4" ht="112.15" customHeight="1" x14ac:dyDescent="0.3">
      <c r="A89" s="10" t="s">
        <v>152</v>
      </c>
      <c r="B89" s="9" t="s">
        <v>153</v>
      </c>
      <c r="C89" s="51">
        <v>480000</v>
      </c>
    </row>
    <row r="90" spans="1:4" ht="130.15" customHeight="1" x14ac:dyDescent="0.3">
      <c r="A90" s="44" t="s">
        <v>156</v>
      </c>
      <c r="B90" s="9" t="s">
        <v>157</v>
      </c>
      <c r="C90" s="51">
        <v>9637716</v>
      </c>
    </row>
    <row r="91" spans="1:4" ht="82.15" customHeight="1" x14ac:dyDescent="0.3">
      <c r="A91" s="56" t="s">
        <v>158</v>
      </c>
      <c r="B91" s="9" t="s">
        <v>159</v>
      </c>
      <c r="C91" s="51">
        <v>2109240</v>
      </c>
    </row>
    <row r="92" spans="1:4" ht="64.900000000000006" customHeight="1" x14ac:dyDescent="0.3">
      <c r="A92" s="10" t="s">
        <v>138</v>
      </c>
      <c r="B92" s="9" t="s">
        <v>139</v>
      </c>
      <c r="C92" s="51">
        <v>33031402</v>
      </c>
    </row>
    <row r="93" spans="1:4" ht="93.75" customHeight="1" x14ac:dyDescent="0.3">
      <c r="A93" s="10" t="s">
        <v>58</v>
      </c>
      <c r="B93" s="9" t="s">
        <v>80</v>
      </c>
      <c r="C93" s="51">
        <v>36954650</v>
      </c>
    </row>
    <row r="94" spans="1:4" ht="76.150000000000006" customHeight="1" x14ac:dyDescent="0.3">
      <c r="A94" s="10" t="s">
        <v>59</v>
      </c>
      <c r="B94" s="9" t="s">
        <v>130</v>
      </c>
      <c r="C94" s="54">
        <v>7651588</v>
      </c>
    </row>
    <row r="95" spans="1:4" ht="118.15" customHeight="1" x14ac:dyDescent="0.3">
      <c r="A95" s="10" t="s">
        <v>60</v>
      </c>
      <c r="B95" s="9" t="s">
        <v>42</v>
      </c>
      <c r="C95" s="51">
        <v>1647000</v>
      </c>
    </row>
    <row r="96" spans="1:4" ht="123" customHeight="1" x14ac:dyDescent="0.3">
      <c r="A96" s="10" t="s">
        <v>61</v>
      </c>
      <c r="B96" s="9" t="s">
        <v>41</v>
      </c>
      <c r="C96" s="51">
        <v>4500000</v>
      </c>
    </row>
    <row r="97" spans="1:6" ht="111" customHeight="1" x14ac:dyDescent="0.3">
      <c r="A97" s="10" t="s">
        <v>62</v>
      </c>
      <c r="B97" s="9" t="s">
        <v>43</v>
      </c>
      <c r="C97" s="55">
        <v>117000</v>
      </c>
    </row>
    <row r="98" spans="1:6" ht="93" customHeight="1" x14ac:dyDescent="0.3">
      <c r="A98" s="10" t="s">
        <v>63</v>
      </c>
      <c r="B98" s="9" t="s">
        <v>84</v>
      </c>
      <c r="C98" s="51">
        <v>1145604</v>
      </c>
    </row>
    <row r="99" spans="1:6" ht="150.6" customHeight="1" x14ac:dyDescent="0.3">
      <c r="A99" s="17" t="s">
        <v>127</v>
      </c>
      <c r="B99" s="32" t="s">
        <v>143</v>
      </c>
      <c r="C99" s="51">
        <v>65464560</v>
      </c>
    </row>
    <row r="100" spans="1:6" ht="90" customHeight="1" x14ac:dyDescent="0.3">
      <c r="A100" s="10" t="s">
        <v>150</v>
      </c>
      <c r="B100" s="9" t="s">
        <v>151</v>
      </c>
      <c r="C100" s="51">
        <v>3530458.8</v>
      </c>
    </row>
    <row r="101" spans="1:6" ht="90" customHeight="1" x14ac:dyDescent="0.3">
      <c r="A101" s="10" t="s">
        <v>173</v>
      </c>
      <c r="B101" s="65" t="s">
        <v>174</v>
      </c>
      <c r="C101" s="51">
        <v>9572442</v>
      </c>
    </row>
    <row r="102" spans="1:6" ht="82.9" customHeight="1" x14ac:dyDescent="0.3">
      <c r="A102" s="44" t="s">
        <v>154</v>
      </c>
      <c r="B102" s="46" t="s">
        <v>155</v>
      </c>
      <c r="C102" s="51">
        <v>62220873</v>
      </c>
    </row>
    <row r="103" spans="1:6" ht="18.75" customHeight="1" x14ac:dyDescent="0.3">
      <c r="A103" s="11" t="s">
        <v>64</v>
      </c>
      <c r="B103" s="12" t="s">
        <v>33</v>
      </c>
      <c r="C103" s="53">
        <f>+C104</f>
        <v>5478112</v>
      </c>
    </row>
    <row r="104" spans="1:6" ht="93.75" customHeight="1" x14ac:dyDescent="0.3">
      <c r="A104" s="10" t="s">
        <v>65</v>
      </c>
      <c r="B104" s="9" t="s">
        <v>2</v>
      </c>
      <c r="C104" s="51">
        <v>5478112</v>
      </c>
    </row>
    <row r="105" spans="1:6" ht="37.5" customHeight="1" x14ac:dyDescent="0.3">
      <c r="A105" s="14" t="s">
        <v>1</v>
      </c>
      <c r="B105" s="20" t="s">
        <v>0</v>
      </c>
      <c r="C105" s="2">
        <f>+C12+C61</f>
        <v>2596012427.3499999</v>
      </c>
      <c r="D105" s="47"/>
    </row>
    <row r="109" spans="1:6" ht="15.75" x14ac:dyDescent="0.25">
      <c r="A109" s="29"/>
      <c r="B109" s="29"/>
      <c r="C109" s="29"/>
    </row>
    <row r="110" spans="1:6" ht="18.75" x14ac:dyDescent="0.3">
      <c r="A110" s="74" t="s">
        <v>144</v>
      </c>
      <c r="B110" s="74"/>
      <c r="C110" s="48" t="s">
        <v>140</v>
      </c>
      <c r="D110" s="30"/>
      <c r="E110" s="30"/>
      <c r="F110" s="30"/>
    </row>
  </sheetData>
  <mergeCells count="2">
    <mergeCell ref="A7:C7"/>
    <mergeCell ref="A110:B110"/>
  </mergeCells>
  <hyperlinks>
    <hyperlink ref="B42" r:id="rId1" display="http://ivo.garant.ru/document/redirect/12125267/50"/>
    <hyperlink ref="B43" r:id="rId2" display="http://ivo.garant.ru/document/redirect/12125267/60"/>
    <hyperlink ref="B44" r:id="rId3" display="http://ivo.garant.ru/document/redirect/12125267/70"/>
    <hyperlink ref="B45" r:id="rId4" display="http://ivo.garant.ru/document/redirect/12125267/80"/>
    <hyperlink ref="B46" r:id="rId5" display="http://ivo.garant.ru/document/redirect/12125267/100"/>
    <hyperlink ref="B47" r:id="rId6" display="http://ivo.garant.ru/document/redirect/12125267/130"/>
    <hyperlink ref="B48" r:id="rId7" display="http://ivo.garant.ru/document/redirect/12125267/140"/>
    <hyperlink ref="B50" r:id="rId8" display="http://ivo.garant.ru/document/redirect/12125267/170"/>
    <hyperlink ref="B51" r:id="rId9" display="http://ivo.garant.ru/document/redirect/12125267/190"/>
    <hyperlink ref="B52" r:id="rId10" display="http://ivo.garant.ru/document/redirect/12125267/200"/>
    <hyperlink ref="B53" r:id="rId11" display="http://ivo.garant.ru/document/redirect/12125267/0"/>
  </hyperlinks>
  <pageMargins left="0.74803149606299213" right="0.74803149606299213" top="0.98425196850393704" bottom="0.98425196850393704" header="0.51181102362204722" footer="0.51181102362204722"/>
  <pageSetup paperSize="9" scale="52" fitToHeight="0" orientation="portrait" r:id="rId12"/>
  <headerFooter alignWithMargins="0"/>
  <rowBreaks count="4" manualBreakCount="4">
    <brk id="17" max="2" man="1"/>
    <brk id="47" max="2" man="1"/>
    <brk id="64" max="2" man="1"/>
    <brk id="8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>Министерство финансов Республики Крым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Клочко</cp:lastModifiedBy>
  <cp:lastPrinted>2025-10-08T13:23:28Z</cp:lastPrinted>
  <dcterms:created xsi:type="dcterms:W3CDTF">2017-03-10T06:34:06Z</dcterms:created>
  <dcterms:modified xsi:type="dcterms:W3CDTF">2026-06-18T07:32:11Z</dcterms:modified>
</cp:coreProperties>
</file>