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lochko\c\БЮДЖЕТНЫЙ ОТДЕЛ\БЮДЖЕТ 2025-2027\решение  2025-2027 (1-е чтение)\"/>
    </mc:Choice>
  </mc:AlternateContent>
  <bookViews>
    <workbookView xWindow="330" yWindow="870" windowWidth="15300" windowHeight="6810"/>
  </bookViews>
  <sheets>
    <sheet name="Приложение №2" sheetId="2" r:id="rId1"/>
  </sheets>
  <definedNames>
    <definedName name="_xlnm.Print_Titles" localSheetId="0">'Приложение №2'!$15:$15</definedName>
    <definedName name="_xlnm.Print_Area" localSheetId="0">'Приложение №2'!$A$1:$C$105</definedName>
  </definedNames>
  <calcPr calcId="152511"/>
</workbook>
</file>

<file path=xl/calcChain.xml><?xml version="1.0" encoding="utf-8"?>
<calcChain xmlns="http://schemas.openxmlformats.org/spreadsheetml/2006/main">
  <c r="C17" i="2" l="1"/>
  <c r="C18" i="2"/>
  <c r="C71" i="2" l="1"/>
  <c r="C64" i="2" l="1"/>
  <c r="C43" i="2" l="1"/>
  <c r="C34" i="2" l="1"/>
  <c r="C98" i="2"/>
  <c r="C63" i="2" s="1"/>
  <c r="C49" i="2"/>
  <c r="C46" i="2" l="1"/>
  <c r="C26" i="2" l="1"/>
  <c r="C39" i="2" l="1"/>
  <c r="C31" i="2" l="1"/>
  <c r="C21" i="2" l="1"/>
  <c r="C20" i="2" s="1"/>
  <c r="C16" i="2" l="1"/>
  <c r="C100" i="2" l="1"/>
</calcChain>
</file>

<file path=xl/sharedStrings.xml><?xml version="1.0" encoding="utf-8"?>
<sst xmlns="http://schemas.openxmlformats.org/spreadsheetml/2006/main" count="179" uniqueCount="179">
  <si>
    <t>Всего доходов</t>
  </si>
  <si>
    <t xml:space="preserve">
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</si>
  <si>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</si>
  <si>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БЕЗВОЗМЕЗДНЫЕ ПОСТУПЛЕНИЯ</t>
  </si>
  <si>
    <t>ШТРАФЫ, САНКЦИИ, ВОЗМЕЩЕНИЕ УЩЕРБА</t>
  </si>
  <si>
    <t>Плата за сбросы загрязняющих веществ в водные объекты</t>
  </si>
  <si>
    <t>Плата за выбросы загрязняющих веществ в атмосферный воздух стационарными объектами</t>
  </si>
  <si>
    <t>ПЛАТЕЖИ ПРИ ПОЛЬЗОВАНИИ ПРИРОДНЫМИ РЕСУРСАМИ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</si>
  <si>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</si>
  <si>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ДОХОДЫ ОТ ИСПОЛЬЗОВАНИЯ ИМУЩЕСТВА, НАХОДЯЩЕГОСЯ В ГОСУДАРСТВЕННОЙ И МУНИЦИПАЛЬНОЙ СОБСТВЕННОСТИ</t>
  </si>
  <si>
    <t>Государственная пошлина за выдачу разрешения на установку рекламной конструкции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</si>
  <si>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</si>
  <si>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ГОСУДАРСТВЕННАЯ ПОШЛИНА</t>
  </si>
  <si>
    <t>Налог, взимаемый в связи с применением патентной системы налогообложения, зачисляемый в бюджеты муниципальных районов</t>
  </si>
  <si>
    <t>Единый сельскохозяйственный налог</t>
  </si>
  <si>
    <t>НАЛОГИ НА СОВОКУПНЫЙ ДОХОД</t>
  </si>
  <si>
    <t>НАЛОГИ НА ПРИБЫЛЬ, ДОХОДЫ</t>
  </si>
  <si>
    <t>НАЛОГОВЫЕ И НЕНАЛОГОВЫЕ ДОХОДЫ</t>
  </si>
  <si>
    <t>Сумма</t>
  </si>
  <si>
    <t>Наименование дохода</t>
  </si>
  <si>
    <t xml:space="preserve">Код </t>
  </si>
  <si>
    <t>(рублей)</t>
  </si>
  <si>
    <t xml:space="preserve"> 1 00 00000 00 0000 000 </t>
  </si>
  <si>
    <t xml:space="preserve"> 1 01 00000 00 0000 000 </t>
  </si>
  <si>
    <t xml:space="preserve"> 1 01 02010 01 0000 110 </t>
  </si>
  <si>
    <t xml:space="preserve"> 1 05 00000 00 0000 000 </t>
  </si>
  <si>
    <t xml:space="preserve"> 1 05 03010 01 0000 110 </t>
  </si>
  <si>
    <t xml:space="preserve">1 05 04020 02 0000 110 </t>
  </si>
  <si>
    <t xml:space="preserve"> 1 08 00000 00 0000 000 </t>
  </si>
  <si>
    <t xml:space="preserve">1 08 03010 01 0000 110 </t>
  </si>
  <si>
    <t xml:space="preserve"> 1 08 07150 01 0000 110 </t>
  </si>
  <si>
    <t xml:space="preserve"> 1 11 00000 00 0000 000 </t>
  </si>
  <si>
    <t xml:space="preserve"> 1 11 07015 05 0000 120 </t>
  </si>
  <si>
    <t xml:space="preserve"> 1 12 00000 00 0000 000 </t>
  </si>
  <si>
    <t xml:space="preserve"> 1 12 01010 01 0000 120 </t>
  </si>
  <si>
    <t xml:space="preserve"> 1 12 01030 01 0000 120 </t>
  </si>
  <si>
    <t xml:space="preserve"> 1 16 00000 00 0000 000 </t>
  </si>
  <si>
    <t xml:space="preserve"> 2 00 00000 00 0000 000 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</si>
  <si>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</si>
  <si>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</si>
  <si>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</si>
  <si>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НАЛОГИ НА ТОВАРЫ(РАБОТЫ, УСЛУГИ),РЕАЛИЗУЕМЫЕ НА ТЕРРИТОРИИ РОССИЙСКОЙ ФЕДЕРАЦИИ</t>
  </si>
  <si>
    <t>1 03 00000 00 0000 000</t>
  </si>
  <si>
    <t>1 03 02000 01 0000 110</t>
  </si>
  <si>
    <t>Акцизы по подакцизным товарам ( продукции), производимым на территории Российской Федерации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</si>
  <si>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</si>
  <si>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Налог на доходы физических лиц</t>
  </si>
  <si>
    <t>1 01 02000 01 0000 110</t>
  </si>
  <si>
    <t xml:space="preserve"> 1 12 01041 01 0000 120 </t>
  </si>
  <si>
    <t xml:space="preserve">Плата за размещение отходов производства </t>
  </si>
  <si>
    <t>Прочие субвенции бюджетам муниципальных районов (на предоставление компенсации расходов   на оплату жилых помещений, их отопления и обеспечения электроэнергией педагогическим работникам, проживающим и работающим в образовательных организациях, расположенных в сельской местности (общеобразовательные учреждения)</t>
  </si>
  <si>
    <t>Прочие субвенции бюджетам муниципальных районов (на предоставление компенсации расходов   на оплату жилых помещений, их отопления и обеспечения электроэнергией педагогическим работникам, проживающим и работающим в образовательных организациях, расположенных в сельской местности (дошкольные образовательные учреждения)</t>
  </si>
  <si>
    <t>Прочие субвенции бюджетам муниципальных районов (на предоставление компенсации расходов   на оплату жилых помещений, их отопления и обеспечения электроэнергией педагогическим работникам, проживающим и работающим в образовательных организациях, расположенных в сельской местности (учреждения культуры)</t>
  </si>
  <si>
    <t xml:space="preserve"> 2 02 20000 00 0000 150 </t>
  </si>
  <si>
    <t xml:space="preserve"> 2 02 30000 00 0000 150 </t>
  </si>
  <si>
    <t xml:space="preserve"> 2 02 30024 05 0001 150 </t>
  </si>
  <si>
    <t>2 02 35120 05 0000 150</t>
  </si>
  <si>
    <t xml:space="preserve"> 2 02 30024 05 0002 150 </t>
  </si>
  <si>
    <t xml:space="preserve">2 02 30024 05 1000 150 </t>
  </si>
  <si>
    <t xml:space="preserve"> 2 02 30024 05 1200 150 </t>
  </si>
  <si>
    <t xml:space="preserve">2 02 30024 05 1300 150 </t>
  </si>
  <si>
    <t xml:space="preserve"> 2 02 30024 05 1400 150 </t>
  </si>
  <si>
    <t xml:space="preserve"> 2 02 30024 05 2000 150 </t>
  </si>
  <si>
    <t xml:space="preserve"> 2 02 30024 05 4000 150 </t>
  </si>
  <si>
    <t xml:space="preserve"> 2 02 30024 05 9002 150 </t>
  </si>
  <si>
    <t xml:space="preserve"> 2 02 30024 05 9003 150 </t>
  </si>
  <si>
    <t xml:space="preserve"> 2 02 30024 05 9015 150 </t>
  </si>
  <si>
    <t xml:space="preserve"> 2 02 30029 05 0000 150 </t>
  </si>
  <si>
    <t xml:space="preserve"> 2 02 35118 05 0000 150 </t>
  </si>
  <si>
    <t xml:space="preserve"> 2 02 39999 05 1000 150 </t>
  </si>
  <si>
    <t xml:space="preserve"> 2 02 39999 05 2000 150 </t>
  </si>
  <si>
    <t xml:space="preserve"> 2 02 39999 05 3000 150 </t>
  </si>
  <si>
    <t>2 02 30024 05 0003 150</t>
  </si>
  <si>
    <t xml:space="preserve">2 02 40000 00 0000 150 </t>
  </si>
  <si>
    <t xml:space="preserve"> 2 02 40014 05 0000 150 </t>
  </si>
  <si>
    <t>1 03 02231 01 0000 110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</si>
  <si>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</si>
  <si>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</si>
  <si>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</si>
  <si>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</si>
  <si>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</si>
  <si>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</si>
  <si>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</si>
  <si>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ПРОДАЖИ МАТЕРИАЛЬНЫХ И НЕМАТЕРИАЛЬНЫХ АКТИВОВ</t>
  </si>
  <si>
    <t xml:space="preserve"> 1 14 00000 00 0000 000 </t>
  </si>
  <si>
    <t>1 14 02052 05 0000 440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</si>
  <si>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</si>
  <si>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Субвенции бюджетам муниципальных районов на выполнение передаваемых полномочий субъектов Российской Федерации (на компенсационные выплаты по льготному проезду отдельных категорий граждан на авто-,электро- и железнодорожном транспорте)</t>
  </si>
  <si>
    <t>Субвенции бюджетам муниципальных районов на выполнение передаваемых полномочий субъектов Российской Федерации (на приобретение технических и других средств реабилитации инвалидам и отдельным категориям граждан, льготным категориям граждан)</t>
  </si>
  <si>
    <t>Субвенция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</si>
  <si>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2 02 25519 05 0000 150 </t>
  </si>
  <si>
    <t>Субсидия бюджетам муниципальных районов на поддержку отрасли культуры</t>
  </si>
  <si>
    <t xml:space="preserve"> 2 02 30024 05 1500 150 </t>
  </si>
  <si>
    <t>Субвенции бюджетам муниципальных районов на выполнение передаваемых полномочий субъектов Российской Федерации (на осуществление отдельных государственных полномочий по отлову и содержанию животных без владельцев)</t>
  </si>
  <si>
    <r>
      <rPr>
        <sz val="14"/>
        <rFont val="Times New Roman"/>
        <family val="1"/>
        <charset val="204"/>
      </rPr>
      <t xml:space="preserve"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</t>
    </r>
    <r>
      <rPr>
        <u/>
        <sz val="14"/>
        <rFont val="Times New Roman"/>
        <family val="1"/>
        <charset val="204"/>
      </rPr>
      <t>прав</t>
    </r>
  </si>
  <si>
    <t>1 16 01053 01 0000 140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</si>
  <si>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</si>
  <si>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1 16 01063 01 0000 140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</si>
  <si>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</si>
  <si>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1 16 01073 01 0000 140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</si>
  <si>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</si>
  <si>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1 16 01083 01 0000 140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</si>
  <si>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</si>
  <si>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1 16 01103 01 0000 140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</si>
  <si>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</si>
  <si>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1 16 01133 01 0000 140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</si>
  <si>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</si>
  <si>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1 16 01143 01 0000 140</t>
  </si>
  <si>
    <r>
      <t xml:space="preserve">Административные штрафы, установленные </t>
    </r>
    <r>
      <rPr>
        <sz val="14"/>
        <color rgb="FF000000"/>
        <rFont val="Times New Roman"/>
        <family val="1"/>
        <charset val="204"/>
      </rPr>
      <t>главой 15</t>
    </r>
    <r>
      <rPr>
        <sz val="14"/>
        <color theme="1"/>
        <rFont val="Times New Roman"/>
        <family val="1"/>
        <charset val="204"/>
      </rPr>
      <t xml:space="preserve">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</t>
    </r>
    <r>
      <rPr>
        <sz val="14"/>
        <color rgb="FF000000"/>
        <rFont val="Times New Roman"/>
        <family val="1"/>
        <charset val="204"/>
      </rPr>
      <t>пункте 6 статьи 46</t>
    </r>
    <r>
      <rPr>
        <sz val="14"/>
        <color theme="1"/>
        <rFont val="Times New Roman"/>
        <family val="1"/>
        <charset val="204"/>
      </rPr>
      <t xml:space="preserve"> Бюджетного кодекса Российской Федерации), налагаемые мировыми судьями, комиссиями по делам несовершеннолетних и защите их прав</t>
    </r>
  </si>
  <si>
    <t>1 16 01153 01 0000 140</t>
  </si>
  <si>
    <t>1 16 01173 01 0000 140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</si>
  <si>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</si>
  <si>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1 16 01193 01 0000 140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</si>
  <si>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</si>
  <si>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</si>
  <si>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1 16 01203 01 0000 140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</si>
  <si>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</si>
  <si>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>1 16 01333 01 0000 140</t>
  </si>
  <si>
    <t xml:space="preserve"> 1 13 00000 00 0000 000 </t>
  </si>
  <si>
    <t>ДОХОДЫ ОТ ОКАЗАНИЯ ПЛАТНЫХ УСЛУГ И КОМПЕНСАЦИИ ЗАТРАТ ГОСУДАРСТВА</t>
  </si>
  <si>
    <t>1 13 02995 05 0000 130</t>
  </si>
  <si>
    <t>Прочие доходы от компенсации затрат бюджетов муниципальных районов</t>
  </si>
  <si>
    <t>Субвенции бюджетам муниципальных районов на выполнение передаваемых полномочий субъектов Российской Федерации (на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организациях)</t>
  </si>
  <si>
    <t>Субвенции бюджетам муниципальных районов на выполнение передаваемых полномочий субъектов Российской Федерации (на обеспечение государственных гарантий реализации прав на получение общедоступного и бесплатного дошкольного, 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организациях)</t>
  </si>
  <si>
    <t>Субвенции бюджетам муниципальных районов на выполнение передаваемых полномочий субъектов Российской Федерации (на осуществление отдельных государственных полномочий в сфере социальной защиты населения, опеки и попечительства в отношении граждан, признанных судом недееспособными или ограниченно дееспособными, опеки и попечительства имущества граждан, признанных судом безвестно отсутствующими)</t>
  </si>
  <si>
    <t>2 02 35082 05  0000 150</t>
  </si>
  <si>
    <t xml:space="preserve"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</t>
  </si>
  <si>
    <t>1 05 01011 01 0000 110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</si>
  <si>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</si>
  <si>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</si>
  <si>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1 05 01021 01 0000 110</t>
  </si>
  <si>
    <t>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</si>
  <si>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</si>
  <si>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Субвенции бюджетам муниципальных районов на выполнение передаваемых полномочий субъектов Российской Федерации (на осуществление отдельных государственных полномочий Республики Крым по созданию и организации деятельности комиссий по делам несовершеннолетних и защите их прав)</t>
  </si>
  <si>
    <t>Субвенции бюджетам муниципальных районов на выполнение передаваемых полномочий субъектов Российской Федерации (на осуществление отдельных государственных полномочий Республики Крым по  опеке и попечительству в отношении несовершеннолетних)</t>
  </si>
  <si>
    <t>Субвенции бюджетам муниципальных районов на выполнение передаваемых полномочий субъектов Российской Федерации (на осуществление отдельных государственных полномочий Республики Крым в сфере административной ответственности)</t>
  </si>
  <si>
    <t>Субвенции бюджетам муниципальных районов на выполнение передаваемых полномочий субъектов Российской Федерации (на осуществление отдельных государственных полномочий Республики Крым в сфере архивного дела)</t>
  </si>
  <si>
    <t>Субвенции бюджетам муниципальных районов на выполнение передаваемых полномочий субъектов Российской Федерации (по предоставлению ежемесячной помощи детям-сиротам и детям, оставшимся без попечения родителей и принятым в приемную семью, денежного вознаграждения, причитающегося приемным родителям)</t>
  </si>
  <si>
    <t>2 02 35303 05 0000 150</t>
  </si>
  <si>
    <t xml:space="preserve"> 1 11 05025 05 0000 120 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</si>
  <si>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</si>
  <si>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</si>
  <si>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2 02 39999 05 0000 150</t>
  </si>
  <si>
    <t>Прочие субвенции бюджетам муниципальных районов</t>
  </si>
  <si>
    <t>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</si>
  <si>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</si>
  <si>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1 11 09080 05 0000 120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</si>
  <si>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</si>
  <si>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1 16 10032 05 0000 140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</si>
  <si>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</si>
  <si>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2 02 25179 05 0000 150</t>
  </si>
  <si>
    <t>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</si>
  <si>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2 02 29999 05 4000 150</t>
  </si>
  <si>
    <t>Прочие субсидии бюджетам муниципальных районов (на организацию и проведение комплекса мероприятий, направленных на установку, поддержание, улучшение системы обеспечения пожарной безопасности в муниципальных образовательных учреждениях)</t>
  </si>
  <si>
    <t xml:space="preserve"> 2 02 30024 05 9016 150 </t>
  </si>
  <si>
    <t xml:space="preserve">2 02 35250 05 0000 150 </t>
  </si>
  <si>
    <t>Субвенции бюджетам муниципальных районов на оплату жилищно-коммунальных услуг отдельным категориям граждан</t>
  </si>
  <si>
    <t>О.В. Клочко</t>
  </si>
  <si>
    <t>Доходы от сдачи в аренду имущества, составляющего казну муниципальных районов (за исключением земельных участков)</t>
  </si>
  <si>
    <t>1 11 05075 05 0000 120</t>
  </si>
  <si>
    <t xml:space="preserve"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</t>
  </si>
  <si>
    <t xml:space="preserve">                   Начальник финансового управления</t>
  </si>
  <si>
    <t xml:space="preserve">Доходы, поступающие в порядке возмещения расходов, понесенных в связи с эксплуатацией имущества муниципальных районов </t>
  </si>
  <si>
    <t xml:space="preserve">1 13 02065 05 0000 130 </t>
  </si>
  <si>
    <t xml:space="preserve">        2 02 25188 05 0000 150</t>
  </si>
  <si>
    <t>Субсидии бюджетам муниципальных районов на реализацию мероприятий по социально-экономическому развитию Республики Крым и города федерального значения Севастополя</t>
  </si>
  <si>
    <t>Субвенции бюджетам муниципальных районов на выполнение передаваемых полномочий субъектов Российской Федерации (на выплату социального пособия на погребение и возмещение расходов специализированным службам по вопросам похоронного дела)</t>
  </si>
  <si>
    <t>Субвенции бюджетам муниципальных районов на выполнение передаваемых полномочий субъектов Российской Федерации (на выплату единовременного пособия на погребение)</t>
  </si>
  <si>
    <t>Субвенции бюджетам муниципальных районов на выполнение передаваемых полномочий субъектов Российской Федерации (на предоставление поддержки отдельных категорий граждан по оплате за жилое помещение и коммунальных услуг)</t>
  </si>
  <si>
    <t>2 02 29999 05 6200 150</t>
  </si>
  <si>
    <t>Прочие субсидии бюджетам муниципальных районов (на мероприятия по развитию комплексной системы экстренного оповещения населения)</t>
  </si>
  <si>
    <t xml:space="preserve"> 2 02 35220 05 0000 150 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</si>
  <si>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</si>
  <si>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 xml:space="preserve"> 2 02 30024 05 9020 150 </t>
  </si>
  <si>
    <t>Субвенции бюджетам муниципальных районов на выполнение передаваемых полномочий субъектов Российской Федерации (на предоставление денежной компенсации расходов на наем (поднаем) жилых помещений лицам из числа детей-сирот и детей, оставшихся без попечения родителей)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</si>
  <si>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организвции, полученных физическим лицом, не являющимся налоговым резидентом Российской Федерации, в виде девидендов</t>
  </si>
  <si>
    <t xml:space="preserve">Приложение 1                                                                                                                    к решению Белогорского районного совета Республики Крым                                   от __________ № ____                        "О бюджете муниципального образования Белогорский район Республики Крым на 2025 год и на плановый период 2026 и 2027 годов"     </t>
  </si>
  <si>
    <t>Объем поступлений доходов  в бюджет муниципального образования Белогорский район Республики Крым    по кодам видов (подвидов) доходов на 2025 год</t>
  </si>
  <si>
    <t xml:space="preserve">Приложение 1                                                                                                                    к решению Белогорского районного совета Республики Крым                                   от __________ № ____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</si>
</sst>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[Red]\-#,##0.00"/>
    <numFmt numFmtId="165" formatCode="#,##0.00;[Red]\-#,##0.000"/>
    <numFmt numFmtId="166" formatCode="#,##0.000;[Red]\-#,##0.000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3.5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1"/>
    <xf numFmtId="4" fontId="2" fillId="0" borderId="1" xfId="1" applyNumberFormat="1" applyFont="1" applyFill="1" applyBorder="1" applyAlignment="1" applyProtection="1">
      <protection hidden="1"/>
    </xf>
    <xf numFmtId="0" fontId="3" fillId="0" borderId="0" xfId="1" applyFont="1" applyFill="1" applyProtection="1">
      <protection hidden="1"/>
    </xf>
    <xf numFmtId="0" fontId="3" fillId="0" borderId="0" xfId="1" applyFont="1" applyFill="1" applyBorder="1" applyProtection="1">
      <protection hidden="1"/>
    </xf>
    <xf numFmtId="0" fontId="4" fillId="0" borderId="0" xfId="1" applyFont="1" applyFill="1" applyBorder="1" applyProtection="1">
      <protection hidden="1"/>
    </xf>
    <xf numFmtId="0" fontId="4" fillId="0" borderId="0" xfId="1" applyFont="1"/>
    <xf numFmtId="165" fontId="2" fillId="0" borderId="1" xfId="1" applyNumberFormat="1" applyFont="1" applyFill="1" applyBorder="1" applyAlignment="1" applyProtection="1">
      <alignment horizontal="right" wrapText="1"/>
      <protection hidden="1"/>
    </xf>
    <xf numFmtId="0" fontId="3" fillId="0" borderId="1" xfId="1" applyNumberFormat="1" applyFont="1" applyFill="1" applyBorder="1" applyAlignment="1" applyProtection="1">
      <alignment horizontal="left" vertical="top" wrapText="1"/>
      <protection hidden="1"/>
    </xf>
    <xf numFmtId="0" fontId="3" fillId="0" borderId="1" xfId="1" applyNumberFormat="1" applyFont="1" applyFill="1" applyBorder="1" applyAlignment="1" applyProtection="1">
      <alignment horizontal="right" vertical="top" wrapText="1"/>
      <protection hidden="1"/>
    </xf>
    <xf numFmtId="0" fontId="2" fillId="0" borderId="1" xfId="1" applyNumberFormat="1" applyFont="1" applyFill="1" applyBorder="1" applyAlignment="1" applyProtection="1">
      <alignment horizontal="right" vertical="top" wrapText="1"/>
      <protection hidden="1"/>
    </xf>
    <xf numFmtId="0" fontId="5" fillId="0" borderId="1" xfId="0" applyFont="1" applyBorder="1"/>
    <xf numFmtId="165" fontId="3" fillId="0" borderId="1" xfId="1" applyNumberFormat="1" applyFont="1" applyFill="1" applyBorder="1" applyAlignment="1" applyProtection="1">
      <alignment horizontal="right" wrapText="1"/>
      <protection hidden="1"/>
    </xf>
    <xf numFmtId="0" fontId="2" fillId="0" borderId="1" xfId="1" applyNumberFormat="1" applyFont="1" applyFill="1" applyBorder="1" applyAlignment="1" applyProtection="1">
      <alignment wrapText="1"/>
      <protection hidden="1"/>
    </xf>
    <xf numFmtId="0" fontId="1" fillId="0" borderId="0" xfId="1" applyFont="1"/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2" fillId="0" borderId="1" xfId="1" applyNumberFormat="1" applyFont="1" applyFill="1" applyBorder="1" applyAlignment="1" applyProtection="1">
      <alignment horizontal="left" vertical="top" wrapText="1"/>
      <protection hidden="1"/>
    </xf>
    <xf numFmtId="0" fontId="2" fillId="0" borderId="1" xfId="1" applyNumberFormat="1" applyFont="1" applyFill="1" applyBorder="1" applyAlignment="1" applyProtection="1">
      <protection hidden="1"/>
    </xf>
    <xf numFmtId="4" fontId="3" fillId="0" borderId="1" xfId="1" applyNumberFormat="1" applyFont="1" applyBorder="1"/>
    <xf numFmtId="4" fontId="8" fillId="0" borderId="1" xfId="0" applyNumberFormat="1" applyFont="1" applyBorder="1" applyAlignment="1">
      <alignment horizontal="right" wrapText="1"/>
    </xf>
    <xf numFmtId="0" fontId="8" fillId="0" borderId="0" xfId="0" applyFont="1" applyAlignment="1">
      <alignment wrapText="1"/>
    </xf>
    <xf numFmtId="0" fontId="1" fillId="0" borderId="0" xfId="1" applyBorder="1"/>
    <xf numFmtId="165" fontId="3" fillId="2" borderId="0" xfId="1" applyNumberFormat="1" applyFont="1" applyFill="1" applyBorder="1" applyAlignment="1" applyProtection="1">
      <alignment horizontal="right" wrapText="1"/>
      <protection hidden="1"/>
    </xf>
    <xf numFmtId="0" fontId="1" fillId="2" borderId="0" xfId="1" applyFill="1"/>
    <xf numFmtId="0" fontId="1" fillId="2" borderId="0" xfId="1" applyFill="1" applyBorder="1"/>
    <xf numFmtId="165" fontId="3" fillId="0" borderId="0" xfId="1" applyNumberFormat="1" applyFont="1" applyFill="1" applyBorder="1" applyAlignment="1" applyProtection="1">
      <alignment horizontal="right" wrapText="1"/>
      <protection hidden="1"/>
    </xf>
    <xf numFmtId="0" fontId="9" fillId="0" borderId="0" xfId="1" applyFont="1"/>
    <xf numFmtId="0" fontId="10" fillId="0" borderId="0" xfId="1" applyFont="1"/>
    <xf numFmtId="0" fontId="8" fillId="0" borderId="3" xfId="0" applyFont="1" applyBorder="1" applyAlignment="1">
      <alignment horizontal="right"/>
    </xf>
    <xf numFmtId="0" fontId="8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top"/>
    </xf>
    <xf numFmtId="0" fontId="12" fillId="0" borderId="0" xfId="2" applyFont="1" applyAlignment="1">
      <alignment wrapText="1"/>
    </xf>
    <xf numFmtId="0" fontId="3" fillId="0" borderId="1" xfId="2" applyFont="1" applyBorder="1" applyAlignment="1">
      <alignment wrapText="1"/>
    </xf>
    <xf numFmtId="0" fontId="13" fillId="0" borderId="1" xfId="0" applyFont="1" applyBorder="1" applyAlignment="1">
      <alignment vertical="top" wrapText="1"/>
    </xf>
    <xf numFmtId="0" fontId="3" fillId="2" borderId="1" xfId="1" applyNumberFormat="1" applyFont="1" applyFill="1" applyBorder="1" applyAlignment="1" applyProtection="1">
      <alignment horizontal="right" vertical="top" wrapText="1"/>
      <protection hidden="1"/>
    </xf>
    <xf numFmtId="0" fontId="3" fillId="2" borderId="1" xfId="1" applyNumberFormat="1" applyFont="1" applyFill="1" applyBorder="1" applyAlignment="1" applyProtection="1">
      <alignment horizontal="left" vertical="top" wrapText="1"/>
      <protection hidden="1"/>
    </xf>
    <xf numFmtId="0" fontId="7" fillId="0" borderId="1" xfId="0" applyFont="1" applyBorder="1" applyAlignment="1">
      <alignment horizontal="justify" vertical="center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justify" vertical="center"/>
    </xf>
    <xf numFmtId="0" fontId="4" fillId="0" borderId="0" xfId="1" applyNumberFormat="1" applyFont="1" applyFill="1" applyAlignment="1" applyProtection="1">
      <alignment wrapText="1"/>
      <protection hidden="1"/>
    </xf>
    <xf numFmtId="0" fontId="5" fillId="0" borderId="1" xfId="0" applyFont="1" applyBorder="1" applyAlignment="1">
      <alignment wrapText="1"/>
    </xf>
    <xf numFmtId="0" fontId="8" fillId="0" borderId="4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>
      <alignment wrapText="1"/>
    </xf>
    <xf numFmtId="4" fontId="1" fillId="0" borderId="0" xfId="1" applyNumberFormat="1"/>
    <xf numFmtId="0" fontId="3" fillId="0" borderId="0" xfId="1" applyFont="1" applyAlignment="1">
      <alignment horizontal="right"/>
    </xf>
    <xf numFmtId="0" fontId="14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right" wrapText="1"/>
    </xf>
    <xf numFmtId="0" fontId="8" fillId="0" borderId="1" xfId="0" applyFont="1" applyBorder="1" applyAlignment="1">
      <alignment vertical="top" wrapText="1"/>
    </xf>
    <xf numFmtId="165" fontId="3" fillId="2" borderId="1" xfId="1" applyNumberFormat="1" applyFont="1" applyFill="1" applyBorder="1" applyAlignment="1" applyProtection="1">
      <alignment horizontal="right" wrapText="1"/>
      <protection hidden="1"/>
    </xf>
    <xf numFmtId="4" fontId="3" fillId="2" borderId="1" xfId="1" applyNumberFormat="1" applyFont="1" applyFill="1" applyBorder="1"/>
    <xf numFmtId="165" fontId="2" fillId="2" borderId="1" xfId="1" applyNumberFormat="1" applyFont="1" applyFill="1" applyBorder="1" applyAlignment="1" applyProtection="1">
      <alignment horizontal="right" wrapText="1"/>
      <protection hidden="1"/>
    </xf>
    <xf numFmtId="166" fontId="3" fillId="2" borderId="1" xfId="1" applyNumberFormat="1" applyFont="1" applyFill="1" applyBorder="1" applyAlignment="1" applyProtection="1">
      <alignment horizontal="right" wrapText="1"/>
      <protection hidden="1"/>
    </xf>
    <xf numFmtId="164" fontId="3" fillId="2" borderId="1" xfId="1" applyNumberFormat="1" applyFont="1" applyFill="1" applyBorder="1" applyAlignment="1" applyProtection="1">
      <alignment horizontal="right" wrapText="1"/>
      <protection hidden="1"/>
    </xf>
    <xf numFmtId="0" fontId="7" fillId="0" borderId="0" xfId="0" applyFont="1" applyAlignment="1">
      <alignment horizontal="center" vertical="center"/>
    </xf>
    <xf numFmtId="0" fontId="14" fillId="2" borderId="5" xfId="0" applyFont="1" applyFill="1" applyBorder="1" applyAlignment="1">
      <alignment horizontal="left" vertical="center" wrapText="1"/>
    </xf>
    <xf numFmtId="0" fontId="3" fillId="0" borderId="2" xfId="1" applyNumberFormat="1" applyFont="1" applyFill="1" applyBorder="1" applyAlignment="1" applyProtection="1">
      <alignment horizontal="right" vertical="center"/>
      <protection hidden="1"/>
    </xf>
    <xf numFmtId="0" fontId="6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0" xfId="1" applyFont="1" applyAlignment="1">
      <alignment horizontal="left"/>
    </xf>
    <xf numFmtId="0" fontId="3" fillId="0" borderId="0" xfId="1" applyFont="1" applyFill="1" applyAlignment="1" applyProtection="1">
      <protection hidden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vo.garant.ru/document/redirect/12125267/170" TargetMode="External"/><Relationship Id="rId3" Type="http://schemas.openxmlformats.org/officeDocument/2006/relationships/hyperlink" Target="http://ivo.garant.ru/document/redirect/12125267/70" TargetMode="External"/><Relationship Id="rId7" Type="http://schemas.openxmlformats.org/officeDocument/2006/relationships/hyperlink" Target="http://ivo.garant.ru/document/redirect/12125267/140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ivo.garant.ru/document/redirect/12125267/60" TargetMode="External"/><Relationship Id="rId1" Type="http://schemas.openxmlformats.org/officeDocument/2006/relationships/hyperlink" Target="http://ivo.garant.ru/document/redirect/12125267/50" TargetMode="External"/><Relationship Id="rId6" Type="http://schemas.openxmlformats.org/officeDocument/2006/relationships/hyperlink" Target="http://ivo.garant.ru/document/redirect/12125267/130" TargetMode="External"/><Relationship Id="rId11" Type="http://schemas.openxmlformats.org/officeDocument/2006/relationships/hyperlink" Target="http://ivo.garant.ru/document/redirect/12125267/0" TargetMode="External"/><Relationship Id="rId5" Type="http://schemas.openxmlformats.org/officeDocument/2006/relationships/hyperlink" Target="http://ivo.garant.ru/document/redirect/12125267/100" TargetMode="External"/><Relationship Id="rId10" Type="http://schemas.openxmlformats.org/officeDocument/2006/relationships/hyperlink" Target="http://ivo.garant.ru/document/redirect/12125267/200" TargetMode="External"/><Relationship Id="rId4" Type="http://schemas.openxmlformats.org/officeDocument/2006/relationships/hyperlink" Target="http://ivo.garant.ru/document/redirect/12125267/80" TargetMode="External"/><Relationship Id="rId9" Type="http://schemas.openxmlformats.org/officeDocument/2006/relationships/hyperlink" Target="http://ivo.garant.ru/document/redirect/12125267/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5"/>
  <sheetViews>
    <sheetView showGridLines="0" tabSelected="1" view="pageBreakPreview" zoomScale="80" zoomScaleNormal="80" zoomScaleSheetLayoutView="80" workbookViewId="0">
      <selection activeCell="T3" sqref="T3"/>
    </sheetView>
  </sheetViews>
  <sheetFormatPr defaultColWidth="9.28515625" defaultRowHeight="12.75" x14ac:dyDescent="0.2"/>
  <cols>
    <col min="1" max="1" width="32.7109375" style="1" customWidth="1"/>
    <col min="2" max="2" width="71.42578125" style="1" customWidth="1"/>
    <col min="3" max="3" width="40.28515625" style="1" customWidth="1"/>
    <col min="4" max="4" width="21.85546875" style="1" customWidth="1"/>
    <col min="5" max="5" width="9.28515625" style="1" hidden="1" customWidth="1"/>
    <col min="6" max="6" width="14.42578125" style="1" customWidth="1"/>
    <col min="7" max="7" width="1.28515625" style="1" customWidth="1"/>
    <col min="8" max="253" width="9.28515625" style="1" customWidth="1"/>
    <col min="254" max="16384" width="9.28515625" style="1"/>
  </cols>
  <sheetData>
    <row r="1" spans="1:7" ht="18.75" customHeight="1" x14ac:dyDescent="0.3">
      <c r="A1" s="4"/>
      <c r="B1" s="5"/>
      <c r="C1" s="3"/>
      <c r="E1" s="6"/>
      <c r="F1" s="6"/>
      <c r="G1" s="14"/>
    </row>
    <row r="2" spans="1:7" ht="18.75" customHeight="1" x14ac:dyDescent="0.3">
      <c r="A2" s="4"/>
      <c r="B2" s="5"/>
      <c r="C2" s="3"/>
      <c r="E2" s="6"/>
      <c r="F2" s="6"/>
    </row>
    <row r="3" spans="1:7" ht="18.75" customHeight="1" x14ac:dyDescent="0.3">
      <c r="A3" s="4"/>
      <c r="B3" s="5"/>
      <c r="C3" s="64" t="s">
        <v>178</v>
      </c>
      <c r="E3" s="6"/>
      <c r="F3" s="6"/>
    </row>
    <row r="4" spans="1:7" ht="122.45" customHeight="1" x14ac:dyDescent="0.3">
      <c r="A4" s="4"/>
      <c r="B4" s="5"/>
      <c r="C4" s="43" t="s">
        <v>176</v>
      </c>
      <c r="D4" s="6"/>
      <c r="E4" s="6"/>
      <c r="F4" s="6"/>
      <c r="G4" s="14"/>
    </row>
    <row r="5" spans="1:7" ht="27.6" customHeight="1" x14ac:dyDescent="0.3">
      <c r="A5" s="4"/>
      <c r="B5" s="5"/>
      <c r="C5" s="43"/>
      <c r="D5" s="6"/>
      <c r="E5" s="6"/>
      <c r="F5" s="6"/>
      <c r="G5" s="14"/>
    </row>
    <row r="6" spans="1:7" ht="27.6" customHeight="1" x14ac:dyDescent="0.3">
      <c r="A6" s="4"/>
      <c r="B6" s="5"/>
      <c r="C6" s="43"/>
      <c r="D6" s="6"/>
      <c r="E6" s="6"/>
      <c r="F6" s="6"/>
      <c r="G6" s="14"/>
    </row>
    <row r="7" spans="1:7" ht="27.6" customHeight="1" x14ac:dyDescent="0.3">
      <c r="A7" s="4"/>
      <c r="B7" s="5"/>
      <c r="C7" s="43"/>
      <c r="D7" s="6"/>
      <c r="E7" s="6"/>
      <c r="F7" s="6"/>
      <c r="G7" s="14"/>
    </row>
    <row r="8" spans="1:7" ht="26.45" customHeight="1" x14ac:dyDescent="0.3">
      <c r="A8" s="4"/>
      <c r="B8" s="5"/>
      <c r="C8" s="43"/>
      <c r="D8" s="6"/>
      <c r="E8" s="6"/>
      <c r="F8" s="6"/>
      <c r="G8" s="14"/>
    </row>
    <row r="9" spans="1:7" ht="18.75" customHeight="1" x14ac:dyDescent="0.3">
      <c r="A9" s="3"/>
      <c r="B9" s="4"/>
      <c r="C9" s="3"/>
    </row>
    <row r="10" spans="1:7" ht="18.75" customHeight="1" x14ac:dyDescent="0.3">
      <c r="A10" s="3"/>
      <c r="B10" s="4"/>
      <c r="C10" s="3"/>
    </row>
    <row r="11" spans="1:7" ht="56.25" customHeight="1" x14ac:dyDescent="0.2">
      <c r="A11" s="62" t="s">
        <v>177</v>
      </c>
      <c r="B11" s="62"/>
      <c r="C11" s="62"/>
    </row>
    <row r="12" spans="1:7" ht="18.75" customHeight="1" x14ac:dyDescent="0.3">
      <c r="A12" s="3"/>
      <c r="B12" s="3"/>
      <c r="C12" s="3"/>
    </row>
    <row r="13" spans="1:7" ht="19.5" customHeight="1" x14ac:dyDescent="0.3">
      <c r="A13" s="3"/>
      <c r="B13" s="3"/>
      <c r="C13" s="61" t="s">
        <v>21</v>
      </c>
    </row>
    <row r="14" spans="1:7" ht="61.5" customHeight="1" x14ac:dyDescent="0.2">
      <c r="A14" s="47" t="s">
        <v>20</v>
      </c>
      <c r="B14" s="47" t="s">
        <v>19</v>
      </c>
      <c r="C14" s="47" t="s">
        <v>18</v>
      </c>
    </row>
    <row r="15" spans="1:7" ht="18.75" customHeight="1" x14ac:dyDescent="0.2">
      <c r="A15" s="47">
        <v>1</v>
      </c>
      <c r="B15" s="47">
        <v>2</v>
      </c>
      <c r="C15" s="47">
        <v>3</v>
      </c>
    </row>
    <row r="16" spans="1:7" ht="31.9" customHeight="1" x14ac:dyDescent="0.3">
      <c r="A16" s="10" t="s">
        <v>22</v>
      </c>
      <c r="B16" s="18" t="s">
        <v>17</v>
      </c>
      <c r="C16" s="7">
        <f>+C17+C26+C31+C34+C39+C46+C49+C21+C43</f>
        <v>690999700</v>
      </c>
    </row>
    <row r="17" spans="1:3" ht="33.6" customHeight="1" x14ac:dyDescent="0.3">
      <c r="A17" s="10" t="s">
        <v>23</v>
      </c>
      <c r="B17" s="18" t="s">
        <v>16</v>
      </c>
      <c r="C17" s="7">
        <f>C19</f>
        <v>539175600</v>
      </c>
    </row>
    <row r="18" spans="1:3" ht="28.9" customHeight="1" x14ac:dyDescent="0.3">
      <c r="A18" s="10" t="s">
        <v>47</v>
      </c>
      <c r="B18" s="18" t="s">
        <v>46</v>
      </c>
      <c r="C18" s="7">
        <f>C19</f>
        <v>539175600</v>
      </c>
    </row>
    <row r="19" spans="1:3" ht="280.14999999999998" customHeight="1" x14ac:dyDescent="0.3">
      <c r="A19" s="9" t="s">
        <v>24</v>
      </c>
      <c r="B19" s="60" t="s">
        <v>175</v>
      </c>
      <c r="C19" s="54">
        <v>539175600</v>
      </c>
    </row>
    <row r="20" spans="1:3" ht="60" customHeight="1" x14ac:dyDescent="0.3">
      <c r="A20" s="17" t="s">
        <v>42</v>
      </c>
      <c r="B20" s="15" t="s">
        <v>41</v>
      </c>
      <c r="C20" s="7">
        <f>C21</f>
        <v>23192100</v>
      </c>
    </row>
    <row r="21" spans="1:3" ht="60" customHeight="1" x14ac:dyDescent="0.3">
      <c r="A21" s="17" t="s">
        <v>43</v>
      </c>
      <c r="B21" s="15" t="s">
        <v>44</v>
      </c>
      <c r="C21" s="7">
        <f>+C22+C23+C25+C24</f>
        <v>23192100</v>
      </c>
    </row>
    <row r="22" spans="1:3" ht="145.9" customHeight="1" x14ac:dyDescent="0.3">
      <c r="A22" s="30" t="s">
        <v>75</v>
      </c>
      <c r="B22" s="22" t="s">
        <v>76</v>
      </c>
      <c r="C22" s="20">
        <v>12065900</v>
      </c>
    </row>
    <row r="23" spans="1:3" ht="175.9" customHeight="1" x14ac:dyDescent="0.3">
      <c r="A23" s="16" t="s">
        <v>77</v>
      </c>
      <c r="B23" s="31" t="s">
        <v>78</v>
      </c>
      <c r="C23" s="20">
        <v>63400</v>
      </c>
    </row>
    <row r="24" spans="1:3" ht="157.15" customHeight="1" x14ac:dyDescent="0.3">
      <c r="A24" s="16" t="s">
        <v>79</v>
      </c>
      <c r="B24" s="31" t="s">
        <v>80</v>
      </c>
      <c r="C24" s="20">
        <v>12562700</v>
      </c>
    </row>
    <row r="25" spans="1:3" ht="150.6" customHeight="1" x14ac:dyDescent="0.3">
      <c r="A25" s="16" t="s">
        <v>81</v>
      </c>
      <c r="B25" s="31" t="s">
        <v>82</v>
      </c>
      <c r="C25" s="21">
        <v>-1499900</v>
      </c>
    </row>
    <row r="26" spans="1:3" ht="18.75" customHeight="1" x14ac:dyDescent="0.3">
      <c r="A26" s="10" t="s">
        <v>25</v>
      </c>
      <c r="B26" s="18" t="s">
        <v>15</v>
      </c>
      <c r="C26" s="7">
        <f>+C29+C30+C27+C28</f>
        <v>29921700</v>
      </c>
    </row>
    <row r="27" spans="1:3" ht="40.9" customHeight="1" x14ac:dyDescent="0.3">
      <c r="A27" s="16" t="s">
        <v>127</v>
      </c>
      <c r="B27" s="31" t="s">
        <v>128</v>
      </c>
      <c r="C27" s="12">
        <v>14682500</v>
      </c>
    </row>
    <row r="28" spans="1:3" ht="84.6" customHeight="1" x14ac:dyDescent="0.3">
      <c r="A28" s="41" t="s">
        <v>130</v>
      </c>
      <c r="B28" s="31" t="s">
        <v>129</v>
      </c>
      <c r="C28" s="12">
        <v>2174600</v>
      </c>
    </row>
    <row r="29" spans="1:3" ht="18.75" customHeight="1" x14ac:dyDescent="0.3">
      <c r="A29" s="9" t="s">
        <v>26</v>
      </c>
      <c r="B29" s="8" t="s">
        <v>14</v>
      </c>
      <c r="C29" s="12">
        <v>1513100</v>
      </c>
    </row>
    <row r="30" spans="1:3" ht="56.25" customHeight="1" x14ac:dyDescent="0.3">
      <c r="A30" s="9" t="s">
        <v>27</v>
      </c>
      <c r="B30" s="8" t="s">
        <v>13</v>
      </c>
      <c r="C30" s="12">
        <v>11551500</v>
      </c>
    </row>
    <row r="31" spans="1:3" ht="18.75" customHeight="1" x14ac:dyDescent="0.3">
      <c r="A31" s="10" t="s">
        <v>28</v>
      </c>
      <c r="B31" s="18" t="s">
        <v>12</v>
      </c>
      <c r="C31" s="7">
        <f>C32+C33</f>
        <v>7649000</v>
      </c>
    </row>
    <row r="32" spans="1:3" ht="56.25" customHeight="1" x14ac:dyDescent="0.3">
      <c r="A32" s="9" t="s">
        <v>29</v>
      </c>
      <c r="B32" s="8" t="s">
        <v>11</v>
      </c>
      <c r="C32" s="12">
        <v>7574000</v>
      </c>
    </row>
    <row r="33" spans="1:3" ht="37.5" customHeight="1" x14ac:dyDescent="0.3">
      <c r="A33" s="9" t="s">
        <v>30</v>
      </c>
      <c r="B33" s="8" t="s">
        <v>10</v>
      </c>
      <c r="C33" s="12">
        <v>75000</v>
      </c>
    </row>
    <row r="34" spans="1:3" ht="56.25" customHeight="1" x14ac:dyDescent="0.3">
      <c r="A34" s="10" t="s">
        <v>31</v>
      </c>
      <c r="B34" s="18" t="s">
        <v>9</v>
      </c>
      <c r="C34" s="7">
        <f>C37+C35+C38+C36</f>
        <v>25475500</v>
      </c>
    </row>
    <row r="35" spans="1:3" ht="90.6" customHeight="1" x14ac:dyDescent="0.3">
      <c r="A35" s="9" t="s">
        <v>139</v>
      </c>
      <c r="B35" s="31" t="s">
        <v>140</v>
      </c>
      <c r="C35" s="12">
        <v>11636900</v>
      </c>
    </row>
    <row r="36" spans="1:3" ht="79.150000000000006" customHeight="1" x14ac:dyDescent="0.3">
      <c r="A36" s="52" t="s">
        <v>159</v>
      </c>
      <c r="B36" s="51" t="s">
        <v>158</v>
      </c>
      <c r="C36" s="12">
        <v>12158600</v>
      </c>
    </row>
    <row r="37" spans="1:3" ht="75" customHeight="1" x14ac:dyDescent="0.3">
      <c r="A37" s="9" t="s">
        <v>32</v>
      </c>
      <c r="B37" s="8" t="s">
        <v>8</v>
      </c>
      <c r="C37" s="12">
        <v>275000</v>
      </c>
    </row>
    <row r="38" spans="1:3" ht="132.6" customHeight="1" x14ac:dyDescent="0.3">
      <c r="A38" s="9" t="s">
        <v>146</v>
      </c>
      <c r="B38" s="8" t="s">
        <v>147</v>
      </c>
      <c r="C38" s="12">
        <v>1405000</v>
      </c>
    </row>
    <row r="39" spans="1:3" ht="37.5" customHeight="1" x14ac:dyDescent="0.3">
      <c r="A39" s="10" t="s">
        <v>33</v>
      </c>
      <c r="B39" s="18" t="s">
        <v>7</v>
      </c>
      <c r="C39" s="7">
        <f>C40+C41+C42</f>
        <v>51000000</v>
      </c>
    </row>
    <row r="40" spans="1:3" ht="37.5" customHeight="1" x14ac:dyDescent="0.3">
      <c r="A40" s="9" t="s">
        <v>34</v>
      </c>
      <c r="B40" s="8" t="s">
        <v>6</v>
      </c>
      <c r="C40" s="12">
        <v>253000</v>
      </c>
    </row>
    <row r="41" spans="1:3" ht="35.450000000000003" customHeight="1" x14ac:dyDescent="0.3">
      <c r="A41" s="9" t="s">
        <v>35</v>
      </c>
      <c r="B41" s="8" t="s">
        <v>5</v>
      </c>
      <c r="C41" s="12">
        <v>1700000</v>
      </c>
    </row>
    <row r="42" spans="1:3" ht="43.9" customHeight="1" x14ac:dyDescent="0.3">
      <c r="A42" s="9" t="s">
        <v>48</v>
      </c>
      <c r="B42" s="8" t="s">
        <v>49</v>
      </c>
      <c r="C42" s="12">
        <v>49047000</v>
      </c>
    </row>
    <row r="43" spans="1:3" ht="51" customHeight="1" x14ac:dyDescent="0.3">
      <c r="A43" s="10" t="s">
        <v>118</v>
      </c>
      <c r="B43" s="37" t="s">
        <v>119</v>
      </c>
      <c r="C43" s="7">
        <f>C44+C45</f>
        <v>975600</v>
      </c>
    </row>
    <row r="44" spans="1:3" ht="39" customHeight="1" x14ac:dyDescent="0.3">
      <c r="A44" s="16" t="s">
        <v>120</v>
      </c>
      <c r="B44" s="31" t="s">
        <v>121</v>
      </c>
      <c r="C44" s="12">
        <v>895600</v>
      </c>
    </row>
    <row r="45" spans="1:3" ht="57.6" customHeight="1" x14ac:dyDescent="0.3">
      <c r="A45" s="41" t="s">
        <v>163</v>
      </c>
      <c r="B45" s="31" t="s">
        <v>162</v>
      </c>
      <c r="C45" s="12">
        <v>80000</v>
      </c>
    </row>
    <row r="46" spans="1:3" ht="57" customHeight="1" x14ac:dyDescent="0.3">
      <c r="A46" s="10" t="s">
        <v>84</v>
      </c>
      <c r="B46" s="18" t="s">
        <v>83</v>
      </c>
      <c r="C46" s="7">
        <f>+C48+C47</f>
        <v>12105500</v>
      </c>
    </row>
    <row r="47" spans="1:3" ht="117" customHeight="1" x14ac:dyDescent="0.3">
      <c r="A47" s="45" t="s">
        <v>144</v>
      </c>
      <c r="B47" s="8" t="s">
        <v>145</v>
      </c>
      <c r="C47" s="12">
        <v>12100000</v>
      </c>
    </row>
    <row r="48" spans="1:3" ht="117" customHeight="1" x14ac:dyDescent="0.3">
      <c r="A48" s="45" t="s">
        <v>85</v>
      </c>
      <c r="B48" s="22" t="s">
        <v>86</v>
      </c>
      <c r="C48" s="12">
        <v>5500</v>
      </c>
    </row>
    <row r="49" spans="1:3" ht="47.45" customHeight="1" x14ac:dyDescent="0.3">
      <c r="A49" s="10" t="s">
        <v>36</v>
      </c>
      <c r="B49" s="18" t="s">
        <v>4</v>
      </c>
      <c r="C49" s="7">
        <f>+C50+C51+C52+C53+C54+C55+C56+C57+C58+C59+C60+C61+C62</f>
        <v>1504700</v>
      </c>
    </row>
    <row r="50" spans="1:3" ht="110.45" customHeight="1" x14ac:dyDescent="0.3">
      <c r="A50" s="30" t="s">
        <v>95</v>
      </c>
      <c r="B50" s="35" t="s">
        <v>94</v>
      </c>
      <c r="C50" s="12">
        <v>71600</v>
      </c>
    </row>
    <row r="51" spans="1:3" ht="131.44999999999999" customHeight="1" x14ac:dyDescent="0.3">
      <c r="A51" s="16" t="s">
        <v>97</v>
      </c>
      <c r="B51" s="36" t="s">
        <v>96</v>
      </c>
      <c r="C51" s="12">
        <v>269700</v>
      </c>
    </row>
    <row r="52" spans="1:3" ht="110.45" customHeight="1" x14ac:dyDescent="0.3">
      <c r="A52" s="16" t="s">
        <v>99</v>
      </c>
      <c r="B52" s="36" t="s">
        <v>98</v>
      </c>
      <c r="C52" s="12">
        <v>50100</v>
      </c>
    </row>
    <row r="53" spans="1:3" ht="115.15" customHeight="1" x14ac:dyDescent="0.3">
      <c r="A53" s="16" t="s">
        <v>101</v>
      </c>
      <c r="B53" s="36" t="s">
        <v>100</v>
      </c>
      <c r="C53" s="12">
        <v>136000</v>
      </c>
    </row>
    <row r="54" spans="1:3" ht="118.9" customHeight="1" x14ac:dyDescent="0.3">
      <c r="A54" s="16" t="s">
        <v>103</v>
      </c>
      <c r="B54" s="36" t="s">
        <v>102</v>
      </c>
      <c r="C54" s="12">
        <v>10000</v>
      </c>
    </row>
    <row r="55" spans="1:3" ht="102" customHeight="1" x14ac:dyDescent="0.3">
      <c r="A55" s="16" t="s">
        <v>105</v>
      </c>
      <c r="B55" s="36" t="s">
        <v>104</v>
      </c>
      <c r="C55" s="12">
        <v>10000</v>
      </c>
    </row>
    <row r="56" spans="1:3" ht="135" customHeight="1" x14ac:dyDescent="0.3">
      <c r="A56" s="16" t="s">
        <v>107</v>
      </c>
      <c r="B56" s="36" t="s">
        <v>106</v>
      </c>
      <c r="C56" s="12">
        <v>50000</v>
      </c>
    </row>
    <row r="57" spans="1:3" ht="154.9" customHeight="1" x14ac:dyDescent="0.3">
      <c r="A57" s="16" t="s">
        <v>109</v>
      </c>
      <c r="B57" s="31" t="s">
        <v>108</v>
      </c>
      <c r="C57" s="12">
        <v>35000</v>
      </c>
    </row>
    <row r="58" spans="1:3" ht="118.9" customHeight="1" x14ac:dyDescent="0.3">
      <c r="A58" s="16" t="s">
        <v>110</v>
      </c>
      <c r="B58" s="36" t="s">
        <v>111</v>
      </c>
      <c r="C58" s="12">
        <v>10000</v>
      </c>
    </row>
    <row r="59" spans="1:3" ht="103.9" customHeight="1" x14ac:dyDescent="0.3">
      <c r="A59" s="16" t="s">
        <v>112</v>
      </c>
      <c r="B59" s="36" t="s">
        <v>113</v>
      </c>
      <c r="C59" s="12">
        <v>102100</v>
      </c>
    </row>
    <row r="60" spans="1:3" ht="124.9" customHeight="1" x14ac:dyDescent="0.3">
      <c r="A60" s="16" t="s">
        <v>115</v>
      </c>
      <c r="B60" s="36" t="s">
        <v>114</v>
      </c>
      <c r="C60" s="12">
        <v>310200</v>
      </c>
    </row>
    <row r="61" spans="1:3" ht="177.6" customHeight="1" x14ac:dyDescent="0.3">
      <c r="A61" s="16" t="s">
        <v>117</v>
      </c>
      <c r="B61" s="36" t="s">
        <v>116</v>
      </c>
      <c r="C61" s="12">
        <v>150000</v>
      </c>
    </row>
    <row r="62" spans="1:3" ht="81.599999999999994" customHeight="1" x14ac:dyDescent="0.3">
      <c r="A62" s="46" t="s">
        <v>148</v>
      </c>
      <c r="B62" s="33" t="s">
        <v>149</v>
      </c>
      <c r="C62" s="12">
        <v>300000</v>
      </c>
    </row>
    <row r="63" spans="1:3" ht="42.6" customHeight="1" x14ac:dyDescent="0.3">
      <c r="A63" s="10" t="s">
        <v>37</v>
      </c>
      <c r="B63" s="18" t="s">
        <v>3</v>
      </c>
      <c r="C63" s="7">
        <f>+C64+C71+C98</f>
        <v>1364126914.1499999</v>
      </c>
    </row>
    <row r="64" spans="1:3" ht="44.45" customHeight="1" x14ac:dyDescent="0.3">
      <c r="A64" s="10" t="s">
        <v>53</v>
      </c>
      <c r="B64" s="44" t="s">
        <v>38</v>
      </c>
      <c r="C64" s="56">
        <f>+C66+C65+CC8169+C67+C68+C69+C70</f>
        <v>180342460.84</v>
      </c>
    </row>
    <row r="65" spans="1:6" ht="77.45" customHeight="1" x14ac:dyDescent="0.3">
      <c r="A65" s="34" t="s">
        <v>164</v>
      </c>
      <c r="B65" s="53" t="s">
        <v>165</v>
      </c>
      <c r="C65" s="54">
        <v>111365602</v>
      </c>
    </row>
    <row r="66" spans="1:6" ht="88.5" customHeight="1" x14ac:dyDescent="0.3">
      <c r="A66" s="45" t="s">
        <v>131</v>
      </c>
      <c r="B66" s="22" t="s">
        <v>132</v>
      </c>
      <c r="C66" s="55">
        <v>43906247</v>
      </c>
      <c r="D66" s="24"/>
      <c r="E66" s="25"/>
      <c r="F66" s="25"/>
    </row>
    <row r="67" spans="1:6" ht="46.9" customHeight="1" x14ac:dyDescent="0.3">
      <c r="A67" s="38" t="s">
        <v>90</v>
      </c>
      <c r="B67" s="39" t="s">
        <v>91</v>
      </c>
      <c r="C67" s="54">
        <v>312378.40000000002</v>
      </c>
      <c r="D67" s="24"/>
      <c r="E67" s="25"/>
      <c r="F67" s="25"/>
    </row>
    <row r="68" spans="1:6" ht="96.6" customHeight="1" x14ac:dyDescent="0.3">
      <c r="A68" s="38" t="s">
        <v>150</v>
      </c>
      <c r="B68" s="39" t="s">
        <v>151</v>
      </c>
      <c r="C68" s="54">
        <v>6651698.9400000004</v>
      </c>
      <c r="D68" s="24"/>
      <c r="E68" s="25"/>
      <c r="F68" s="25"/>
    </row>
    <row r="69" spans="1:6" ht="96.6" customHeight="1" x14ac:dyDescent="0.3">
      <c r="A69" s="38" t="s">
        <v>152</v>
      </c>
      <c r="B69" s="39" t="s">
        <v>153</v>
      </c>
      <c r="C69" s="54">
        <v>10651086.5</v>
      </c>
      <c r="D69" s="24"/>
      <c r="E69" s="25"/>
      <c r="F69" s="25"/>
    </row>
    <row r="70" spans="1:6" ht="64.900000000000006" customHeight="1" x14ac:dyDescent="0.3">
      <c r="A70" s="59" t="s">
        <v>169</v>
      </c>
      <c r="B70" s="39" t="s">
        <v>170</v>
      </c>
      <c r="C70" s="54">
        <v>7455448</v>
      </c>
      <c r="D70" s="24"/>
      <c r="E70" s="25"/>
      <c r="F70" s="25"/>
    </row>
    <row r="71" spans="1:6" ht="32.65" customHeight="1" x14ac:dyDescent="0.3">
      <c r="A71" s="10" t="s">
        <v>54</v>
      </c>
      <c r="B71" s="44" t="s">
        <v>39</v>
      </c>
      <c r="C71" s="7">
        <f>+C72+C74+C75+C76+C77+C78+C79+C81+C80+C82+C83+C84+C88+C91+C92+C93+C94+C90+C73+C89+C95+C97+C85+C87+C96+C86</f>
        <v>1180641769.3099999</v>
      </c>
      <c r="D71" s="26"/>
      <c r="E71" s="25"/>
      <c r="F71" s="25"/>
    </row>
    <row r="72" spans="1:6" ht="112.5" customHeight="1" x14ac:dyDescent="0.3">
      <c r="A72" s="9" t="s">
        <v>55</v>
      </c>
      <c r="B72" s="42" t="s">
        <v>133</v>
      </c>
      <c r="C72" s="54">
        <v>1053297</v>
      </c>
      <c r="D72" s="26"/>
      <c r="E72" s="25"/>
      <c r="F72" s="25"/>
    </row>
    <row r="73" spans="1:6" ht="80.650000000000006" customHeight="1" x14ac:dyDescent="0.3">
      <c r="A73" s="9" t="s">
        <v>56</v>
      </c>
      <c r="B73" s="8" t="s">
        <v>45</v>
      </c>
      <c r="C73" s="54">
        <v>16648</v>
      </c>
      <c r="D73" s="23"/>
    </row>
    <row r="74" spans="1:6" ht="93.75" customHeight="1" x14ac:dyDescent="0.3">
      <c r="A74" s="9" t="s">
        <v>57</v>
      </c>
      <c r="B74" s="32" t="s">
        <v>135</v>
      </c>
      <c r="C74" s="54">
        <v>64367</v>
      </c>
    </row>
    <row r="75" spans="1:6" ht="118.9" customHeight="1" x14ac:dyDescent="0.3">
      <c r="A75" s="9" t="s">
        <v>58</v>
      </c>
      <c r="B75" s="40" t="s">
        <v>122</v>
      </c>
      <c r="C75" s="54">
        <v>294288125.97000003</v>
      </c>
    </row>
    <row r="76" spans="1:6" ht="146.44999999999999" customHeight="1" x14ac:dyDescent="0.3">
      <c r="A76" s="9" t="s">
        <v>92</v>
      </c>
      <c r="B76" s="32" t="s">
        <v>124</v>
      </c>
      <c r="C76" s="54">
        <v>13281650</v>
      </c>
    </row>
    <row r="77" spans="1:6" ht="98.45" customHeight="1" x14ac:dyDescent="0.3">
      <c r="A77" s="9" t="s">
        <v>59</v>
      </c>
      <c r="B77" s="33" t="s">
        <v>136</v>
      </c>
      <c r="C77" s="54">
        <v>2106432</v>
      </c>
    </row>
    <row r="78" spans="1:6" ht="105.6" customHeight="1" x14ac:dyDescent="0.3">
      <c r="A78" s="9" t="s">
        <v>60</v>
      </c>
      <c r="B78" s="33" t="s">
        <v>134</v>
      </c>
      <c r="C78" s="54">
        <v>3159890</v>
      </c>
    </row>
    <row r="79" spans="1:6" ht="93.75" customHeight="1" x14ac:dyDescent="0.3">
      <c r="A79" s="9" t="s">
        <v>61</v>
      </c>
      <c r="B79" s="8" t="s">
        <v>87</v>
      </c>
      <c r="C79" s="54">
        <v>3899132</v>
      </c>
    </row>
    <row r="80" spans="1:6" ht="159" customHeight="1" x14ac:dyDescent="0.3">
      <c r="A80" s="9" t="s">
        <v>62</v>
      </c>
      <c r="B80" s="32" t="s">
        <v>123</v>
      </c>
      <c r="C80" s="54">
        <v>632006327.02999997</v>
      </c>
    </row>
    <row r="81" spans="1:4" ht="115.9" customHeight="1" x14ac:dyDescent="0.3">
      <c r="A81" s="9" t="s">
        <v>63</v>
      </c>
      <c r="B81" s="8" t="s">
        <v>137</v>
      </c>
      <c r="C81" s="54">
        <v>44527102.079999998</v>
      </c>
      <c r="D81" s="27"/>
    </row>
    <row r="82" spans="1:4" ht="93.75" customHeight="1" x14ac:dyDescent="0.3">
      <c r="A82" s="9" t="s">
        <v>64</v>
      </c>
      <c r="B82" s="32" t="s">
        <v>88</v>
      </c>
      <c r="C82" s="54">
        <v>452110</v>
      </c>
    </row>
    <row r="83" spans="1:4" ht="99.6" customHeight="1" x14ac:dyDescent="0.3">
      <c r="A83" s="9" t="s">
        <v>65</v>
      </c>
      <c r="B83" s="8" t="s">
        <v>166</v>
      </c>
      <c r="C83" s="54">
        <v>852340</v>
      </c>
    </row>
    <row r="84" spans="1:4" ht="73.900000000000006" customHeight="1" x14ac:dyDescent="0.3">
      <c r="A84" s="9" t="s">
        <v>66</v>
      </c>
      <c r="B84" s="8" t="s">
        <v>167</v>
      </c>
      <c r="C84" s="54">
        <v>5342137</v>
      </c>
    </row>
    <row r="85" spans="1:4" ht="96.6" customHeight="1" x14ac:dyDescent="0.3">
      <c r="A85" s="9" t="s">
        <v>154</v>
      </c>
      <c r="B85" s="8" t="s">
        <v>168</v>
      </c>
      <c r="C85" s="54">
        <v>19270358</v>
      </c>
    </row>
    <row r="86" spans="1:4" ht="112.15" customHeight="1" x14ac:dyDescent="0.3">
      <c r="A86" s="9" t="s">
        <v>173</v>
      </c>
      <c r="B86" s="8" t="s">
        <v>174</v>
      </c>
      <c r="C86" s="54">
        <v>480000</v>
      </c>
    </row>
    <row r="87" spans="1:4" ht="64.900000000000006" customHeight="1" x14ac:dyDescent="0.3">
      <c r="A87" s="9" t="s">
        <v>155</v>
      </c>
      <c r="B87" s="8" t="s">
        <v>156</v>
      </c>
      <c r="C87" s="54">
        <v>20733514</v>
      </c>
    </row>
    <row r="88" spans="1:4" ht="93.75" customHeight="1" x14ac:dyDescent="0.3">
      <c r="A88" s="9" t="s">
        <v>67</v>
      </c>
      <c r="B88" s="8" t="s">
        <v>89</v>
      </c>
      <c r="C88" s="54">
        <v>33219737.600000001</v>
      </c>
    </row>
    <row r="89" spans="1:4" ht="76.150000000000006" customHeight="1" x14ac:dyDescent="0.3">
      <c r="A89" s="9" t="s">
        <v>68</v>
      </c>
      <c r="B89" s="8" t="s">
        <v>141</v>
      </c>
      <c r="C89" s="57">
        <v>5252610</v>
      </c>
    </row>
    <row r="90" spans="1:4" ht="81" customHeight="1" x14ac:dyDescent="0.3">
      <c r="A90" s="9" t="s">
        <v>125</v>
      </c>
      <c r="B90" s="8" t="s">
        <v>126</v>
      </c>
      <c r="C90" s="54">
        <v>9176310</v>
      </c>
      <c r="D90" s="27"/>
    </row>
    <row r="91" spans="1:4" ht="118.15" customHeight="1" x14ac:dyDescent="0.3">
      <c r="A91" s="9" t="s">
        <v>69</v>
      </c>
      <c r="B91" s="8" t="s">
        <v>51</v>
      </c>
      <c r="C91" s="54">
        <v>1494000</v>
      </c>
    </row>
    <row r="92" spans="1:4" ht="123" customHeight="1" x14ac:dyDescent="0.3">
      <c r="A92" s="9" t="s">
        <v>70</v>
      </c>
      <c r="B92" s="8" t="s">
        <v>50</v>
      </c>
      <c r="C92" s="54">
        <v>4527000</v>
      </c>
    </row>
    <row r="93" spans="1:4" ht="111" customHeight="1" x14ac:dyDescent="0.3">
      <c r="A93" s="9" t="s">
        <v>71</v>
      </c>
      <c r="B93" s="8" t="s">
        <v>52</v>
      </c>
      <c r="C93" s="58">
        <v>117000</v>
      </c>
    </row>
    <row r="94" spans="1:4" ht="76.150000000000006" customHeight="1" x14ac:dyDescent="0.3">
      <c r="A94" s="9" t="s">
        <v>72</v>
      </c>
      <c r="B94" s="8" t="s">
        <v>93</v>
      </c>
      <c r="C94" s="54">
        <v>940104</v>
      </c>
    </row>
    <row r="95" spans="1:4" ht="150.6" customHeight="1" x14ac:dyDescent="0.3">
      <c r="A95" s="16" t="s">
        <v>138</v>
      </c>
      <c r="B95" s="31" t="s">
        <v>160</v>
      </c>
      <c r="C95" s="54">
        <v>34607160</v>
      </c>
    </row>
    <row r="96" spans="1:4" ht="90" customHeight="1" x14ac:dyDescent="0.3">
      <c r="A96" s="9" t="s">
        <v>171</v>
      </c>
      <c r="B96" s="8" t="s">
        <v>172</v>
      </c>
      <c r="C96" s="54">
        <v>3892867.63</v>
      </c>
    </row>
    <row r="97" spans="1:6" ht="43.15" customHeight="1" x14ac:dyDescent="0.3">
      <c r="A97" s="46" t="s">
        <v>142</v>
      </c>
      <c r="B97" s="48" t="s">
        <v>143</v>
      </c>
      <c r="C97" s="54">
        <v>45881550</v>
      </c>
    </row>
    <row r="98" spans="1:6" ht="18.75" customHeight="1" x14ac:dyDescent="0.3">
      <c r="A98" s="10" t="s">
        <v>73</v>
      </c>
      <c r="B98" s="11" t="s">
        <v>40</v>
      </c>
      <c r="C98" s="56">
        <f>+C99</f>
        <v>3142684</v>
      </c>
    </row>
    <row r="99" spans="1:6" ht="93.75" customHeight="1" x14ac:dyDescent="0.3">
      <c r="A99" s="9" t="s">
        <v>74</v>
      </c>
      <c r="B99" s="8" t="s">
        <v>2</v>
      </c>
      <c r="C99" s="54">
        <v>3142684</v>
      </c>
    </row>
    <row r="100" spans="1:6" ht="37.5" customHeight="1" x14ac:dyDescent="0.3">
      <c r="A100" s="13" t="s">
        <v>1</v>
      </c>
      <c r="B100" s="19" t="s">
        <v>0</v>
      </c>
      <c r="C100" s="2">
        <f>+C16+C63</f>
        <v>2055126614.1499999</v>
      </c>
      <c r="D100" s="49"/>
    </row>
    <row r="104" spans="1:6" ht="15.75" x14ac:dyDescent="0.25">
      <c r="A104" s="28"/>
      <c r="B104" s="28"/>
      <c r="C104" s="28"/>
    </row>
    <row r="105" spans="1:6" ht="18.75" x14ac:dyDescent="0.3">
      <c r="A105" s="63" t="s">
        <v>161</v>
      </c>
      <c r="B105" s="63"/>
      <c r="C105" s="50" t="s">
        <v>157</v>
      </c>
      <c r="D105" s="29"/>
      <c r="E105" s="29"/>
      <c r="F105" s="29"/>
    </row>
  </sheetData>
  <mergeCells count="2">
    <mergeCell ref="A11:C11"/>
    <mergeCell ref="A105:B105"/>
  </mergeCells>
  <hyperlinks>
    <hyperlink ref="B50" r:id="rId1" display="http://ivo.garant.ru/document/redirect/12125267/50"/>
    <hyperlink ref="B51" r:id="rId2" display="http://ivo.garant.ru/document/redirect/12125267/60"/>
    <hyperlink ref="B52" r:id="rId3" display="http://ivo.garant.ru/document/redirect/12125267/70"/>
    <hyperlink ref="B53" r:id="rId4" display="http://ivo.garant.ru/document/redirect/12125267/80"/>
    <hyperlink ref="B54" r:id="rId5" display="http://ivo.garant.ru/document/redirect/12125267/100"/>
    <hyperlink ref="B55" r:id="rId6" display="http://ivo.garant.ru/document/redirect/12125267/130"/>
    <hyperlink ref="B56" r:id="rId7" display="http://ivo.garant.ru/document/redirect/12125267/140"/>
    <hyperlink ref="B58" r:id="rId8" display="http://ivo.garant.ru/document/redirect/12125267/170"/>
    <hyperlink ref="B59" r:id="rId9" display="http://ivo.garant.ru/document/redirect/12125267/190"/>
    <hyperlink ref="B60" r:id="rId10" display="http://ivo.garant.ru/document/redirect/12125267/200"/>
    <hyperlink ref="B61" r:id="rId11" display="http://ivo.garant.ru/document/redirect/12125267/0"/>
  </hyperlinks>
  <pageMargins left="0.74803149606299213" right="0.74803149606299213" top="0.98425196850393704" bottom="0.98425196850393704" header="0.51181102362204722" footer="0.51181102362204722"/>
  <pageSetup paperSize="9" scale="59" fitToHeight="0" orientation="portrait" r:id="rId12"/>
  <headerFooter alignWithMargins="0"/>
  <rowBreaks count="6" manualBreakCount="6">
    <brk id="23" max="2" man="1"/>
    <brk id="39" max="2" man="1"/>
    <brk id="55" max="2" man="1"/>
    <brk id="66" max="2" man="1"/>
    <brk id="79" max="2" man="1"/>
    <brk id="91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№2</vt:lpstr>
      <vt:lpstr>'Приложение №2'!Заголовки_для_печати</vt:lpstr>
      <vt:lpstr>'Приложение №2'!Область_печати</vt:lpstr>
    </vt:vector>
  </TitlesOfParts>
  <Company>Министерство финансов Республики Крым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Клочко</cp:lastModifiedBy>
  <cp:lastPrinted>2024-11-11T08:05:03Z</cp:lastPrinted>
  <dcterms:created xsi:type="dcterms:W3CDTF">2017-03-10T06:34:06Z</dcterms:created>
  <dcterms:modified xsi:type="dcterms:W3CDTF">2024-11-11T08:05:41Z</dcterms:modified>
</cp:coreProperties>
</file>