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арт26\подсказки с марта без капусты26\основной 3-7\"/>
    </mc:Choice>
  </mc:AlternateContent>
  <xr:revisionPtr revIDLastSave="0" documentId="13_ncr:1_{ED301644-DFAF-4DA9-ABF1-DD652148D2A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Лист1!$A$1:$AJ$109</definedName>
  </definedNames>
  <calcPr calcId="191029" refMode="R1C1"/>
</workbook>
</file>

<file path=xl/calcChain.xml><?xml version="1.0" encoding="utf-8"?>
<calcChain xmlns="http://schemas.openxmlformats.org/spreadsheetml/2006/main">
  <c r="G65" i="1" l="1"/>
  <c r="L82" i="1"/>
  <c r="L42" i="1"/>
  <c r="L40" i="1"/>
  <c r="L60" i="1"/>
  <c r="L52" i="1"/>
  <c r="L50" i="1"/>
  <c r="L65" i="1"/>
  <c r="L25" i="1"/>
  <c r="O80" i="1" l="1"/>
  <c r="N88" i="1"/>
  <c r="E72" i="1"/>
  <c r="E65" i="1"/>
  <c r="N65" i="1"/>
  <c r="P74" i="1"/>
  <c r="O76" i="1"/>
  <c r="O65" i="1"/>
  <c r="D65" i="1"/>
  <c r="N78" i="1"/>
  <c r="N52" i="1"/>
  <c r="N90" i="1"/>
  <c r="V65" i="1"/>
  <c r="V44" i="1"/>
  <c r="M44" i="1"/>
  <c r="M84" i="1"/>
  <c r="U82" i="1"/>
  <c r="U70" i="1"/>
  <c r="U65" i="1"/>
  <c r="U56" i="1"/>
  <c r="U48" i="1"/>
  <c r="U40" i="1"/>
  <c r="AH39" i="1" s="1"/>
  <c r="P65" i="1"/>
  <c r="D70" i="1"/>
  <c r="D44" i="1"/>
  <c r="AJ47" i="1"/>
  <c r="AJ49" i="1"/>
  <c r="AJ57" i="1"/>
  <c r="AJ75" i="1"/>
  <c r="AJ77" i="1"/>
  <c r="AJ85" i="1"/>
  <c r="AJ99" i="1"/>
  <c r="AJ100" i="1"/>
  <c r="AJ102" i="1"/>
  <c r="Q25" i="1"/>
  <c r="P25" i="1"/>
  <c r="O25" i="1"/>
  <c r="N25" i="1"/>
  <c r="M25" i="1"/>
  <c r="F101" i="1"/>
  <c r="M42" i="1"/>
  <c r="N50" i="1"/>
  <c r="N38" i="1"/>
  <c r="Q96" i="1"/>
  <c r="AH95" i="1" s="1"/>
  <c r="AJ96" i="1" s="1"/>
  <c r="AH43" i="1" l="1"/>
  <c r="F98" i="1"/>
  <c r="AH97" i="1" s="1"/>
  <c r="AJ98" i="1" s="1"/>
  <c r="F70" i="1"/>
  <c r="AH69" i="1" l="1"/>
  <c r="AJ70" i="1" s="1"/>
  <c r="AH45" i="1"/>
  <c r="AJ46" i="1" s="1"/>
  <c r="AH37" i="1"/>
  <c r="AJ38" i="1" s="1"/>
  <c r="AH49" i="1"/>
  <c r="AJ50" i="1" s="1"/>
  <c r="AJ40" i="1"/>
  <c r="G92" i="1"/>
  <c r="AH100" i="1"/>
  <c r="AJ101" i="1" s="1"/>
  <c r="AH104" i="1"/>
  <c r="AH102" i="1"/>
  <c r="AJ103" i="1" s="1"/>
  <c r="V25" i="1"/>
  <c r="U25" i="1"/>
  <c r="G25" i="1"/>
  <c r="F25" i="1"/>
  <c r="E25" i="1"/>
  <c r="D25" i="1"/>
  <c r="E94" i="1"/>
  <c r="AH93" i="1" s="1"/>
  <c r="L90" i="1"/>
  <c r="AH89" i="1" s="1"/>
  <c r="AJ90" i="1" s="1"/>
  <c r="L84" i="1"/>
  <c r="AH83" i="1" s="1"/>
  <c r="AH79" i="1"/>
  <c r="AJ80" i="1" s="1"/>
  <c r="AH59" i="1"/>
  <c r="AJ60" i="1" s="1"/>
  <c r="AH55" i="1"/>
  <c r="AJ56" i="1" s="1"/>
  <c r="D54" i="1"/>
  <c r="AH53" i="1" s="1"/>
  <c r="AJ54" i="1" s="1"/>
  <c r="E42" i="1"/>
  <c r="D42" i="1"/>
  <c r="AJ78" i="1"/>
  <c r="AH75" i="1"/>
  <c r="AJ76" i="1" s="1"/>
  <c r="AH73" i="1"/>
  <c r="AJ74" i="1" s="1"/>
  <c r="AH81" i="1"/>
  <c r="AJ82" i="1" s="1"/>
  <c r="AH85" i="1"/>
  <c r="AJ86" i="1" s="1"/>
  <c r="AH87" i="1"/>
  <c r="AJ88" i="1" s="1"/>
  <c r="AH71" i="1"/>
  <c r="AJ72" i="1" s="1"/>
  <c r="AJ44" i="1"/>
  <c r="AH47" i="1"/>
  <c r="AJ48" i="1" s="1"/>
  <c r="AH57" i="1"/>
  <c r="AJ58" i="1" s="1"/>
  <c r="AH27" i="1"/>
  <c r="AH35" i="1"/>
  <c r="AH31" i="1"/>
  <c r="AH33" i="1"/>
  <c r="AH29" i="1"/>
  <c r="AH41" i="1" l="1"/>
  <c r="AJ94" i="1"/>
  <c r="AJ42" i="1"/>
  <c r="AH51" i="1"/>
  <c r="AJ52" i="1" s="1"/>
  <c r="AH91" i="1"/>
  <c r="AJ92" i="1" s="1"/>
  <c r="AJ84" i="1"/>
  <c r="O14" i="1" l="1"/>
  <c r="L14" i="1" s="1"/>
</calcChain>
</file>

<file path=xl/sharedStrings.xml><?xml version="1.0" encoding="utf-8"?>
<sst xmlns="http://schemas.openxmlformats.org/spreadsheetml/2006/main" count="172" uniqueCount="116">
  <si>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</si>
  <si>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</si>
  <si>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</si>
  <si>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</si>
  <si>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</si>
  <si>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</si>
  <si>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</si>
  <si>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</si>
  <si>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</si>
  <si>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</si>
  <si>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  Фактическая</t>
  </si>
  <si>
    <t>Численность</t>
  </si>
  <si>
    <t xml:space="preserve">                                                           Форма по ОКУД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</si>
  <si>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</si>
  <si>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</si>
  <si>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</si>
  <si>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</si>
  <si>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</si>
  <si>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</si>
  <si>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</si>
  <si>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</si>
  <si>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</si>
  <si>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</si>
  <si>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</si>
  <si>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</si>
  <si>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</si>
  <si>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</si>
  <si>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</si>
  <si>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</si>
  <si>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 xml:space="preserve">     Всего</t>
  </si>
  <si>
    <t xml:space="preserve">          Продукты питания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</si>
  <si>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</si>
  <si>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</si>
  <si>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</si>
  <si>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</si>
  <si>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</si>
  <si>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</si>
  <si>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</si>
  <si>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</si>
  <si>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</si>
  <si>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</si>
  <si>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</si>
  <si>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</si>
  <si>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</si>
  <si>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</si>
  <si>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</si>
  <si>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</si>
  <si>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</si>
  <si>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</si>
  <si>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</si>
  <si>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</si>
  <si>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</si>
  <si>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>Птица</t>
  </si>
  <si>
    <t>Колбаса вареная</t>
  </si>
  <si>
    <t>Сардельки, сосиски</t>
  </si>
  <si>
    <t xml:space="preserve">  для обслуживающего</t>
  </si>
  <si>
    <t xml:space="preserve">                             (подпись)          (расшифровка подписи)</t>
  </si>
  <si>
    <t xml:space="preserve">                                                    (подпись)          (расшифровка подписи)</t>
  </si>
  <si>
    <t>кг</t>
  </si>
  <si>
    <t>л</t>
  </si>
  <si>
    <t>Мясо (говядина)</t>
  </si>
  <si>
    <t>кислота лимонная</t>
  </si>
  <si>
    <t xml:space="preserve"> Форма 0504202   с.2</t>
  </si>
  <si>
    <t>хлеб рж</t>
  </si>
  <si>
    <t>Материально ответственное лицо  Салимова С.А.</t>
  </si>
  <si>
    <t>Заведующий    ____________    Климова З.В.</t>
  </si>
  <si>
    <t>масло сливочное</t>
  </si>
  <si>
    <t>соль</t>
  </si>
  <si>
    <t>сахарный песок</t>
  </si>
  <si>
    <t>томат</t>
  </si>
  <si>
    <t>картофель</t>
  </si>
  <si>
    <t>морковь</t>
  </si>
  <si>
    <t>хлеб пшеничный</t>
  </si>
  <si>
    <t>хлеб ржаной</t>
  </si>
  <si>
    <t xml:space="preserve">чай </t>
  </si>
  <si>
    <t>шт</t>
  </si>
  <si>
    <t xml:space="preserve">Структурное подразделение   </t>
  </si>
  <si>
    <t>с.Мельничное Белогорского района Республика Крым</t>
  </si>
  <si>
    <t xml:space="preserve">   на всех</t>
  </si>
  <si>
    <t xml:space="preserve"> Меню-требование на выдачу продуктов питания  N 1</t>
  </si>
  <si>
    <t>мука</t>
  </si>
  <si>
    <t>лук</t>
  </si>
  <si>
    <t>чай с сахаром</t>
  </si>
  <si>
    <t>сметана</t>
  </si>
  <si>
    <t>рыба</t>
  </si>
  <si>
    <t>лимон</t>
  </si>
  <si>
    <t>молоко</t>
  </si>
  <si>
    <t>масло растительное</t>
  </si>
  <si>
    <t>количество</t>
  </si>
  <si>
    <t>цена</t>
  </si>
  <si>
    <t>сумма</t>
  </si>
  <si>
    <t>180\7</t>
  </si>
  <si>
    <t>Молоко кипяченое</t>
  </si>
  <si>
    <t>маргарин</t>
  </si>
  <si>
    <t>дрожжи</t>
  </si>
  <si>
    <t>яйца</t>
  </si>
  <si>
    <t>Пюре картофельное</t>
  </si>
  <si>
    <t>Количество продуктов питания, подлежащих закладке 3-7 лет</t>
  </si>
  <si>
    <t>сок</t>
  </si>
  <si>
    <t>сок Фруктовый 10-00</t>
  </si>
  <si>
    <t>Суп молочный с манкой</t>
  </si>
  <si>
    <t>крупа манная</t>
  </si>
  <si>
    <t>лимонная кислота</t>
  </si>
  <si>
    <t>Витаминный напиток</t>
  </si>
  <si>
    <t xml:space="preserve">Бутерброд с сыром </t>
  </si>
  <si>
    <t>сыр твердый</t>
  </si>
  <si>
    <t>Рыба, с овощами</t>
  </si>
  <si>
    <t>Огурец соленый</t>
  </si>
  <si>
    <t>Булочка домашняя</t>
  </si>
  <si>
    <r>
      <t xml:space="preserve">                                             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</si>
  <si>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 xml:space="preserve">МБДОУ Д/С "Солнышко" </t>
    </r>
  </si>
  <si>
    <t>Заведующий _______________________З.В.Климова</t>
  </si>
  <si>
    <t>суп картофельный с клецками</t>
  </si>
  <si>
    <t>завхоз</t>
  </si>
  <si>
    <t>Салимова С.А.</t>
  </si>
  <si>
    <t>Мед.сестра                         Дмитрук Е.С.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</si>
</sst>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7" formatCode="0.0"/>
  </numFmts>
  <fonts count="22">
    <font>
      <sz val="10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family val="2"/>
      <charset val="204"/>
    </font>
    <font>
      <i/>
      <sz val="12"/>
      <name val="Times New Roman"/>
      <family val="1"/>
      <charset val="204"/>
    </font>
    <font>
      <b/>
      <i/>
      <sz val="14"/>
      <name val="Segoe UI Semibold"/>
      <family val="2"/>
      <charset val="204"/>
    </font>
    <font>
      <b/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2"/>
      <name val="Pragmatica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 style="thin">
        <color indexed="8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14" fontId="4" fillId="0" borderId="0" xfId="0" applyNumberFormat="1" applyFont="1"/>
    <xf numFmtId="0" fontId="4" fillId="2" borderId="0" xfId="0" applyFont="1" applyFill="1"/>
    <xf numFmtId="0" fontId="6" fillId="0" borderId="0" xfId="0" applyFont="1" applyAlignment="1">
      <alignment horizontal="left"/>
    </xf>
    <xf numFmtId="0" fontId="4" fillId="0" borderId="27" xfId="0" applyFont="1" applyBorder="1"/>
    <xf numFmtId="0" fontId="4" fillId="0" borderId="0" xfId="0" applyFont="1" applyAlignment="1">
      <alignment horizontal="center"/>
    </xf>
    <xf numFmtId="0" fontId="4" fillId="0" borderId="27" xfId="0" applyFont="1" applyBorder="1" applyAlignment="1">
      <alignment horizontal="center"/>
    </xf>
    <xf numFmtId="14" fontId="2" fillId="0" borderId="0" xfId="0" applyNumberFormat="1" applyFont="1"/>
    <xf numFmtId="0" fontId="2" fillId="0" borderId="27" xfId="0" applyFont="1" applyBorder="1"/>
    <xf numFmtId="0" fontId="2" fillId="0" borderId="15" xfId="0" applyFont="1" applyBorder="1"/>
    <xf numFmtId="0" fontId="2" fillId="0" borderId="16" xfId="0" applyFont="1" applyBorder="1"/>
    <xf numFmtId="0" fontId="4" fillId="0" borderId="27" xfId="0" applyFont="1" applyBorder="1" applyAlignment="1">
      <alignment horizontal="center" vertical="center"/>
    </xf>
    <xf numFmtId="0" fontId="2" fillId="2" borderId="27" xfId="0" applyFont="1" applyFill="1" applyBorder="1"/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2" borderId="27" xfId="0" applyFont="1" applyFill="1" applyBorder="1"/>
    <xf numFmtId="2" fontId="4" fillId="0" borderId="27" xfId="0" applyNumberFormat="1" applyFont="1" applyBorder="1"/>
    <xf numFmtId="0" fontId="1" fillId="0" borderId="27" xfId="0" applyFont="1" applyBorder="1"/>
    <xf numFmtId="0" fontId="2" fillId="0" borderId="9" xfId="0" applyFont="1" applyBorder="1"/>
    <xf numFmtId="0" fontId="2" fillId="0" borderId="8" xfId="0" applyFont="1" applyBorder="1"/>
    <xf numFmtId="0" fontId="4" fillId="0" borderId="0" xfId="0" applyFont="1" applyAlignment="1">
      <alignment vertical="top"/>
    </xf>
    <xf numFmtId="0" fontId="2" fillId="0" borderId="20" xfId="0" applyFont="1" applyBorder="1"/>
    <xf numFmtId="0" fontId="2" fillId="0" borderId="21" xfId="0" applyFont="1" applyBorder="1"/>
    <xf numFmtId="0" fontId="4" fillId="0" borderId="17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2" fillId="2" borderId="19" xfId="0" applyFont="1" applyFill="1" applyBorder="1"/>
    <xf numFmtId="0" fontId="2" fillId="0" borderId="17" xfId="0" applyFont="1" applyBorder="1"/>
    <xf numFmtId="0" fontId="6" fillId="0" borderId="17" xfId="0" applyFont="1" applyBorder="1"/>
    <xf numFmtId="0" fontId="4" fillId="0" borderId="17" xfId="0" applyFont="1" applyBorder="1"/>
    <xf numFmtId="0" fontId="2" fillId="0" borderId="18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/>
    <xf numFmtId="0" fontId="4" fillId="0" borderId="27" xfId="0" applyFont="1" applyBorder="1" applyAlignment="1">
      <alignment textRotation="90" wrapText="1"/>
    </xf>
    <xf numFmtId="0" fontId="4" fillId="2" borderId="27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8" fillId="2" borderId="27" xfId="0" applyFont="1" applyFill="1" applyBorder="1"/>
    <xf numFmtId="0" fontId="8" fillId="0" borderId="27" xfId="0" applyFont="1" applyBorder="1"/>
    <xf numFmtId="0" fontId="6" fillId="0" borderId="27" xfId="0" applyFont="1" applyBorder="1" applyAlignment="1">
      <alignment horizontal="left" vertical="center" wrapText="1"/>
    </xf>
    <xf numFmtId="0" fontId="9" fillId="2" borderId="27" xfId="0" applyFont="1" applyFill="1" applyBorder="1"/>
    <xf numFmtId="1" fontId="8" fillId="0" borderId="27" xfId="0" applyNumberFormat="1" applyFont="1" applyBorder="1"/>
    <xf numFmtId="49" fontId="8" fillId="0" borderId="27" xfId="0" applyNumberFormat="1" applyFont="1" applyBorder="1"/>
    <xf numFmtId="164" fontId="8" fillId="2" borderId="27" xfId="0" applyNumberFormat="1" applyFont="1" applyFill="1" applyBorder="1"/>
    <xf numFmtId="166" fontId="8" fillId="0" borderId="27" xfId="0" applyNumberFormat="1" applyFont="1" applyBorder="1"/>
    <xf numFmtId="0" fontId="12" fillId="0" borderId="27" xfId="0" applyFont="1" applyBorder="1"/>
    <xf numFmtId="2" fontId="12" fillId="0" borderId="27" xfId="0" applyNumberFormat="1" applyFont="1" applyBorder="1"/>
    <xf numFmtId="0" fontId="13" fillId="0" borderId="27" xfId="0" applyFont="1" applyBorder="1"/>
    <xf numFmtId="0" fontId="14" fillId="0" borderId="27" xfId="0" applyFont="1" applyBorder="1"/>
    <xf numFmtId="0" fontId="13" fillId="0" borderId="27" xfId="0" applyFont="1" applyBorder="1" applyAlignment="1">
      <alignment horizontal="left"/>
    </xf>
    <xf numFmtId="0" fontId="13" fillId="0" borderId="27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3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2" fillId="2" borderId="6" xfId="0" applyFont="1" applyFill="1" applyBorder="1"/>
    <xf numFmtId="0" fontId="2" fillId="0" borderId="6" xfId="0" applyFont="1" applyBorder="1"/>
    <xf numFmtId="0" fontId="2" fillId="0" borderId="14" xfId="0" applyFont="1" applyBorder="1"/>
    <xf numFmtId="0" fontId="2" fillId="0" borderId="1" xfId="0" applyFont="1" applyBorder="1"/>
    <xf numFmtId="164" fontId="2" fillId="0" borderId="28" xfId="0" applyNumberFormat="1" applyFont="1" applyBorder="1" applyAlignment="1">
      <alignment horizontal="center"/>
    </xf>
    <xf numFmtId="0" fontId="2" fillId="0" borderId="28" xfId="0" applyFont="1" applyBorder="1"/>
    <xf numFmtId="165" fontId="2" fillId="0" borderId="6" xfId="0" applyNumberFormat="1" applyFont="1" applyBorder="1"/>
    <xf numFmtId="0" fontId="2" fillId="0" borderId="24" xfId="0" applyFont="1" applyBorder="1"/>
    <xf numFmtId="164" fontId="2" fillId="0" borderId="24" xfId="0" applyNumberFormat="1" applyFont="1" applyBorder="1"/>
    <xf numFmtId="164" fontId="2" fillId="0" borderId="6" xfId="0" applyNumberFormat="1" applyFont="1" applyBorder="1"/>
    <xf numFmtId="1" fontId="2" fillId="0" borderId="14" xfId="0" applyNumberFormat="1" applyFont="1" applyBorder="1"/>
    <xf numFmtId="0" fontId="2" fillId="0" borderId="24" xfId="0" applyFont="1" applyBorder="1" applyAlignment="1">
      <alignment horizontal="left" wrapText="1"/>
    </xf>
    <xf numFmtId="0" fontId="15" fillId="0" borderId="0" xfId="0" applyFont="1"/>
    <xf numFmtId="164" fontId="15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2" borderId="10" xfId="0" applyFont="1" applyFill="1" applyBorder="1"/>
    <xf numFmtId="0" fontId="2" fillId="0" borderId="10" xfId="0" applyFont="1" applyBorder="1"/>
    <xf numFmtId="0" fontId="2" fillId="0" borderId="7" xfId="0" applyFont="1" applyBorder="1"/>
    <xf numFmtId="165" fontId="2" fillId="0" borderId="10" xfId="0" applyNumberFormat="1" applyFont="1" applyBorder="1"/>
    <xf numFmtId="164" fontId="2" fillId="0" borderId="24" xfId="0" applyNumberFormat="1" applyFont="1" applyBorder="1" applyAlignment="1">
      <alignment horizontal="center"/>
    </xf>
    <xf numFmtId="2" fontId="2" fillId="0" borderId="24" xfId="0" applyNumberFormat="1" applyFont="1" applyBorder="1"/>
    <xf numFmtId="2" fontId="2" fillId="0" borderId="0" xfId="0" applyNumberFormat="1" applyFont="1"/>
    <xf numFmtId="0" fontId="0" fillId="2" borderId="0" xfId="0" applyFill="1"/>
    <xf numFmtId="0" fontId="16" fillId="0" borderId="27" xfId="0" applyFont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1" fillId="2" borderId="27" xfId="0" applyFont="1" applyFill="1" applyBorder="1"/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wrapText="1"/>
    </xf>
    <xf numFmtId="0" fontId="10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/>
    </xf>
    <xf numFmtId="0" fontId="10" fillId="0" borderId="27" xfId="0" applyFont="1" applyBorder="1" applyAlignment="1">
      <alignment horizontal="center" textRotation="90" wrapText="1"/>
    </xf>
    <xf numFmtId="0" fontId="11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left"/>
    </xf>
    <xf numFmtId="0" fontId="10" fillId="0" borderId="27" xfId="0" applyFont="1" applyBorder="1" applyAlignment="1">
      <alignment horizontal="center" vertical="center" textRotation="90" wrapText="1"/>
    </xf>
    <xf numFmtId="0" fontId="10" fillId="2" borderId="27" xfId="0" applyFont="1" applyFill="1" applyBorder="1" applyAlignment="1">
      <alignment horizontal="center" vertical="center" textRotation="90" wrapText="1"/>
    </xf>
    <xf numFmtId="0" fontId="10" fillId="0" borderId="27" xfId="0" applyFont="1" applyBorder="1" applyAlignment="1">
      <alignment horizontal="center" textRotation="90"/>
    </xf>
    <xf numFmtId="0" fontId="2" fillId="0" borderId="2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164" fontId="2" fillId="0" borderId="24" xfId="0" applyNumberFormat="1" applyFont="1" applyBorder="1" applyAlignment="1">
      <alignment horizontal="center"/>
    </xf>
    <xf numFmtId="0" fontId="10" fillId="0" borderId="27" xfId="0" applyFont="1" applyBorder="1" applyAlignment="1">
      <alignment horizontal="left" wrapText="1"/>
    </xf>
    <xf numFmtId="0" fontId="4" fillId="0" borderId="27" xfId="0" applyFont="1" applyBorder="1" applyAlignment="1">
      <alignment horizontal="center" textRotation="90" wrapText="1"/>
    </xf>
    <xf numFmtId="0" fontId="11" fillId="2" borderId="27" xfId="0" applyFont="1" applyFill="1" applyBorder="1" applyAlignment="1">
      <alignment horizontal="center" textRotation="90" wrapText="1"/>
    </xf>
    <xf numFmtId="164" fontId="2" fillId="0" borderId="27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 textRotation="90" wrapText="1"/>
    </xf>
    <xf numFmtId="0" fontId="17" fillId="0" borderId="27" xfId="0" applyFont="1" applyBorder="1" applyAlignment="1">
      <alignment horizontal="center" textRotation="90"/>
    </xf>
    <xf numFmtId="0" fontId="4" fillId="0" borderId="27" xfId="0" applyFont="1" applyBorder="1" applyAlignment="1">
      <alignment horizontal="center"/>
    </xf>
    <xf numFmtId="0" fontId="18" fillId="2" borderId="27" xfId="0" applyFont="1" applyFill="1" applyBorder="1" applyAlignment="1">
      <alignment horizontal="center" textRotation="90" wrapText="1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2" fontId="4" fillId="0" borderId="27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 vertical="center" textRotation="90" wrapText="1"/>
    </xf>
    <xf numFmtId="0" fontId="17" fillId="2" borderId="27" xfId="0" applyFont="1" applyFill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1" fillId="0" borderId="27" xfId="0" applyFont="1" applyBorder="1"/>
    <xf numFmtId="164" fontId="11" fillId="0" borderId="27" xfId="0" applyNumberFormat="1" applyFont="1" applyBorder="1"/>
    <xf numFmtId="0" fontId="16" fillId="0" borderId="27" xfId="0" applyFont="1" applyBorder="1"/>
    <xf numFmtId="164" fontId="11" fillId="2" borderId="27" xfId="0" applyNumberFormat="1" applyFont="1" applyFill="1" applyBorder="1"/>
    <xf numFmtId="165" fontId="11" fillId="0" borderId="27" xfId="0" applyNumberFormat="1" applyFont="1" applyBorder="1"/>
    <xf numFmtId="167" fontId="11" fillId="0" borderId="27" xfId="0" applyNumberFormat="1" applyFont="1" applyBorder="1"/>
    <xf numFmtId="166" fontId="11" fillId="0" borderId="27" xfId="0" applyNumberFormat="1" applyFont="1" applyBorder="1"/>
    <xf numFmtId="165" fontId="11" fillId="2" borderId="27" xfId="0" applyNumberFormat="1" applyFont="1" applyFill="1" applyBorder="1"/>
    <xf numFmtId="0" fontId="16" fillId="2" borderId="27" xfId="0" applyFont="1" applyFill="1" applyBorder="1" applyAlignment="1">
      <alignment vertical="center"/>
    </xf>
    <xf numFmtId="0" fontId="16" fillId="2" borderId="27" xfId="0" applyFont="1" applyFill="1" applyBorder="1"/>
    <xf numFmtId="0" fontId="16" fillId="0" borderId="27" xfId="0" applyFont="1" applyBorder="1" applyAlignment="1">
      <alignment horizontal="center" vertical="center"/>
    </xf>
    <xf numFmtId="0" fontId="19" fillId="2" borderId="27" xfId="0" applyFont="1" applyFill="1" applyBorder="1"/>
    <xf numFmtId="0" fontId="19" fillId="0" borderId="27" xfId="0" applyFont="1" applyBorder="1"/>
    <xf numFmtId="164" fontId="19" fillId="0" borderId="27" xfId="0" applyNumberFormat="1" applyFont="1" applyBorder="1"/>
    <xf numFmtId="165" fontId="19" fillId="0" borderId="27" xfId="0" applyNumberFormat="1" applyFont="1" applyBorder="1"/>
    <xf numFmtId="0" fontId="20" fillId="0" borderId="27" xfId="0" applyFont="1" applyBorder="1"/>
    <xf numFmtId="1" fontId="19" fillId="0" borderId="27" xfId="0" applyNumberFormat="1" applyFont="1" applyBorder="1"/>
    <xf numFmtId="166" fontId="19" fillId="0" borderId="27" xfId="0" applyNumberFormat="1" applyFont="1" applyBorder="1"/>
    <xf numFmtId="164" fontId="19" fillId="2" borderId="27" xfId="0" applyNumberFormat="1" applyFont="1" applyFill="1" applyBorder="1"/>
    <xf numFmtId="164" fontId="10" fillId="0" borderId="27" xfId="0" applyNumberFormat="1" applyFont="1" applyBorder="1" applyAlignment="1">
      <alignment horizontal="center"/>
    </xf>
    <xf numFmtId="1" fontId="10" fillId="0" borderId="27" xfId="0" applyNumberFormat="1" applyFont="1" applyBorder="1" applyAlignment="1">
      <alignment horizontal="center"/>
    </xf>
    <xf numFmtId="0" fontId="21" fillId="0" borderId="0" xfId="0" applyFont="1"/>
    <xf numFmtId="0" fontId="10" fillId="0" borderId="29" xfId="0" applyFont="1" applyBorder="1" applyAlignment="1">
      <alignment horizontal="left"/>
    </xf>
    <xf numFmtId="0" fontId="10" fillId="0" borderId="32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8" fillId="0" borderId="0" xfId="0" applyFont="1"/>
    <xf numFmtId="0" fontId="10" fillId="0" borderId="32" xfId="0" applyFont="1" applyBorder="1" applyAlignment="1">
      <alignment horizontal="left"/>
    </xf>
    <xf numFmtId="0" fontId="10" fillId="0" borderId="30" xfId="0" applyFont="1" applyBorder="1" applyAlignment="1">
      <alignment horizontal="left"/>
    </xf>
    <xf numFmtId="0" fontId="10" fillId="0" borderId="3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10" xfId="0" applyFont="1" applyBorder="1" applyAlignment="1">
      <alignment horizontal="left"/>
    </xf>
    <xf numFmtId="0" fontId="8" fillId="2" borderId="0" xfId="0" applyFont="1" applyFill="1"/>
    <xf numFmtId="0" fontId="11" fillId="0" borderId="30" xfId="0" applyFont="1" applyBorder="1" applyAlignment="1">
      <alignment horizontal="left"/>
    </xf>
    <xf numFmtId="0" fontId="11" fillId="0" borderId="30" xfId="0" applyFont="1" applyBorder="1"/>
    <xf numFmtId="0" fontId="11" fillId="2" borderId="30" xfId="0" applyFont="1" applyFill="1" applyBorder="1"/>
    <xf numFmtId="0" fontId="11" fillId="0" borderId="3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11"/>
  <sheetViews>
    <sheetView tabSelected="1" workbookViewId="0">
      <selection activeCell="A105" sqref="A105:AI109"/>
    </sheetView>
  </sheetViews>
  <sheetFormatPr defaultRowHeight="12.75"/>
  <cols>
    <col min="1" max="1" width="17.28515625" customWidth="1"/>
    <col min="2" max="2" width="4.85546875" customWidth="1"/>
    <col min="3" max="3" width="4.28515625" customWidth="1"/>
    <col min="4" max="4" width="9.5703125" style="92" customWidth="1"/>
    <col min="5" max="5" width="8.85546875" customWidth="1"/>
    <col min="6" max="6" width="9.42578125" customWidth="1"/>
    <col min="7" max="7" width="7.42578125" customWidth="1"/>
    <col min="8" max="8" width="5.42578125" hidden="1" customWidth="1"/>
    <col min="9" max="9" width="5" customWidth="1"/>
    <col min="10" max="10" width="4.28515625" customWidth="1"/>
    <col min="11" max="11" width="4.42578125" customWidth="1"/>
    <col min="12" max="12" width="8" customWidth="1"/>
    <col min="13" max="13" width="9.5703125" customWidth="1"/>
    <col min="14" max="14" width="7.5703125" customWidth="1"/>
    <col min="15" max="15" width="9.28515625" customWidth="1"/>
    <col min="16" max="16" width="9" customWidth="1"/>
    <col min="17" max="17" width="7.42578125" customWidth="1"/>
    <col min="18" max="18" width="6.28515625" customWidth="1"/>
    <col min="19" max="19" width="3.85546875" customWidth="1"/>
    <col min="20" max="20" width="0.28515625" customWidth="1"/>
    <col min="21" max="21" width="9.5703125" customWidth="1"/>
    <col min="22" max="22" width="9.85546875" customWidth="1"/>
    <col min="23" max="23" width="2.7109375" hidden="1" customWidth="1"/>
    <col min="24" max="24" width="4.7109375" customWidth="1"/>
    <col min="25" max="25" width="1.5703125" customWidth="1"/>
    <col min="26" max="26" width="2.140625" customWidth="1"/>
    <col min="27" max="27" width="3.42578125" hidden="1" customWidth="1"/>
    <col min="28" max="28" width="3.42578125" customWidth="1"/>
    <col min="29" max="29" width="1.28515625" customWidth="1"/>
    <col min="30" max="30" width="2.42578125" customWidth="1"/>
    <col min="31" max="31" width="2" customWidth="1"/>
    <col min="32" max="32" width="5.85546875" hidden="1" customWidth="1"/>
    <col min="33" max="33" width="2.140625" customWidth="1"/>
    <col min="34" max="34" width="9.7109375" customWidth="1"/>
    <col min="35" max="35" width="8.5703125" customWidth="1"/>
    <col min="36" max="36" width="7.85546875" customWidth="1"/>
    <col min="37" max="37" width="10.7109375" customWidth="1"/>
  </cols>
  <sheetData>
    <row r="1" spans="1:38" ht="13.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/>
      <c r="W1" s="2"/>
      <c r="X1" s="5"/>
      <c r="Y1" s="6"/>
      <c r="Z1" s="6"/>
      <c r="AA1" s="6"/>
      <c r="AB1" s="6"/>
      <c r="AC1" s="2"/>
      <c r="AD1" s="2"/>
      <c r="AE1" s="2"/>
      <c r="AF1" s="4"/>
      <c r="AG1" s="7"/>
      <c r="AH1" s="7"/>
      <c r="AI1" s="7"/>
      <c r="AJ1" s="2"/>
      <c r="AK1" s="2"/>
      <c r="AL1" s="2"/>
    </row>
    <row r="2" spans="1:38" ht="16.5" customHeight="1">
      <c r="A2" s="5" t="s">
        <v>65</v>
      </c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4"/>
      <c r="W2" s="2"/>
      <c r="X2" s="6"/>
      <c r="Y2" s="6"/>
      <c r="Z2" s="6"/>
      <c r="AA2" s="6"/>
      <c r="AB2" s="6"/>
      <c r="AC2" s="6"/>
      <c r="AD2" s="6"/>
      <c r="AE2" s="6"/>
      <c r="AF2" s="4"/>
      <c r="AG2" s="7"/>
      <c r="AH2" s="7"/>
      <c r="AI2" s="7"/>
      <c r="AJ2" s="2"/>
      <c r="AK2" s="2"/>
      <c r="AL2" s="2"/>
    </row>
    <row r="3" spans="1:38" ht="12" customHeight="1">
      <c r="A3" s="6" t="s">
        <v>1</v>
      </c>
      <c r="B3" s="2"/>
      <c r="C3" s="2"/>
      <c r="D3" s="3"/>
      <c r="E3" s="2"/>
      <c r="F3" s="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8" t="s">
        <v>79</v>
      </c>
      <c r="V3" s="2"/>
      <c r="W3" s="2"/>
      <c r="X3" s="6"/>
      <c r="Y3" s="6"/>
      <c r="Z3" s="6"/>
      <c r="AA3" s="6"/>
      <c r="AB3" s="6"/>
      <c r="AC3" s="6"/>
      <c r="AD3" s="6"/>
      <c r="AE3" s="6"/>
      <c r="AF3" s="4"/>
      <c r="AG3" s="7"/>
      <c r="AH3" s="7"/>
      <c r="AI3" s="7"/>
      <c r="AJ3" s="2"/>
      <c r="AK3" s="2"/>
      <c r="AL3" s="2"/>
    </row>
    <row r="4" spans="1:38" ht="15.75" customHeight="1">
      <c r="A4" s="9"/>
      <c r="B4" s="5"/>
      <c r="C4" s="5"/>
      <c r="D4" s="10"/>
      <c r="E4" s="5"/>
      <c r="F4" s="5"/>
      <c r="G4" s="5"/>
      <c r="H4" s="5"/>
      <c r="I4" s="5"/>
      <c r="J4" s="5"/>
      <c r="K4" s="5"/>
      <c r="L4" s="2"/>
      <c r="M4" s="5"/>
      <c r="N4" s="5"/>
      <c r="O4" s="5"/>
      <c r="P4" s="5"/>
      <c r="Q4" s="5"/>
      <c r="R4" s="5"/>
      <c r="S4" s="5"/>
      <c r="T4" s="8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ht="14.25" customHeight="1">
      <c r="A5" s="11"/>
      <c r="B5" s="5"/>
      <c r="C5" s="5"/>
      <c r="D5" s="10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8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15.75" customHeight="1" thickBot="1">
      <c r="A6" s="123" t="s">
        <v>2</v>
      </c>
      <c r="B6" s="123"/>
      <c r="C6" s="123"/>
      <c r="D6" s="123"/>
      <c r="E6" s="123" t="s">
        <v>3</v>
      </c>
      <c r="F6" s="123"/>
      <c r="G6" s="123"/>
      <c r="H6" s="123" t="s">
        <v>4</v>
      </c>
      <c r="I6" s="123"/>
      <c r="J6" s="123"/>
      <c r="K6" s="123" t="s">
        <v>5</v>
      </c>
      <c r="L6" s="123"/>
      <c r="M6" s="123"/>
      <c r="N6" s="12"/>
      <c r="O6" s="12"/>
      <c r="P6" s="12"/>
      <c r="Q6" s="12"/>
      <c r="R6" s="12"/>
      <c r="S6" s="5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32" t="s">
        <v>6</v>
      </c>
      <c r="AI6" s="132"/>
      <c r="AJ6" s="2"/>
      <c r="AK6" s="2"/>
      <c r="AL6" s="2"/>
    </row>
    <row r="7" spans="1:38" ht="11.25" customHeight="1">
      <c r="A7" s="123" t="s">
        <v>7</v>
      </c>
      <c r="B7" s="123"/>
      <c r="C7" s="123"/>
      <c r="D7" s="123"/>
      <c r="E7" s="123" t="s">
        <v>8</v>
      </c>
      <c r="F7" s="123"/>
      <c r="G7" s="123"/>
      <c r="H7" s="123" t="s">
        <v>9</v>
      </c>
      <c r="I7" s="123"/>
      <c r="J7" s="123"/>
      <c r="K7" s="123" t="s">
        <v>78</v>
      </c>
      <c r="L7" s="123"/>
      <c r="M7" s="123"/>
      <c r="N7" s="123" t="s">
        <v>10</v>
      </c>
      <c r="O7" s="123"/>
      <c r="P7" s="123"/>
      <c r="Q7" s="123" t="s">
        <v>11</v>
      </c>
      <c r="R7" s="123"/>
      <c r="S7" s="5"/>
      <c r="T7" s="5"/>
      <c r="U7" s="2"/>
      <c r="V7" s="2"/>
      <c r="W7" s="2"/>
      <c r="X7" s="2"/>
      <c r="Y7" s="2"/>
      <c r="Z7" s="2"/>
      <c r="AA7" s="2"/>
      <c r="AB7" s="2"/>
      <c r="AC7" s="13" t="s">
        <v>109</v>
      </c>
      <c r="AD7" s="13" t="s">
        <v>12</v>
      </c>
      <c r="AE7" s="2"/>
      <c r="AF7" s="2"/>
      <c r="AG7" s="2"/>
      <c r="AH7" s="120" t="s">
        <v>13</v>
      </c>
      <c r="AI7" s="120"/>
      <c r="AJ7" s="2"/>
      <c r="AK7" s="2"/>
      <c r="AL7" s="2"/>
    </row>
    <row r="8" spans="1:38" ht="10.5" customHeight="1">
      <c r="A8" s="14" t="s">
        <v>14</v>
      </c>
      <c r="B8" s="123" t="s">
        <v>15</v>
      </c>
      <c r="C8" s="123"/>
      <c r="D8" s="123"/>
      <c r="E8" s="123" t="s">
        <v>16</v>
      </c>
      <c r="F8" s="123"/>
      <c r="G8" s="123"/>
      <c r="H8" s="123" t="s">
        <v>17</v>
      </c>
      <c r="I8" s="123"/>
      <c r="J8" s="123"/>
      <c r="K8" s="123" t="s">
        <v>18</v>
      </c>
      <c r="L8" s="123"/>
      <c r="M8" s="123"/>
      <c r="N8" s="123" t="s">
        <v>19</v>
      </c>
      <c r="O8" s="123"/>
      <c r="P8" s="123"/>
      <c r="Q8" s="123" t="s">
        <v>20</v>
      </c>
      <c r="R8" s="123"/>
      <c r="S8" s="5"/>
      <c r="T8" s="5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137"/>
      <c r="AI8" s="138"/>
      <c r="AJ8" s="2"/>
      <c r="AK8" s="2"/>
      <c r="AL8" s="2"/>
    </row>
    <row r="9" spans="1:38" ht="11.25" customHeight="1">
      <c r="A9" s="14" t="s">
        <v>21</v>
      </c>
      <c r="B9" s="123" t="s">
        <v>22</v>
      </c>
      <c r="C9" s="123"/>
      <c r="D9" s="123"/>
      <c r="E9" s="123" t="s">
        <v>23</v>
      </c>
      <c r="F9" s="123"/>
      <c r="G9" s="123"/>
      <c r="H9" s="123" t="s">
        <v>24</v>
      </c>
      <c r="I9" s="123"/>
      <c r="J9" s="123"/>
      <c r="K9" s="123" t="s">
        <v>23</v>
      </c>
      <c r="L9" s="123"/>
      <c r="M9" s="123"/>
      <c r="N9" s="12"/>
      <c r="O9" s="12" t="s">
        <v>23</v>
      </c>
      <c r="P9" s="12"/>
      <c r="Q9" s="123" t="s">
        <v>25</v>
      </c>
      <c r="R9" s="123"/>
      <c r="S9" s="5"/>
      <c r="T9" s="5"/>
      <c r="U9" s="2"/>
      <c r="V9" s="15"/>
      <c r="W9" s="5"/>
      <c r="X9" s="2"/>
      <c r="Y9" s="2"/>
      <c r="Z9" s="2"/>
      <c r="AA9" s="2"/>
      <c r="AB9" s="2"/>
      <c r="AC9" s="2"/>
      <c r="AD9" s="125" t="s">
        <v>26</v>
      </c>
      <c r="AE9" s="125"/>
      <c r="AF9" s="125"/>
      <c r="AG9" s="126"/>
      <c r="AH9" s="139"/>
      <c r="AI9" s="140"/>
      <c r="AJ9" s="2"/>
      <c r="AK9" s="2"/>
      <c r="AL9" s="2"/>
    </row>
    <row r="10" spans="1:38" ht="10.5" customHeight="1">
      <c r="A10" s="12"/>
      <c r="B10" s="123" t="s">
        <v>27</v>
      </c>
      <c r="C10" s="123"/>
      <c r="D10" s="123"/>
      <c r="E10" s="12"/>
      <c r="F10" s="12"/>
      <c r="G10" s="16"/>
      <c r="H10" s="12"/>
      <c r="I10" s="12"/>
      <c r="J10" s="16"/>
      <c r="K10" s="123"/>
      <c r="L10" s="123"/>
      <c r="M10" s="123"/>
      <c r="N10" s="12"/>
      <c r="O10" s="12"/>
      <c r="P10" s="12"/>
      <c r="Q10" s="12"/>
      <c r="R10" s="1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17"/>
      <c r="AI10" s="18"/>
      <c r="AJ10" s="2"/>
      <c r="AK10" s="2"/>
      <c r="AL10" s="2"/>
    </row>
    <row r="11" spans="1:38" ht="13.9" customHeight="1">
      <c r="A11" s="19">
        <v>1</v>
      </c>
      <c r="B11" s="16"/>
      <c r="C11" s="14">
        <v>2</v>
      </c>
      <c r="D11" s="20"/>
      <c r="E11" s="19"/>
      <c r="F11" s="19">
        <v>3</v>
      </c>
      <c r="G11" s="19"/>
      <c r="H11" s="19"/>
      <c r="I11" s="19">
        <v>4</v>
      </c>
      <c r="J11" s="19"/>
      <c r="K11" s="19"/>
      <c r="L11" s="19">
        <v>5</v>
      </c>
      <c r="M11" s="19"/>
      <c r="N11" s="19"/>
      <c r="O11" s="19">
        <v>6</v>
      </c>
      <c r="P11" s="19"/>
      <c r="Q11" s="119">
        <v>7</v>
      </c>
      <c r="R11" s="119"/>
      <c r="S11" s="5"/>
      <c r="T11" s="5"/>
      <c r="U11" s="5" t="s">
        <v>110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5" t="s">
        <v>28</v>
      </c>
      <c r="AG11" s="2"/>
      <c r="AH11" s="21"/>
      <c r="AI11" s="22"/>
      <c r="AJ11" s="2"/>
      <c r="AK11" s="2"/>
      <c r="AL11" s="2"/>
    </row>
    <row r="12" spans="1:38" ht="12" customHeight="1">
      <c r="A12" s="12"/>
      <c r="B12" s="12"/>
      <c r="C12" s="12"/>
      <c r="D12" s="23"/>
      <c r="E12" s="12"/>
      <c r="F12" s="24"/>
      <c r="G12" s="12"/>
      <c r="H12" s="12"/>
      <c r="I12" s="25">
        <v>1</v>
      </c>
      <c r="J12" s="12"/>
      <c r="K12" s="127"/>
      <c r="L12" s="127"/>
      <c r="M12" s="127"/>
      <c r="N12" s="123"/>
      <c r="O12" s="123"/>
      <c r="P12" s="123"/>
      <c r="Q12" s="16"/>
      <c r="R12" s="12"/>
      <c r="S12" s="5"/>
      <c r="T12" s="5"/>
      <c r="U12" s="2" t="s">
        <v>77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6"/>
      <c r="AH12" s="27"/>
      <c r="AI12" s="26"/>
      <c r="AJ12" s="2"/>
      <c r="AK12" s="2"/>
      <c r="AL12" s="2"/>
    </row>
    <row r="13" spans="1:38" ht="13.5" customHeight="1">
      <c r="A13" s="12"/>
      <c r="B13" s="12"/>
      <c r="C13" s="12"/>
      <c r="D13" s="2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6"/>
      <c r="R13" s="12"/>
      <c r="S13" s="5"/>
      <c r="T13" s="5"/>
      <c r="U13" s="5" t="s">
        <v>76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8"/>
      <c r="AG13" s="2"/>
      <c r="AH13" s="21"/>
      <c r="AI13" s="22"/>
      <c r="AJ13" s="2"/>
      <c r="AK13" s="2"/>
      <c r="AL13" s="2"/>
    </row>
    <row r="14" spans="1:38" ht="12" customHeight="1">
      <c r="A14" s="12"/>
      <c r="B14" s="12"/>
      <c r="C14" s="12"/>
      <c r="D14" s="23"/>
      <c r="E14" s="12"/>
      <c r="F14" s="12"/>
      <c r="G14" s="12"/>
      <c r="H14" s="12"/>
      <c r="I14" s="12"/>
      <c r="J14" s="12"/>
      <c r="K14" s="12"/>
      <c r="L14" s="12">
        <f>O14/I12</f>
        <v>143.58667</v>
      </c>
      <c r="M14" s="12"/>
      <c r="N14" s="12"/>
      <c r="O14" s="127">
        <f>SUM(AJ38:AJ98)</f>
        <v>143.58667</v>
      </c>
      <c r="P14" s="127"/>
      <c r="Q14" s="16"/>
      <c r="R14" s="12"/>
      <c r="S14" s="5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7"/>
      <c r="AI14" s="26"/>
      <c r="AJ14" s="2"/>
      <c r="AK14" s="2"/>
      <c r="AL14" s="2"/>
    </row>
    <row r="15" spans="1:38" ht="12.75" customHeight="1" thickBot="1">
      <c r="A15" s="12"/>
      <c r="B15" s="12"/>
      <c r="C15" s="12"/>
      <c r="D15" s="23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6"/>
      <c r="R15" s="12"/>
      <c r="S15" s="5"/>
      <c r="T15" s="2"/>
      <c r="U15" s="5" t="s">
        <v>64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8"/>
      <c r="AG15" s="2"/>
      <c r="AH15" s="29"/>
      <c r="AI15" s="30"/>
      <c r="AJ15" s="2"/>
      <c r="AK15" s="2"/>
      <c r="AL15" s="2"/>
    </row>
    <row r="16" spans="1:38" ht="14.25" customHeight="1">
      <c r="A16" s="12"/>
      <c r="B16" s="12"/>
      <c r="C16" s="12"/>
      <c r="D16" s="23"/>
      <c r="E16" s="12"/>
      <c r="F16" s="12"/>
      <c r="G16" s="12"/>
      <c r="H16" s="12"/>
      <c r="I16" s="12" t="s">
        <v>29</v>
      </c>
      <c r="J16" s="12"/>
      <c r="K16" s="12"/>
      <c r="L16" s="12"/>
      <c r="M16" s="12"/>
      <c r="N16" s="12"/>
      <c r="O16" s="12"/>
      <c r="P16" s="12"/>
      <c r="Q16" s="16"/>
      <c r="R16" s="12"/>
      <c r="S16" s="5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8.25" customHeight="1">
      <c r="A17" s="5"/>
      <c r="B17" s="5"/>
      <c r="C17" s="5"/>
      <c r="D17" s="10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12" customHeight="1">
      <c r="A18" s="31" t="s">
        <v>30</v>
      </c>
      <c r="B18" s="32"/>
      <c r="C18" s="130" t="s">
        <v>32</v>
      </c>
      <c r="D18" s="33"/>
      <c r="E18" s="34"/>
      <c r="F18" s="34"/>
      <c r="G18" s="34"/>
      <c r="H18" s="34"/>
      <c r="I18" s="34"/>
      <c r="J18" s="34"/>
      <c r="K18" s="34"/>
      <c r="L18" s="34"/>
      <c r="M18" s="34"/>
      <c r="N18" s="35" t="s">
        <v>97</v>
      </c>
      <c r="O18" s="34"/>
      <c r="P18" s="34"/>
      <c r="Q18" s="34"/>
      <c r="R18" s="34"/>
      <c r="S18" s="36"/>
      <c r="T18" s="3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7"/>
      <c r="AH18" s="136" t="s">
        <v>31</v>
      </c>
      <c r="AI18" s="136"/>
      <c r="AJ18" s="2"/>
      <c r="AK18" s="2"/>
      <c r="AL18" s="2"/>
    </row>
    <row r="19" spans="1:38" ht="9" customHeight="1">
      <c r="A19" s="32"/>
      <c r="B19" s="38"/>
      <c r="C19" s="131"/>
      <c r="D19" s="133" t="s">
        <v>33</v>
      </c>
      <c r="E19" s="133"/>
      <c r="F19" s="133"/>
      <c r="G19" s="133"/>
      <c r="H19" s="133"/>
      <c r="I19" s="133"/>
      <c r="J19" s="133"/>
      <c r="K19" s="133"/>
      <c r="L19" s="133" t="s">
        <v>34</v>
      </c>
      <c r="M19" s="133"/>
      <c r="N19" s="133"/>
      <c r="O19" s="133"/>
      <c r="P19" s="133"/>
      <c r="Q19" s="133"/>
      <c r="R19" s="133"/>
      <c r="S19" s="133"/>
      <c r="T19" s="133"/>
      <c r="U19" s="133" t="s">
        <v>35</v>
      </c>
      <c r="V19" s="133"/>
      <c r="W19" s="133"/>
      <c r="X19" s="133"/>
      <c r="Y19" s="133" t="s">
        <v>36</v>
      </c>
      <c r="Z19" s="133"/>
      <c r="AA19" s="133"/>
      <c r="AB19" s="133"/>
      <c r="AC19" s="133"/>
      <c r="AD19" s="39" t="s">
        <v>37</v>
      </c>
      <c r="AE19" s="40"/>
      <c r="AF19" s="40"/>
      <c r="AG19" s="41"/>
      <c r="AH19" s="135" t="s">
        <v>38</v>
      </c>
      <c r="AI19" s="135"/>
      <c r="AJ19" s="2"/>
      <c r="AK19" s="2"/>
      <c r="AL19" s="2"/>
    </row>
    <row r="20" spans="1:38" ht="9.6" customHeight="1">
      <c r="A20" s="42"/>
      <c r="B20" s="43"/>
      <c r="C20" s="43" t="s">
        <v>39</v>
      </c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44" t="s">
        <v>40</v>
      </c>
      <c r="AE20" s="5"/>
      <c r="AF20" s="5"/>
      <c r="AG20" s="42"/>
      <c r="AH20" s="136" t="s">
        <v>41</v>
      </c>
      <c r="AI20" s="136"/>
      <c r="AJ20" s="2"/>
      <c r="AK20" s="2"/>
      <c r="AL20" s="2"/>
    </row>
    <row r="21" spans="1:38" ht="17.45" customHeight="1">
      <c r="A21" s="14" t="s">
        <v>42</v>
      </c>
      <c r="B21" s="14" t="s">
        <v>43</v>
      </c>
      <c r="C21" s="14" t="s">
        <v>44</v>
      </c>
      <c r="D21" s="129" t="s">
        <v>100</v>
      </c>
      <c r="E21" s="129" t="s">
        <v>104</v>
      </c>
      <c r="F21" s="129" t="s">
        <v>82</v>
      </c>
      <c r="G21" s="128" t="s">
        <v>99</v>
      </c>
      <c r="H21" s="121"/>
      <c r="I21" s="122"/>
      <c r="J21" s="122"/>
      <c r="K21" s="122"/>
      <c r="L21" s="124" t="s">
        <v>112</v>
      </c>
      <c r="M21" s="121" t="s">
        <v>96</v>
      </c>
      <c r="N21" s="121" t="s">
        <v>106</v>
      </c>
      <c r="O21" s="121" t="s">
        <v>107</v>
      </c>
      <c r="P21" s="121" t="s">
        <v>103</v>
      </c>
      <c r="Q21" s="121" t="s">
        <v>63</v>
      </c>
      <c r="R21" s="121"/>
      <c r="S21" s="121"/>
      <c r="T21" s="121"/>
      <c r="U21" s="121" t="s">
        <v>108</v>
      </c>
      <c r="V21" s="121" t="s">
        <v>92</v>
      </c>
      <c r="W21" s="115"/>
      <c r="X21" s="115"/>
      <c r="Y21" s="45"/>
      <c r="Z21" s="45"/>
      <c r="AA21" s="45"/>
      <c r="AB21" s="45"/>
      <c r="AC21" s="45"/>
      <c r="AD21" s="12"/>
      <c r="AE21" s="12"/>
      <c r="AF21" s="12"/>
      <c r="AG21" s="14"/>
      <c r="AH21" s="14" t="s">
        <v>88</v>
      </c>
      <c r="AI21" s="14" t="s">
        <v>89</v>
      </c>
      <c r="AJ21" s="16" t="s">
        <v>90</v>
      </c>
      <c r="AK21" s="2"/>
      <c r="AL21" s="2"/>
    </row>
    <row r="22" spans="1:38" ht="30.75" customHeight="1">
      <c r="A22" s="14"/>
      <c r="B22" s="14"/>
      <c r="C22" s="14" t="s">
        <v>45</v>
      </c>
      <c r="D22" s="129"/>
      <c r="E22" s="129"/>
      <c r="F22" s="129"/>
      <c r="G22" s="128"/>
      <c r="H22" s="121"/>
      <c r="I22" s="122"/>
      <c r="J22" s="122"/>
      <c r="K22" s="122"/>
      <c r="L22" s="124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15"/>
      <c r="X22" s="115"/>
      <c r="Y22" s="45"/>
      <c r="Z22" s="45"/>
      <c r="AA22" s="45"/>
      <c r="AB22" s="45"/>
      <c r="AC22" s="45"/>
      <c r="AD22" s="12"/>
      <c r="AE22" s="12"/>
      <c r="AF22" s="12"/>
      <c r="AG22" s="14"/>
      <c r="AH22" s="14" t="s">
        <v>46</v>
      </c>
      <c r="AI22" s="14"/>
      <c r="AJ22" s="16"/>
      <c r="AK22" s="2"/>
      <c r="AL22" s="2"/>
    </row>
    <row r="23" spans="1:38" ht="75" customHeight="1">
      <c r="A23" s="14"/>
      <c r="B23" s="14"/>
      <c r="C23" s="14"/>
      <c r="D23" s="129"/>
      <c r="E23" s="129"/>
      <c r="F23" s="129"/>
      <c r="G23" s="128"/>
      <c r="H23" s="121"/>
      <c r="I23" s="122"/>
      <c r="J23" s="122"/>
      <c r="K23" s="122"/>
      <c r="L23" s="124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15"/>
      <c r="X23" s="115"/>
      <c r="Y23" s="45"/>
      <c r="Z23" s="45"/>
      <c r="AA23" s="45"/>
      <c r="AB23" s="45"/>
      <c r="AC23" s="45"/>
      <c r="AD23" s="12"/>
      <c r="AE23" s="12"/>
      <c r="AF23" s="12"/>
      <c r="AG23" s="14"/>
      <c r="AH23" s="14" t="s">
        <v>48</v>
      </c>
      <c r="AI23" s="14"/>
      <c r="AJ23" s="16"/>
      <c r="AK23" s="2"/>
      <c r="AL23" s="2"/>
    </row>
    <row r="24" spans="1:38" ht="11.25" customHeight="1">
      <c r="A24" s="19">
        <v>1</v>
      </c>
      <c r="B24" s="19">
        <v>2</v>
      </c>
      <c r="C24" s="19">
        <v>3</v>
      </c>
      <c r="D24" s="46"/>
      <c r="E24" s="19"/>
      <c r="F24" s="19"/>
      <c r="G24" s="19"/>
      <c r="H24" s="19"/>
      <c r="I24" s="19"/>
      <c r="J24" s="19"/>
      <c r="K24" s="19"/>
      <c r="L24" s="94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>
        <v>25</v>
      </c>
      <c r="Z24" s="19">
        <v>26</v>
      </c>
      <c r="AA24" s="19">
        <v>27</v>
      </c>
      <c r="AB24" s="19">
        <v>28</v>
      </c>
      <c r="AC24" s="19">
        <v>29</v>
      </c>
      <c r="AD24" s="19">
        <v>30</v>
      </c>
      <c r="AE24" s="19">
        <v>31</v>
      </c>
      <c r="AF24" s="19">
        <v>32</v>
      </c>
      <c r="AG24" s="19">
        <v>33</v>
      </c>
      <c r="AH24" s="19">
        <v>34</v>
      </c>
      <c r="AI24" s="19">
        <v>35</v>
      </c>
      <c r="AJ24" s="16"/>
      <c r="AK24" s="2"/>
      <c r="AL24" s="2"/>
    </row>
    <row r="25" spans="1:38" ht="22.5" customHeight="1">
      <c r="A25" s="47" t="s">
        <v>50</v>
      </c>
      <c r="B25" s="16"/>
      <c r="C25" s="16"/>
      <c r="D25" s="48">
        <f>I12</f>
        <v>1</v>
      </c>
      <c r="E25" s="49">
        <f>I12</f>
        <v>1</v>
      </c>
      <c r="F25" s="49">
        <f>I12</f>
        <v>1</v>
      </c>
      <c r="G25" s="49">
        <f>I12</f>
        <v>1</v>
      </c>
      <c r="H25" s="49"/>
      <c r="I25" s="49"/>
      <c r="J25" s="49"/>
      <c r="K25" s="49"/>
      <c r="L25" s="95">
        <f>I12</f>
        <v>1</v>
      </c>
      <c r="M25" s="49">
        <f>I12</f>
        <v>1</v>
      </c>
      <c r="N25" s="49">
        <f>I12</f>
        <v>1</v>
      </c>
      <c r="O25" s="49">
        <f>I12</f>
        <v>1</v>
      </c>
      <c r="P25" s="49">
        <f>I12</f>
        <v>1</v>
      </c>
      <c r="Q25" s="49">
        <f>I12</f>
        <v>1</v>
      </c>
      <c r="R25" s="49"/>
      <c r="S25" s="49"/>
      <c r="T25" s="49"/>
      <c r="U25" s="49">
        <f>I12</f>
        <v>1</v>
      </c>
      <c r="V25" s="49">
        <f>I12</f>
        <v>1</v>
      </c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2"/>
      <c r="AL25" s="2"/>
    </row>
    <row r="26" spans="1:38" ht="15.75" customHeight="1">
      <c r="A26" s="50" t="s">
        <v>51</v>
      </c>
      <c r="B26" s="16"/>
      <c r="C26" s="16"/>
      <c r="D26" s="51">
        <v>200</v>
      </c>
      <c r="E26" s="52">
        <v>45</v>
      </c>
      <c r="F26" s="53" t="s">
        <v>91</v>
      </c>
      <c r="G26" s="49">
        <v>180</v>
      </c>
      <c r="H26" s="49"/>
      <c r="I26" s="49"/>
      <c r="J26" s="49"/>
      <c r="K26" s="49"/>
      <c r="L26" s="49">
        <v>200</v>
      </c>
      <c r="M26" s="49">
        <v>150</v>
      </c>
      <c r="N26" s="49">
        <v>80</v>
      </c>
      <c r="O26" s="49">
        <v>60</v>
      </c>
      <c r="P26" s="49">
        <v>180</v>
      </c>
      <c r="Q26" s="49">
        <v>35</v>
      </c>
      <c r="R26" s="49"/>
      <c r="S26" s="49"/>
      <c r="T26" s="49"/>
      <c r="U26" s="49">
        <v>50</v>
      </c>
      <c r="V26" s="49">
        <v>180</v>
      </c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2"/>
      <c r="AL26" s="2"/>
    </row>
    <row r="27" spans="1:38" ht="15.75" hidden="1" customHeight="1" thickTop="1">
      <c r="A27" s="96" t="s">
        <v>60</v>
      </c>
      <c r="B27" s="102"/>
      <c r="C27" s="103" t="s">
        <v>58</v>
      </c>
      <c r="D27" s="48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17">
        <f>SUM(D28:X28)</f>
        <v>0</v>
      </c>
      <c r="AI27" s="16"/>
      <c r="AJ27" s="16"/>
      <c r="AK27" s="2"/>
      <c r="AL27" s="2"/>
    </row>
    <row r="28" spans="1:38" ht="15.75" hidden="1" customHeight="1">
      <c r="A28" s="96"/>
      <c r="B28" s="102"/>
      <c r="C28" s="103"/>
      <c r="D28" s="54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02"/>
      <c r="AI28" s="16"/>
      <c r="AJ28" s="16"/>
      <c r="AK28" s="2"/>
      <c r="AL28" s="2"/>
    </row>
    <row r="29" spans="1:38" ht="15.75" hidden="1" customHeight="1">
      <c r="A29" s="96" t="s">
        <v>52</v>
      </c>
      <c r="B29" s="97"/>
      <c r="C29" s="103" t="s">
        <v>58</v>
      </c>
      <c r="D29" s="48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17">
        <f>SUM(D30:X30)</f>
        <v>0</v>
      </c>
      <c r="AI29" s="16"/>
      <c r="AJ29" s="16"/>
      <c r="AK29" s="2"/>
      <c r="AL29" s="2"/>
    </row>
    <row r="30" spans="1:38" ht="15.75" hidden="1" customHeight="1">
      <c r="A30" s="96"/>
      <c r="B30" s="97"/>
      <c r="C30" s="103"/>
      <c r="D30" s="48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17"/>
      <c r="AI30" s="16"/>
      <c r="AJ30" s="16"/>
      <c r="AK30" s="2"/>
      <c r="AL30" s="2"/>
    </row>
    <row r="31" spans="1:38" ht="15.75" hidden="1" customHeight="1">
      <c r="A31" s="96" t="s">
        <v>53</v>
      </c>
      <c r="B31" s="97"/>
      <c r="C31" s="103" t="s">
        <v>58</v>
      </c>
      <c r="D31" s="48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17">
        <f>SUM(D32:X32)</f>
        <v>0</v>
      </c>
      <c r="AI31" s="16"/>
      <c r="AJ31" s="16"/>
      <c r="AK31" s="2"/>
      <c r="AL31" s="2"/>
    </row>
    <row r="32" spans="1:38" ht="15.75" hidden="1" customHeight="1">
      <c r="A32" s="96"/>
      <c r="B32" s="97"/>
      <c r="C32" s="103"/>
      <c r="D32" s="48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17"/>
      <c r="AI32" s="16"/>
      <c r="AJ32" s="16"/>
      <c r="AK32" s="2"/>
      <c r="AL32" s="2"/>
    </row>
    <row r="33" spans="1:38" ht="15.75" hidden="1" customHeight="1">
      <c r="A33" s="96" t="s">
        <v>54</v>
      </c>
      <c r="B33" s="97"/>
      <c r="C33" s="103" t="s">
        <v>58</v>
      </c>
      <c r="D33" s="48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17">
        <f t="shared" ref="AH33:AH59" si="0">SUM(D34:X34)</f>
        <v>0</v>
      </c>
      <c r="AI33" s="16"/>
      <c r="AJ33" s="16"/>
      <c r="AK33" s="2"/>
      <c r="AL33" s="2"/>
    </row>
    <row r="34" spans="1:38" ht="15.75" hidden="1" customHeight="1">
      <c r="A34" s="96"/>
      <c r="B34" s="97"/>
      <c r="C34" s="103"/>
      <c r="D34" s="48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17"/>
      <c r="AI34" s="16"/>
      <c r="AJ34" s="16"/>
      <c r="AK34" s="2"/>
      <c r="AL34" s="2"/>
    </row>
    <row r="35" spans="1:38" ht="15.75" hidden="1" customHeight="1">
      <c r="A35" s="96" t="s">
        <v>61</v>
      </c>
      <c r="B35" s="97"/>
      <c r="C35" s="103" t="s">
        <v>58</v>
      </c>
      <c r="D35" s="48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5"/>
      <c r="R35" s="49"/>
      <c r="S35" s="49"/>
      <c r="T35" s="49"/>
      <c r="U35" s="49"/>
      <c r="V35" s="49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17">
        <f t="shared" si="0"/>
        <v>0</v>
      </c>
      <c r="AI35" s="16"/>
      <c r="AJ35" s="16"/>
      <c r="AK35" s="2"/>
      <c r="AL35" s="2"/>
    </row>
    <row r="36" spans="1:38" ht="0.75" customHeight="1">
      <c r="A36" s="96"/>
      <c r="B36" s="97"/>
      <c r="C36" s="103"/>
      <c r="D36" s="48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17"/>
      <c r="AI36" s="16"/>
      <c r="AJ36" s="16"/>
      <c r="AK36" s="2"/>
      <c r="AL36" s="2"/>
    </row>
    <row r="37" spans="1:38" ht="15.75" customHeight="1">
      <c r="A37" s="98" t="s">
        <v>84</v>
      </c>
      <c r="B37" s="97"/>
      <c r="C37" s="103" t="s">
        <v>58</v>
      </c>
      <c r="D37" s="95"/>
      <c r="E37" s="141"/>
      <c r="F37" s="141"/>
      <c r="G37" s="141"/>
      <c r="H37" s="141"/>
      <c r="I37" s="141"/>
      <c r="J37" s="141"/>
      <c r="K37" s="141"/>
      <c r="L37" s="141"/>
      <c r="M37" s="142"/>
      <c r="N37" s="141">
        <v>6.6000000000000003E-2</v>
      </c>
      <c r="O37" s="141"/>
      <c r="P37" s="141"/>
      <c r="Q37" s="141"/>
      <c r="R37" s="141"/>
      <c r="S37" s="141"/>
      <c r="T37" s="141"/>
      <c r="U37" s="141"/>
      <c r="V37" s="141"/>
      <c r="W37" s="143"/>
      <c r="X37" s="143"/>
      <c r="Y37" s="16"/>
      <c r="Z37" s="16"/>
      <c r="AA37" s="16"/>
      <c r="AB37" s="16"/>
      <c r="AC37" s="16"/>
      <c r="AD37" s="16"/>
      <c r="AE37" s="16"/>
      <c r="AF37" s="16"/>
      <c r="AG37" s="16"/>
      <c r="AH37" s="160">
        <f t="shared" si="0"/>
        <v>6.6000000000000003E-2</v>
      </c>
      <c r="AI37" s="56"/>
      <c r="AJ37" s="56"/>
      <c r="AK37" s="2"/>
      <c r="AL37" s="2"/>
    </row>
    <row r="38" spans="1:38" ht="15.75" customHeight="1">
      <c r="A38" s="98"/>
      <c r="B38" s="97"/>
      <c r="C38" s="103"/>
      <c r="D38" s="95"/>
      <c r="E38" s="141"/>
      <c r="F38" s="141"/>
      <c r="G38" s="141"/>
      <c r="H38" s="141"/>
      <c r="I38" s="141"/>
      <c r="J38" s="141"/>
      <c r="K38" s="141"/>
      <c r="L38" s="141"/>
      <c r="M38" s="142"/>
      <c r="N38" s="141">
        <f>N37*I12</f>
        <v>6.6000000000000003E-2</v>
      </c>
      <c r="O38" s="141"/>
      <c r="P38" s="141"/>
      <c r="Q38" s="141"/>
      <c r="R38" s="141"/>
      <c r="S38" s="141"/>
      <c r="T38" s="141"/>
      <c r="U38" s="141"/>
      <c r="V38" s="141"/>
      <c r="W38" s="143"/>
      <c r="X38" s="143"/>
      <c r="Y38" s="16"/>
      <c r="Z38" s="16"/>
      <c r="AA38" s="16"/>
      <c r="AB38" s="16"/>
      <c r="AC38" s="16"/>
      <c r="AD38" s="16"/>
      <c r="AE38" s="16"/>
      <c r="AF38" s="16"/>
      <c r="AG38" s="16"/>
      <c r="AH38" s="160"/>
      <c r="AI38" s="56">
        <v>500</v>
      </c>
      <c r="AJ38" s="56">
        <f>AH37*AI38</f>
        <v>33</v>
      </c>
      <c r="AK38" s="2"/>
      <c r="AL38" s="2"/>
    </row>
    <row r="39" spans="1:38" ht="18.75" customHeight="1">
      <c r="A39" s="98" t="s">
        <v>80</v>
      </c>
      <c r="B39" s="97"/>
      <c r="C39" s="103" t="s">
        <v>58</v>
      </c>
      <c r="D39" s="95"/>
      <c r="E39" s="141"/>
      <c r="F39" s="141"/>
      <c r="G39" s="141"/>
      <c r="H39" s="141"/>
      <c r="I39" s="141"/>
      <c r="J39" s="141"/>
      <c r="K39" s="141"/>
      <c r="L39" s="141">
        <v>6.1999999999999998E-3</v>
      </c>
      <c r="M39" s="141"/>
      <c r="N39" s="141"/>
      <c r="O39" s="141"/>
      <c r="P39" s="141"/>
      <c r="Q39" s="141"/>
      <c r="R39" s="141"/>
      <c r="S39" s="141"/>
      <c r="T39" s="141"/>
      <c r="U39" s="141">
        <v>3.3369999999999997E-2</v>
      </c>
      <c r="V39" s="141"/>
      <c r="W39" s="143"/>
      <c r="X39" s="143"/>
      <c r="Y39" s="16"/>
      <c r="Z39" s="16"/>
      <c r="AA39" s="16"/>
      <c r="AB39" s="16"/>
      <c r="AC39" s="16"/>
      <c r="AD39" s="16"/>
      <c r="AE39" s="16"/>
      <c r="AF39" s="16"/>
      <c r="AG39" s="16"/>
      <c r="AH39" s="160">
        <f>SUM(D40:X40)</f>
        <v>3.9569999999999994E-2</v>
      </c>
      <c r="AI39" s="56"/>
      <c r="AJ39" s="56"/>
      <c r="AK39" s="2"/>
      <c r="AL39" s="2"/>
    </row>
    <row r="40" spans="1:38" ht="15" customHeight="1">
      <c r="A40" s="98"/>
      <c r="B40" s="97"/>
      <c r="C40" s="103"/>
      <c r="D40" s="95"/>
      <c r="E40" s="141"/>
      <c r="F40" s="141"/>
      <c r="G40" s="141"/>
      <c r="H40" s="141"/>
      <c r="I40" s="141"/>
      <c r="J40" s="141"/>
      <c r="K40" s="141"/>
      <c r="L40" s="141">
        <f>L39*I12</f>
        <v>6.1999999999999998E-3</v>
      </c>
      <c r="M40" s="141"/>
      <c r="N40" s="141"/>
      <c r="O40" s="141"/>
      <c r="P40" s="141"/>
      <c r="Q40" s="141"/>
      <c r="R40" s="141"/>
      <c r="S40" s="141"/>
      <c r="T40" s="141"/>
      <c r="U40" s="141">
        <f>U39*I12</f>
        <v>3.3369999999999997E-2</v>
      </c>
      <c r="V40" s="141"/>
      <c r="W40" s="143"/>
      <c r="X40" s="143"/>
      <c r="Y40" s="16"/>
      <c r="Z40" s="16"/>
      <c r="AA40" s="16"/>
      <c r="AB40" s="16"/>
      <c r="AC40" s="16"/>
      <c r="AD40" s="16"/>
      <c r="AE40" s="16"/>
      <c r="AF40" s="16"/>
      <c r="AG40" s="16"/>
      <c r="AH40" s="160"/>
      <c r="AI40" s="56">
        <v>42</v>
      </c>
      <c r="AJ40" s="57">
        <f t="shared" ref="AJ40:AJ88" si="1">AH39*AI40</f>
        <v>1.6619399999999998</v>
      </c>
      <c r="AK40" s="2"/>
      <c r="AL40" s="2"/>
    </row>
    <row r="41" spans="1:38" ht="15.75" customHeight="1">
      <c r="A41" s="98" t="s">
        <v>66</v>
      </c>
      <c r="B41" s="97"/>
      <c r="C41" s="103" t="s">
        <v>58</v>
      </c>
      <c r="D41" s="95">
        <v>2E-3</v>
      </c>
      <c r="E41" s="141">
        <v>5.0000000000000001E-3</v>
      </c>
      <c r="F41" s="141"/>
      <c r="G41" s="141"/>
      <c r="H41" s="141"/>
      <c r="I41" s="141"/>
      <c r="J41" s="141"/>
      <c r="K41" s="141"/>
      <c r="L41" s="141">
        <v>6.9999999999999999E-4</v>
      </c>
      <c r="M41" s="142">
        <v>7.0000000000000001E-3</v>
      </c>
      <c r="N41" s="141"/>
      <c r="O41" s="141"/>
      <c r="P41" s="142"/>
      <c r="Q41" s="141"/>
      <c r="R41" s="141"/>
      <c r="S41" s="141"/>
      <c r="T41" s="141"/>
      <c r="U41" s="142"/>
      <c r="V41" s="141"/>
      <c r="W41" s="143"/>
      <c r="X41" s="143"/>
      <c r="Y41" s="16"/>
      <c r="Z41" s="16"/>
      <c r="AA41" s="16"/>
      <c r="AB41" s="16"/>
      <c r="AC41" s="16"/>
      <c r="AD41" s="16"/>
      <c r="AE41" s="16"/>
      <c r="AF41" s="16"/>
      <c r="AG41" s="16"/>
      <c r="AH41" s="160">
        <f>SUM(D42:W42)</f>
        <v>1.4700000000000001E-2</v>
      </c>
      <c r="AI41" s="56"/>
      <c r="AJ41" s="56"/>
      <c r="AK41" s="2"/>
      <c r="AL41" s="2"/>
    </row>
    <row r="42" spans="1:38" ht="18" customHeight="1">
      <c r="A42" s="98"/>
      <c r="B42" s="97"/>
      <c r="C42" s="103"/>
      <c r="D42" s="144">
        <f>D41*I12</f>
        <v>2E-3</v>
      </c>
      <c r="E42" s="142">
        <f>E41*I12</f>
        <v>5.0000000000000001E-3</v>
      </c>
      <c r="F42" s="142"/>
      <c r="G42" s="141"/>
      <c r="H42" s="141"/>
      <c r="I42" s="141"/>
      <c r="J42" s="141"/>
      <c r="K42" s="141"/>
      <c r="L42" s="141">
        <f>L41*I12</f>
        <v>6.9999999999999999E-4</v>
      </c>
      <c r="M42" s="142">
        <f>M41*I12</f>
        <v>7.0000000000000001E-3</v>
      </c>
      <c r="N42" s="141"/>
      <c r="O42" s="141"/>
      <c r="P42" s="142"/>
      <c r="Q42" s="141"/>
      <c r="R42" s="141"/>
      <c r="S42" s="141"/>
      <c r="T42" s="141"/>
      <c r="U42" s="141"/>
      <c r="V42" s="141"/>
      <c r="W42" s="143"/>
      <c r="X42" s="143"/>
      <c r="Y42" s="16"/>
      <c r="Z42" s="16"/>
      <c r="AA42" s="16"/>
      <c r="AB42" s="16"/>
      <c r="AC42" s="16"/>
      <c r="AD42" s="16"/>
      <c r="AE42" s="16"/>
      <c r="AF42" s="16"/>
      <c r="AG42" s="16"/>
      <c r="AH42" s="160"/>
      <c r="AI42" s="56">
        <v>1081.9000000000001</v>
      </c>
      <c r="AJ42" s="57">
        <f t="shared" si="1"/>
        <v>15.903930000000003</v>
      </c>
      <c r="AK42" s="2"/>
      <c r="AL42" s="2"/>
    </row>
    <row r="43" spans="1:38" ht="14.25" customHeight="1">
      <c r="A43" s="98" t="s">
        <v>86</v>
      </c>
      <c r="B43" s="97"/>
      <c r="C43" s="103" t="s">
        <v>58</v>
      </c>
      <c r="D43" s="144">
        <v>0.14000000000000001</v>
      </c>
      <c r="E43" s="141"/>
      <c r="F43" s="141"/>
      <c r="G43" s="141"/>
      <c r="H43" s="141"/>
      <c r="I43" s="141"/>
      <c r="J43" s="141"/>
      <c r="K43" s="141"/>
      <c r="L43" s="141"/>
      <c r="M43" s="141">
        <v>2.3E-2</v>
      </c>
      <c r="N43" s="142"/>
      <c r="O43" s="141"/>
      <c r="P43" s="141"/>
      <c r="Q43" s="141"/>
      <c r="R43" s="141"/>
      <c r="S43" s="141"/>
      <c r="T43" s="141"/>
      <c r="U43" s="141"/>
      <c r="V43" s="141">
        <v>0.189</v>
      </c>
      <c r="W43" s="143"/>
      <c r="X43" s="143"/>
      <c r="Y43" s="16"/>
      <c r="Z43" s="16"/>
      <c r="AA43" s="16"/>
      <c r="AB43" s="16"/>
      <c r="AC43" s="16"/>
      <c r="AD43" s="16"/>
      <c r="AE43" s="16"/>
      <c r="AF43" s="16"/>
      <c r="AG43" s="16"/>
      <c r="AH43" s="160">
        <f>SUM(D44:X44)</f>
        <v>0.35199999999999998</v>
      </c>
      <c r="AI43" s="56"/>
      <c r="AJ43" s="56"/>
      <c r="AK43" s="2"/>
      <c r="AL43" s="2"/>
    </row>
    <row r="44" spans="1:38" ht="18" customHeight="1">
      <c r="A44" s="98"/>
      <c r="B44" s="97"/>
      <c r="C44" s="103"/>
      <c r="D44" s="144">
        <f>D43*I12</f>
        <v>0.14000000000000001</v>
      </c>
      <c r="E44" s="141"/>
      <c r="F44" s="141"/>
      <c r="G44" s="141"/>
      <c r="H44" s="141"/>
      <c r="I44" s="141"/>
      <c r="J44" s="141"/>
      <c r="K44" s="141"/>
      <c r="L44" s="141"/>
      <c r="M44" s="141">
        <f>M43*I12</f>
        <v>2.3E-2</v>
      </c>
      <c r="N44" s="142"/>
      <c r="O44" s="141"/>
      <c r="P44" s="141"/>
      <c r="Q44" s="141"/>
      <c r="R44" s="141"/>
      <c r="S44" s="141"/>
      <c r="T44" s="141"/>
      <c r="U44" s="141"/>
      <c r="V44" s="141">
        <f>V43*I12</f>
        <v>0.189</v>
      </c>
      <c r="W44" s="143"/>
      <c r="X44" s="143"/>
      <c r="Y44" s="16"/>
      <c r="Z44" s="16"/>
      <c r="AA44" s="16"/>
      <c r="AB44" s="16"/>
      <c r="AC44" s="16"/>
      <c r="AD44" s="16"/>
      <c r="AE44" s="16"/>
      <c r="AF44" s="16"/>
      <c r="AG44" s="16"/>
      <c r="AH44" s="160"/>
      <c r="AI44" s="56">
        <v>90.77</v>
      </c>
      <c r="AJ44" s="57">
        <f t="shared" si="1"/>
        <v>31.951039999999995</v>
      </c>
      <c r="AK44" s="2"/>
      <c r="AL44" s="2"/>
    </row>
    <row r="45" spans="1:38" ht="15.75" hidden="1" customHeight="1">
      <c r="A45" s="98"/>
      <c r="B45" s="97"/>
      <c r="C45" s="103" t="s">
        <v>58</v>
      </c>
      <c r="D45" s="95"/>
      <c r="E45" s="141"/>
      <c r="F45" s="141"/>
      <c r="G45" s="141"/>
      <c r="H45" s="141"/>
      <c r="I45" s="141"/>
      <c r="J45" s="141"/>
      <c r="K45" s="141"/>
      <c r="L45" s="142"/>
      <c r="M45" s="141"/>
      <c r="N45" s="142"/>
      <c r="O45" s="145"/>
      <c r="P45" s="145"/>
      <c r="Q45" s="141"/>
      <c r="R45" s="141"/>
      <c r="S45" s="141"/>
      <c r="T45" s="141"/>
      <c r="U45" s="145"/>
      <c r="V45" s="141"/>
      <c r="W45" s="143"/>
      <c r="X45" s="143"/>
      <c r="Y45" s="16"/>
      <c r="Z45" s="16"/>
      <c r="AA45" s="16"/>
      <c r="AB45" s="16"/>
      <c r="AC45" s="16"/>
      <c r="AD45" s="16"/>
      <c r="AE45" s="16"/>
      <c r="AF45" s="16"/>
      <c r="AG45" s="16"/>
      <c r="AH45" s="160">
        <f>D46+E46+F46+G46+H46+I46+J46+K46+L46+M46+N46+O46+P46+Q46+R46+U46+V46</f>
        <v>0</v>
      </c>
      <c r="AI45" s="56"/>
      <c r="AJ45" s="56"/>
      <c r="AK45" s="2"/>
      <c r="AL45" s="2"/>
    </row>
    <row r="46" spans="1:38" ht="15.75" hidden="1" customHeight="1">
      <c r="A46" s="98"/>
      <c r="B46" s="97"/>
      <c r="C46" s="103"/>
      <c r="D46" s="95"/>
      <c r="E46" s="141"/>
      <c r="F46" s="141"/>
      <c r="G46" s="141"/>
      <c r="H46" s="141"/>
      <c r="I46" s="141"/>
      <c r="J46" s="141"/>
      <c r="K46" s="141"/>
      <c r="L46" s="142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3"/>
      <c r="X46" s="143"/>
      <c r="Y46" s="16"/>
      <c r="Z46" s="16"/>
      <c r="AA46" s="16"/>
      <c r="AB46" s="16"/>
      <c r="AC46" s="16"/>
      <c r="AD46" s="16"/>
      <c r="AE46" s="16"/>
      <c r="AF46" s="16"/>
      <c r="AG46" s="16"/>
      <c r="AH46" s="160"/>
      <c r="AI46" s="56">
        <v>20</v>
      </c>
      <c r="AJ46" s="56">
        <f t="shared" si="1"/>
        <v>0</v>
      </c>
      <c r="AK46" s="2"/>
      <c r="AL46" s="2"/>
    </row>
    <row r="47" spans="1:38" ht="15" customHeight="1">
      <c r="A47" s="98" t="s">
        <v>93</v>
      </c>
      <c r="B47" s="97"/>
      <c r="C47" s="103" t="s">
        <v>58</v>
      </c>
      <c r="D47" s="95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>
        <v>7.0000000000000001E-3</v>
      </c>
      <c r="V47" s="141"/>
      <c r="W47" s="143"/>
      <c r="X47" s="143"/>
      <c r="Y47" s="16"/>
      <c r="Z47" s="16"/>
      <c r="AA47" s="16"/>
      <c r="AB47" s="16"/>
      <c r="AC47" s="16"/>
      <c r="AD47" s="16"/>
      <c r="AE47" s="16"/>
      <c r="AF47" s="16"/>
      <c r="AG47" s="16"/>
      <c r="AH47" s="160">
        <f t="shared" si="0"/>
        <v>7.0000000000000001E-3</v>
      </c>
      <c r="AI47" s="56"/>
      <c r="AJ47" s="56">
        <f t="shared" si="1"/>
        <v>0</v>
      </c>
      <c r="AK47" s="2"/>
      <c r="AL47" s="2"/>
    </row>
    <row r="48" spans="1:38" ht="17.25" customHeight="1">
      <c r="A48" s="98"/>
      <c r="B48" s="97"/>
      <c r="C48" s="103"/>
      <c r="D48" s="95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>
        <f>U47*I12</f>
        <v>7.0000000000000001E-3</v>
      </c>
      <c r="V48" s="141"/>
      <c r="W48" s="143"/>
      <c r="X48" s="143"/>
      <c r="Y48" s="16"/>
      <c r="Z48" s="16"/>
      <c r="AA48" s="16"/>
      <c r="AB48" s="16"/>
      <c r="AC48" s="16"/>
      <c r="AD48" s="16"/>
      <c r="AE48" s="16"/>
      <c r="AF48" s="16"/>
      <c r="AG48" s="16"/>
      <c r="AH48" s="160"/>
      <c r="AI48" s="56">
        <v>350</v>
      </c>
      <c r="AJ48" s="57">
        <f t="shared" si="1"/>
        <v>2.4500000000000002</v>
      </c>
      <c r="AK48" s="2"/>
      <c r="AL48" s="2"/>
    </row>
    <row r="49" spans="1:38" ht="15" customHeight="1">
      <c r="A49" s="98" t="s">
        <v>81</v>
      </c>
      <c r="B49" s="97"/>
      <c r="C49" s="103" t="s">
        <v>59</v>
      </c>
      <c r="D49" s="95"/>
      <c r="E49" s="142"/>
      <c r="F49" s="141"/>
      <c r="G49" s="141"/>
      <c r="H49" s="141"/>
      <c r="I49" s="141"/>
      <c r="J49" s="141"/>
      <c r="K49" s="141"/>
      <c r="L49" s="141">
        <v>9.5999999999999992E-3</v>
      </c>
      <c r="M49" s="145"/>
      <c r="N49" s="141">
        <v>1.0999999999999999E-2</v>
      </c>
      <c r="O49" s="141"/>
      <c r="P49" s="145"/>
      <c r="Q49" s="141"/>
      <c r="R49" s="141"/>
      <c r="S49" s="141"/>
      <c r="T49" s="141"/>
      <c r="U49" s="142"/>
      <c r="V49" s="142"/>
      <c r="W49" s="143"/>
      <c r="X49" s="143"/>
      <c r="Y49" s="16"/>
      <c r="Z49" s="16"/>
      <c r="AA49" s="16"/>
      <c r="AB49" s="16"/>
      <c r="AC49" s="16"/>
      <c r="AD49" s="16"/>
      <c r="AE49" s="16"/>
      <c r="AF49" s="16"/>
      <c r="AG49" s="16"/>
      <c r="AH49" s="160">
        <f>F50+L50+N50+V50+D50</f>
        <v>2.06E-2</v>
      </c>
      <c r="AI49" s="56"/>
      <c r="AJ49" s="56">
        <f t="shared" si="1"/>
        <v>0</v>
      </c>
      <c r="AK49" s="2"/>
      <c r="AL49" s="2"/>
    </row>
    <row r="50" spans="1:38" ht="16.5" customHeight="1">
      <c r="A50" s="98"/>
      <c r="B50" s="97"/>
      <c r="C50" s="103"/>
      <c r="D50" s="95"/>
      <c r="E50" s="142"/>
      <c r="F50" s="141"/>
      <c r="G50" s="141"/>
      <c r="H50" s="141"/>
      <c r="I50" s="141"/>
      <c r="J50" s="141"/>
      <c r="K50" s="141"/>
      <c r="L50" s="142">
        <f>L49*I12</f>
        <v>9.5999999999999992E-3</v>
      </c>
      <c r="M50" s="141"/>
      <c r="N50" s="141">
        <f>N49*I12</f>
        <v>1.0999999999999999E-2</v>
      </c>
      <c r="O50" s="141"/>
      <c r="P50" s="141"/>
      <c r="Q50" s="141"/>
      <c r="R50" s="141"/>
      <c r="S50" s="141"/>
      <c r="T50" s="141"/>
      <c r="U50" s="141"/>
      <c r="V50" s="141"/>
      <c r="W50" s="143"/>
      <c r="X50" s="143"/>
      <c r="Y50" s="16"/>
      <c r="Z50" s="16"/>
      <c r="AA50" s="16"/>
      <c r="AB50" s="16"/>
      <c r="AC50" s="16"/>
      <c r="AD50" s="16"/>
      <c r="AE50" s="16"/>
      <c r="AF50" s="16"/>
      <c r="AG50" s="16"/>
      <c r="AH50" s="160"/>
      <c r="AI50" s="56">
        <v>35</v>
      </c>
      <c r="AJ50" s="57">
        <f t="shared" si="1"/>
        <v>0.72099999999999997</v>
      </c>
      <c r="AK50" s="2"/>
      <c r="AL50" s="2"/>
    </row>
    <row r="51" spans="1:38" ht="19.5" customHeight="1">
      <c r="A51" s="101" t="s">
        <v>87</v>
      </c>
      <c r="B51" s="97"/>
      <c r="C51" s="103" t="s">
        <v>58</v>
      </c>
      <c r="D51" s="95"/>
      <c r="E51" s="142"/>
      <c r="F51" s="141"/>
      <c r="G51" s="142"/>
      <c r="H51" s="141"/>
      <c r="I51" s="141"/>
      <c r="J51" s="141"/>
      <c r="K51" s="141"/>
      <c r="L51" s="141">
        <v>2E-3</v>
      </c>
      <c r="M51" s="142"/>
      <c r="N51" s="141">
        <v>4.0000000000000001E-3</v>
      </c>
      <c r="O51" s="141"/>
      <c r="P51" s="141"/>
      <c r="Q51" s="141"/>
      <c r="R51" s="141"/>
      <c r="S51" s="141"/>
      <c r="T51" s="141"/>
      <c r="U51" s="141"/>
      <c r="V51" s="141"/>
      <c r="W51" s="143"/>
      <c r="X51" s="143"/>
      <c r="Y51" s="16"/>
      <c r="Z51" s="16"/>
      <c r="AA51" s="16"/>
      <c r="AB51" s="16"/>
      <c r="AC51" s="16"/>
      <c r="AD51" s="16"/>
      <c r="AE51" s="16"/>
      <c r="AF51" s="16"/>
      <c r="AG51" s="16"/>
      <c r="AH51" s="160">
        <f t="shared" si="0"/>
        <v>6.0000000000000001E-3</v>
      </c>
      <c r="AI51" s="56"/>
      <c r="AJ51" s="56"/>
      <c r="AK51" s="2"/>
      <c r="AL51" s="2"/>
    </row>
    <row r="52" spans="1:38" ht="21" customHeight="1">
      <c r="A52" s="101"/>
      <c r="B52" s="97"/>
      <c r="C52" s="103"/>
      <c r="D52" s="95"/>
      <c r="E52" s="142"/>
      <c r="F52" s="141"/>
      <c r="G52" s="146"/>
      <c r="H52" s="141"/>
      <c r="I52" s="141"/>
      <c r="J52" s="141"/>
      <c r="K52" s="141"/>
      <c r="L52" s="141">
        <f>L51*I12</f>
        <v>2E-3</v>
      </c>
      <c r="M52" s="142"/>
      <c r="N52" s="141">
        <f>N51*I12</f>
        <v>4.0000000000000001E-3</v>
      </c>
      <c r="O52" s="141"/>
      <c r="P52" s="141"/>
      <c r="Q52" s="141"/>
      <c r="R52" s="141"/>
      <c r="S52" s="141"/>
      <c r="T52" s="141"/>
      <c r="U52" s="141"/>
      <c r="V52" s="141"/>
      <c r="W52" s="143"/>
      <c r="X52" s="143"/>
      <c r="Y52" s="16"/>
      <c r="Z52" s="16"/>
      <c r="AA52" s="16"/>
      <c r="AB52" s="16"/>
      <c r="AC52" s="16"/>
      <c r="AD52" s="16"/>
      <c r="AE52" s="16"/>
      <c r="AF52" s="16"/>
      <c r="AG52" s="16"/>
      <c r="AH52" s="160"/>
      <c r="AI52" s="56">
        <v>152.16999999999999</v>
      </c>
      <c r="AJ52" s="57">
        <f t="shared" si="1"/>
        <v>0.91301999999999994</v>
      </c>
      <c r="AK52" s="2"/>
      <c r="AL52" s="2"/>
    </row>
    <row r="53" spans="1:38" ht="15.75" customHeight="1">
      <c r="A53" s="98" t="s">
        <v>101</v>
      </c>
      <c r="B53" s="97"/>
      <c r="C53" s="103" t="s">
        <v>58</v>
      </c>
      <c r="D53" s="95">
        <v>1.2E-2</v>
      </c>
      <c r="E53" s="141"/>
      <c r="F53" s="141"/>
      <c r="G53" s="141"/>
      <c r="H53" s="141"/>
      <c r="I53" s="141"/>
      <c r="J53" s="141"/>
      <c r="K53" s="141"/>
      <c r="L53" s="141"/>
      <c r="M53" s="142"/>
      <c r="N53" s="141"/>
      <c r="O53" s="141"/>
      <c r="P53" s="141"/>
      <c r="Q53" s="141"/>
      <c r="R53" s="141"/>
      <c r="S53" s="141"/>
      <c r="T53" s="141"/>
      <c r="U53" s="141"/>
      <c r="V53" s="141"/>
      <c r="W53" s="143"/>
      <c r="X53" s="143"/>
      <c r="Y53" s="16"/>
      <c r="Z53" s="16"/>
      <c r="AA53" s="16"/>
      <c r="AB53" s="16"/>
      <c r="AC53" s="16"/>
      <c r="AD53" s="16"/>
      <c r="AE53" s="16"/>
      <c r="AF53" s="16"/>
      <c r="AG53" s="16"/>
      <c r="AH53" s="160">
        <f t="shared" si="0"/>
        <v>1.2E-2</v>
      </c>
      <c r="AI53" s="56"/>
      <c r="AJ53" s="56"/>
      <c r="AK53" s="2"/>
      <c r="AL53" s="2"/>
    </row>
    <row r="54" spans="1:38" ht="22.5" customHeight="1">
      <c r="A54" s="98"/>
      <c r="B54" s="97"/>
      <c r="C54" s="103"/>
      <c r="D54" s="144">
        <f>D53*I12</f>
        <v>1.2E-2</v>
      </c>
      <c r="E54" s="141"/>
      <c r="F54" s="141"/>
      <c r="G54" s="141"/>
      <c r="H54" s="141"/>
      <c r="I54" s="141"/>
      <c r="J54" s="141"/>
      <c r="K54" s="141"/>
      <c r="L54" s="141"/>
      <c r="M54" s="142"/>
      <c r="N54" s="141"/>
      <c r="O54" s="141"/>
      <c r="P54" s="141"/>
      <c r="Q54" s="141"/>
      <c r="R54" s="141"/>
      <c r="S54" s="141"/>
      <c r="T54" s="141"/>
      <c r="U54" s="141"/>
      <c r="V54" s="141"/>
      <c r="W54" s="143"/>
      <c r="X54" s="143"/>
      <c r="Y54" s="16"/>
      <c r="Z54" s="16"/>
      <c r="AA54" s="16"/>
      <c r="AB54" s="16"/>
      <c r="AC54" s="16"/>
      <c r="AD54" s="16"/>
      <c r="AE54" s="16"/>
      <c r="AF54" s="16"/>
      <c r="AG54" s="16"/>
      <c r="AH54" s="160"/>
      <c r="AI54" s="56">
        <v>65</v>
      </c>
      <c r="AJ54" s="56">
        <f t="shared" si="1"/>
        <v>0.78</v>
      </c>
      <c r="AK54" s="2"/>
      <c r="AL54" s="2"/>
    </row>
    <row r="55" spans="1:38" ht="18" customHeight="1">
      <c r="A55" s="98" t="s">
        <v>94</v>
      </c>
      <c r="B55" s="97"/>
      <c r="C55" s="103" t="s">
        <v>58</v>
      </c>
      <c r="D55" s="95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7">
        <v>4.8000000000000001E-4</v>
      </c>
      <c r="V55" s="141"/>
      <c r="W55" s="143"/>
      <c r="X55" s="143"/>
      <c r="Y55" s="16"/>
      <c r="Z55" s="16"/>
      <c r="AA55" s="16"/>
      <c r="AB55" s="16"/>
      <c r="AC55" s="16"/>
      <c r="AD55" s="16"/>
      <c r="AE55" s="16"/>
      <c r="AF55" s="16"/>
      <c r="AG55" s="16"/>
      <c r="AH55" s="160">
        <f t="shared" si="0"/>
        <v>4.8000000000000001E-4</v>
      </c>
      <c r="AI55" s="56"/>
      <c r="AJ55" s="56"/>
      <c r="AK55" s="2"/>
      <c r="AL55" s="2"/>
    </row>
    <row r="56" spans="1:38" ht="15.75" customHeight="1">
      <c r="A56" s="98"/>
      <c r="B56" s="97"/>
      <c r="C56" s="103"/>
      <c r="D56" s="144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5">
        <f>U55*I12</f>
        <v>4.8000000000000001E-4</v>
      </c>
      <c r="V56" s="141"/>
      <c r="W56" s="143"/>
      <c r="X56" s="143"/>
      <c r="Y56" s="16"/>
      <c r="Z56" s="16"/>
      <c r="AA56" s="16"/>
      <c r="AB56" s="16"/>
      <c r="AC56" s="16"/>
      <c r="AD56" s="16"/>
      <c r="AE56" s="16"/>
      <c r="AF56" s="16"/>
      <c r="AG56" s="16"/>
      <c r="AH56" s="160"/>
      <c r="AI56" s="56">
        <v>400</v>
      </c>
      <c r="AJ56" s="56">
        <f t="shared" si="1"/>
        <v>0.192</v>
      </c>
      <c r="AK56" s="2"/>
      <c r="AL56" s="2"/>
    </row>
    <row r="57" spans="1:38" ht="0.75" customHeight="1">
      <c r="A57" s="98"/>
      <c r="B57" s="97"/>
      <c r="C57" s="103" t="s">
        <v>58</v>
      </c>
      <c r="D57" s="95"/>
      <c r="E57" s="141"/>
      <c r="F57" s="141"/>
      <c r="G57" s="141"/>
      <c r="H57" s="141"/>
      <c r="I57" s="141"/>
      <c r="J57" s="141"/>
      <c r="K57" s="141"/>
      <c r="L57" s="142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3"/>
      <c r="X57" s="143"/>
      <c r="Y57" s="16"/>
      <c r="Z57" s="16"/>
      <c r="AA57" s="16"/>
      <c r="AB57" s="16"/>
      <c r="AC57" s="16"/>
      <c r="AD57" s="16"/>
      <c r="AE57" s="16"/>
      <c r="AF57" s="16"/>
      <c r="AG57" s="16"/>
      <c r="AH57" s="160">
        <f t="shared" si="0"/>
        <v>0</v>
      </c>
      <c r="AI57" s="56"/>
      <c r="AJ57" s="56">
        <f t="shared" si="1"/>
        <v>0</v>
      </c>
      <c r="AK57" s="2"/>
      <c r="AL57" s="2"/>
    </row>
    <row r="58" spans="1:38" ht="17.25" hidden="1" customHeight="1">
      <c r="A58" s="98"/>
      <c r="B58" s="97"/>
      <c r="C58" s="103"/>
      <c r="D58" s="95"/>
      <c r="E58" s="141"/>
      <c r="F58" s="142"/>
      <c r="G58" s="141"/>
      <c r="H58" s="141"/>
      <c r="I58" s="141"/>
      <c r="J58" s="141"/>
      <c r="K58" s="141"/>
      <c r="L58" s="142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3"/>
      <c r="X58" s="143"/>
      <c r="Y58" s="16"/>
      <c r="Z58" s="16"/>
      <c r="AA58" s="16"/>
      <c r="AB58" s="16"/>
      <c r="AC58" s="16"/>
      <c r="AD58" s="16"/>
      <c r="AE58" s="16"/>
      <c r="AF58" s="16"/>
      <c r="AG58" s="16"/>
      <c r="AH58" s="160"/>
      <c r="AI58" s="56">
        <v>20</v>
      </c>
      <c r="AJ58" s="56">
        <f t="shared" si="1"/>
        <v>0</v>
      </c>
      <c r="AK58" s="2"/>
      <c r="AL58" s="2"/>
    </row>
    <row r="59" spans="1:38" ht="15.75" customHeight="1">
      <c r="A59" s="98" t="s">
        <v>67</v>
      </c>
      <c r="B59" s="97"/>
      <c r="C59" s="103" t="s">
        <v>59</v>
      </c>
      <c r="D59" s="95"/>
      <c r="E59" s="141"/>
      <c r="F59" s="141"/>
      <c r="G59" s="141"/>
      <c r="H59" s="141"/>
      <c r="I59" s="141"/>
      <c r="J59" s="141"/>
      <c r="K59" s="141"/>
      <c r="L59" s="141">
        <v>2.3999999999999998E-3</v>
      </c>
      <c r="M59" s="147"/>
      <c r="N59" s="141"/>
      <c r="O59" s="141"/>
      <c r="P59" s="141"/>
      <c r="Q59" s="141"/>
      <c r="R59" s="141"/>
      <c r="S59" s="141"/>
      <c r="T59" s="141"/>
      <c r="U59" s="142"/>
      <c r="V59" s="141"/>
      <c r="W59" s="143"/>
      <c r="X59" s="143"/>
      <c r="Y59" s="16"/>
      <c r="Z59" s="16"/>
      <c r="AA59" s="16"/>
      <c r="AB59" s="16"/>
      <c r="AC59" s="16"/>
      <c r="AD59" s="16"/>
      <c r="AE59" s="16"/>
      <c r="AF59" s="16"/>
      <c r="AG59" s="16"/>
      <c r="AH59" s="160">
        <f t="shared" si="0"/>
        <v>2.3999999999999998E-3</v>
      </c>
      <c r="AI59" s="56"/>
      <c r="AJ59" s="56"/>
      <c r="AK59" s="2"/>
      <c r="AL59" s="2"/>
    </row>
    <row r="60" spans="1:38" ht="21.75" customHeight="1">
      <c r="A60" s="98"/>
      <c r="B60" s="97"/>
      <c r="C60" s="103"/>
      <c r="D60" s="148"/>
      <c r="E60" s="142"/>
      <c r="F60" s="141"/>
      <c r="G60" s="141"/>
      <c r="H60" s="141"/>
      <c r="I60" s="141"/>
      <c r="J60" s="141"/>
      <c r="K60" s="141"/>
      <c r="L60" s="141">
        <f>L59*I12</f>
        <v>2.3999999999999998E-3</v>
      </c>
      <c r="M60" s="147"/>
      <c r="N60" s="141"/>
      <c r="O60" s="141"/>
      <c r="P60" s="141"/>
      <c r="Q60" s="141"/>
      <c r="R60" s="141"/>
      <c r="S60" s="141"/>
      <c r="T60" s="141"/>
      <c r="U60" s="142"/>
      <c r="V60" s="141"/>
      <c r="W60" s="143"/>
      <c r="X60" s="143"/>
      <c r="Y60" s="16"/>
      <c r="Z60" s="16"/>
      <c r="AA60" s="16"/>
      <c r="AB60" s="16"/>
      <c r="AC60" s="16"/>
      <c r="AD60" s="16"/>
      <c r="AE60" s="16"/>
      <c r="AF60" s="16"/>
      <c r="AG60" s="16"/>
      <c r="AH60" s="160"/>
      <c r="AI60" s="56">
        <v>26</v>
      </c>
      <c r="AJ60" s="56">
        <f t="shared" si="1"/>
        <v>6.2399999999999997E-2</v>
      </c>
      <c r="AK60" s="2"/>
      <c r="AL60" s="2"/>
    </row>
    <row r="61" spans="1:38" ht="27.75" customHeight="1">
      <c r="A61" s="58"/>
      <c r="B61" s="16"/>
      <c r="C61" s="16"/>
      <c r="D61" s="149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6"/>
      <c r="Z61" s="16"/>
      <c r="AA61" s="16"/>
      <c r="AB61" s="16"/>
      <c r="AC61" s="16"/>
      <c r="AD61" s="16"/>
      <c r="AE61" s="16"/>
      <c r="AF61" s="16"/>
      <c r="AG61" s="16"/>
      <c r="AH61" s="59" t="s">
        <v>62</v>
      </c>
      <c r="AI61" s="56"/>
      <c r="AJ61" s="56"/>
      <c r="AK61" s="2"/>
      <c r="AL61" s="2"/>
    </row>
    <row r="62" spans="1:38" ht="12" customHeight="1">
      <c r="A62" s="60" t="s">
        <v>30</v>
      </c>
      <c r="B62" s="14"/>
      <c r="C62" s="14"/>
      <c r="D62" s="150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6"/>
      <c r="Z62" s="16"/>
      <c r="AA62" s="16"/>
      <c r="AB62" s="16"/>
      <c r="AC62" s="16"/>
      <c r="AD62" s="16"/>
      <c r="AE62" s="16"/>
      <c r="AF62" s="16"/>
      <c r="AG62" s="16"/>
      <c r="AH62" s="118" t="s">
        <v>31</v>
      </c>
      <c r="AI62" s="118"/>
      <c r="AJ62" s="56"/>
      <c r="AK62" s="2"/>
      <c r="AL62" s="2"/>
    </row>
    <row r="63" spans="1:38" ht="12" customHeight="1">
      <c r="A63" s="61"/>
      <c r="B63" s="14"/>
      <c r="C63" s="14" t="s">
        <v>32</v>
      </c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19" t="s">
        <v>36</v>
      </c>
      <c r="Z63" s="119"/>
      <c r="AA63" s="119"/>
      <c r="AB63" s="119"/>
      <c r="AC63" s="119"/>
      <c r="AD63" s="12" t="s">
        <v>55</v>
      </c>
      <c r="AE63" s="12"/>
      <c r="AF63" s="12"/>
      <c r="AG63" s="12"/>
      <c r="AH63" s="118" t="s">
        <v>38</v>
      </c>
      <c r="AI63" s="118"/>
      <c r="AJ63" s="56"/>
      <c r="AK63" s="2"/>
      <c r="AL63" s="2"/>
    </row>
    <row r="64" spans="1:38" ht="1.5" customHeight="1">
      <c r="A64" s="61"/>
      <c r="B64" s="14"/>
      <c r="C64" s="14" t="s">
        <v>39</v>
      </c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19"/>
      <c r="Z64" s="119"/>
      <c r="AA64" s="119"/>
      <c r="AB64" s="119"/>
      <c r="AC64" s="119"/>
      <c r="AD64" s="12" t="s">
        <v>40</v>
      </c>
      <c r="AE64" s="12"/>
      <c r="AF64" s="12"/>
      <c r="AG64" s="14"/>
      <c r="AH64" s="118" t="s">
        <v>41</v>
      </c>
      <c r="AI64" s="118"/>
      <c r="AJ64" s="56"/>
      <c r="AK64" s="2"/>
      <c r="AL64" s="2"/>
    </row>
    <row r="65" spans="1:38" ht="12.75" customHeight="1">
      <c r="A65" s="61" t="s">
        <v>42</v>
      </c>
      <c r="B65" s="14" t="s">
        <v>43</v>
      </c>
      <c r="C65" s="14" t="s">
        <v>44</v>
      </c>
      <c r="D65" s="105" t="str">
        <f>D21</f>
        <v>Суп молочный с манкой</v>
      </c>
      <c r="E65" s="104" t="str">
        <f>E21</f>
        <v xml:space="preserve">Бутерброд с сыром </v>
      </c>
      <c r="F65" s="105" t="s">
        <v>82</v>
      </c>
      <c r="G65" s="104" t="str">
        <f>G21</f>
        <v>сок Фруктовый 10-00</v>
      </c>
      <c r="H65" s="100"/>
      <c r="I65" s="106"/>
      <c r="J65" s="106"/>
      <c r="K65" s="106"/>
      <c r="L65" s="116" t="str">
        <f>L21</f>
        <v>суп картофельный с клецками</v>
      </c>
      <c r="M65" s="100" t="s">
        <v>96</v>
      </c>
      <c r="N65" s="100" t="str">
        <f>N21</f>
        <v>Рыба, с овощами</v>
      </c>
      <c r="O65" s="100" t="str">
        <f>O21</f>
        <v>Огурец соленый</v>
      </c>
      <c r="P65" s="100" t="str">
        <f>P21</f>
        <v>Витаминный напиток</v>
      </c>
      <c r="Q65" s="100" t="s">
        <v>63</v>
      </c>
      <c r="R65" s="100"/>
      <c r="S65" s="100"/>
      <c r="T65" s="100"/>
      <c r="U65" s="100" t="str">
        <f>U21</f>
        <v>Булочка домашняя</v>
      </c>
      <c r="V65" s="100" t="str">
        <f>V21</f>
        <v>Молоко кипяченое</v>
      </c>
      <c r="W65" s="115"/>
      <c r="X65" s="12"/>
      <c r="Y65" s="12"/>
      <c r="Z65" s="12"/>
      <c r="AA65" s="12"/>
      <c r="AB65" s="12"/>
      <c r="AC65" s="12"/>
      <c r="AD65" s="12"/>
      <c r="AE65" s="12"/>
      <c r="AF65" s="12"/>
      <c r="AG65" s="14"/>
      <c r="AH65" s="62" t="s">
        <v>88</v>
      </c>
      <c r="AI65" s="62" t="s">
        <v>89</v>
      </c>
      <c r="AJ65" s="56"/>
      <c r="AK65" s="2"/>
      <c r="AL65" s="2"/>
    </row>
    <row r="66" spans="1:38" ht="32.25" customHeight="1">
      <c r="A66" s="61"/>
      <c r="B66" s="14"/>
      <c r="C66" s="14" t="s">
        <v>45</v>
      </c>
      <c r="D66" s="105"/>
      <c r="E66" s="104"/>
      <c r="F66" s="105"/>
      <c r="G66" s="104"/>
      <c r="H66" s="100"/>
      <c r="I66" s="106"/>
      <c r="J66" s="106"/>
      <c r="K66" s="106"/>
      <c r="L66" s="116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15"/>
      <c r="X66" s="12"/>
      <c r="Y66" s="12"/>
      <c r="Z66" s="12"/>
      <c r="AA66" s="12"/>
      <c r="AB66" s="12"/>
      <c r="AC66" s="12"/>
      <c r="AD66" s="12"/>
      <c r="AE66" s="12"/>
      <c r="AF66" s="12"/>
      <c r="AG66" s="14"/>
      <c r="AH66" s="62" t="s">
        <v>46</v>
      </c>
      <c r="AI66" s="62" t="s">
        <v>47</v>
      </c>
      <c r="AJ66" s="56"/>
      <c r="AK66" s="2"/>
      <c r="AL66" s="2"/>
    </row>
    <row r="67" spans="1:38" ht="78.75" customHeight="1">
      <c r="A67" s="61"/>
      <c r="B67" s="14"/>
      <c r="C67" s="14"/>
      <c r="D67" s="105"/>
      <c r="E67" s="104"/>
      <c r="F67" s="105"/>
      <c r="G67" s="104"/>
      <c r="H67" s="100"/>
      <c r="I67" s="106"/>
      <c r="J67" s="106"/>
      <c r="K67" s="106"/>
      <c r="L67" s="116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15"/>
      <c r="X67" s="12"/>
      <c r="Y67" s="12"/>
      <c r="Z67" s="12"/>
      <c r="AA67" s="12"/>
      <c r="AB67" s="12"/>
      <c r="AC67" s="12"/>
      <c r="AD67" s="12"/>
      <c r="AE67" s="12"/>
      <c r="AF67" s="12"/>
      <c r="AG67" s="14"/>
      <c r="AH67" s="62" t="s">
        <v>48</v>
      </c>
      <c r="AI67" s="62" t="s">
        <v>49</v>
      </c>
      <c r="AJ67" s="56"/>
      <c r="AK67" s="2"/>
      <c r="AL67" s="2"/>
    </row>
    <row r="68" spans="1:38" ht="11.25" customHeight="1">
      <c r="A68" s="63">
        <v>1</v>
      </c>
      <c r="B68" s="19">
        <v>2</v>
      </c>
      <c r="C68" s="19">
        <v>3</v>
      </c>
      <c r="D68" s="46"/>
      <c r="E68" s="19"/>
      <c r="F68" s="19"/>
      <c r="G68" s="19"/>
      <c r="H68" s="19"/>
      <c r="I68" s="19"/>
      <c r="J68" s="19"/>
      <c r="K68" s="19"/>
      <c r="L68" s="93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>
        <v>25</v>
      </c>
      <c r="Z68" s="19">
        <v>26</v>
      </c>
      <c r="AA68" s="19">
        <v>27</v>
      </c>
      <c r="AB68" s="19">
        <v>28</v>
      </c>
      <c r="AC68" s="19">
        <v>29</v>
      </c>
      <c r="AD68" s="19">
        <v>30</v>
      </c>
      <c r="AE68" s="19">
        <v>31</v>
      </c>
      <c r="AF68" s="19">
        <v>32</v>
      </c>
      <c r="AG68" s="19">
        <v>33</v>
      </c>
      <c r="AH68" s="64">
        <v>34</v>
      </c>
      <c r="AI68" s="64">
        <v>35</v>
      </c>
      <c r="AJ68" s="56"/>
      <c r="AK68" s="2"/>
      <c r="AL68" s="2"/>
    </row>
    <row r="69" spans="1:38" ht="14.25" customHeight="1">
      <c r="A69" s="98" t="s">
        <v>68</v>
      </c>
      <c r="B69" s="16"/>
      <c r="C69" s="16" t="s">
        <v>58</v>
      </c>
      <c r="D69" s="152">
        <v>1.6000000000000001E-3</v>
      </c>
      <c r="E69" s="153"/>
      <c r="F69" s="154">
        <v>7.0000000000000001E-3</v>
      </c>
      <c r="G69" s="153"/>
      <c r="H69" s="153"/>
      <c r="I69" s="153"/>
      <c r="J69" s="153"/>
      <c r="K69" s="153"/>
      <c r="L69" s="153"/>
      <c r="M69" s="153"/>
      <c r="N69" s="153"/>
      <c r="O69" s="154"/>
      <c r="P69" s="154"/>
      <c r="Q69" s="153"/>
      <c r="R69" s="153"/>
      <c r="S69" s="153"/>
      <c r="T69" s="153"/>
      <c r="U69" s="155">
        <v>7.1000000000000004E-3</v>
      </c>
      <c r="V69" s="153"/>
      <c r="W69" s="153"/>
      <c r="X69" s="156"/>
      <c r="Y69" s="156"/>
      <c r="Z69" s="156"/>
      <c r="AA69" s="156"/>
      <c r="AB69" s="156"/>
      <c r="AC69" s="156"/>
      <c r="AD69" s="156"/>
      <c r="AE69" s="16"/>
      <c r="AF69" s="16"/>
      <c r="AG69" s="16"/>
      <c r="AH69" s="160">
        <f>SUM(D70:Y70)</f>
        <v>1.5699999999999999E-2</v>
      </c>
      <c r="AI69" s="56"/>
      <c r="AJ69" s="56"/>
      <c r="AK69" s="2"/>
      <c r="AL69" s="2"/>
    </row>
    <row r="70" spans="1:38" ht="27.75" customHeight="1">
      <c r="A70" s="98"/>
      <c r="B70" s="16"/>
      <c r="C70" s="16"/>
      <c r="D70" s="159">
        <f>D69*I12</f>
        <v>1.6000000000000001E-3</v>
      </c>
      <c r="E70" s="153"/>
      <c r="F70" s="154">
        <f>F69*I12</f>
        <v>7.0000000000000001E-3</v>
      </c>
      <c r="G70" s="153"/>
      <c r="H70" s="153"/>
      <c r="I70" s="153"/>
      <c r="J70" s="153"/>
      <c r="K70" s="153"/>
      <c r="L70" s="153"/>
      <c r="M70" s="153"/>
      <c r="N70" s="153"/>
      <c r="O70" s="154"/>
      <c r="P70" s="154"/>
      <c r="Q70" s="153"/>
      <c r="R70" s="153"/>
      <c r="S70" s="153"/>
      <c r="T70" s="153"/>
      <c r="U70" s="154">
        <f>U69*I12</f>
        <v>7.1000000000000004E-3</v>
      </c>
      <c r="V70" s="153"/>
      <c r="W70" s="153"/>
      <c r="X70" s="156"/>
      <c r="Y70" s="156"/>
      <c r="Z70" s="156"/>
      <c r="AA70" s="156"/>
      <c r="AB70" s="156"/>
      <c r="AC70" s="156"/>
      <c r="AD70" s="156"/>
      <c r="AE70" s="16"/>
      <c r="AF70" s="16"/>
      <c r="AG70" s="16"/>
      <c r="AH70" s="160"/>
      <c r="AI70" s="56">
        <v>65</v>
      </c>
      <c r="AJ70" s="56">
        <f t="shared" si="1"/>
        <v>1.0205</v>
      </c>
      <c r="AK70" s="2"/>
      <c r="AL70" s="2"/>
    </row>
    <row r="71" spans="1:38" ht="17.25" customHeight="1">
      <c r="A71" s="98" t="s">
        <v>105</v>
      </c>
      <c r="B71" s="102"/>
      <c r="C71" s="99" t="s">
        <v>58</v>
      </c>
      <c r="D71" s="152"/>
      <c r="E71" s="153">
        <v>1.06E-2</v>
      </c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6"/>
      <c r="Y71" s="156"/>
      <c r="Z71" s="156"/>
      <c r="AA71" s="156"/>
      <c r="AB71" s="156"/>
      <c r="AC71" s="156"/>
      <c r="AD71" s="156"/>
      <c r="AE71" s="16"/>
      <c r="AF71" s="16"/>
      <c r="AG71" s="16"/>
      <c r="AH71" s="160">
        <f>SUM(D72:AC72)</f>
        <v>1.06E-2</v>
      </c>
      <c r="AI71" s="56"/>
      <c r="AJ71" s="56"/>
      <c r="AK71" s="2"/>
      <c r="AL71" s="2"/>
    </row>
    <row r="72" spans="1:38" ht="20.25" customHeight="1">
      <c r="A72" s="98"/>
      <c r="B72" s="102"/>
      <c r="C72" s="99"/>
      <c r="D72" s="152"/>
      <c r="E72" s="154">
        <f>E71*I12</f>
        <v>1.06E-2</v>
      </c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6"/>
      <c r="Y72" s="156"/>
      <c r="Z72" s="156"/>
      <c r="AA72" s="156"/>
      <c r="AB72" s="156"/>
      <c r="AC72" s="156"/>
      <c r="AD72" s="156"/>
      <c r="AE72" s="16"/>
      <c r="AF72" s="16"/>
      <c r="AG72" s="16"/>
      <c r="AH72" s="160"/>
      <c r="AI72" s="56">
        <v>865</v>
      </c>
      <c r="AJ72" s="56">
        <f t="shared" si="1"/>
        <v>9.1690000000000005</v>
      </c>
      <c r="AK72" s="2"/>
      <c r="AL72" s="2"/>
    </row>
    <row r="73" spans="1:38" ht="18" customHeight="1">
      <c r="A73" s="98" t="s">
        <v>103</v>
      </c>
      <c r="B73" s="102"/>
      <c r="C73" s="99" t="s">
        <v>58</v>
      </c>
      <c r="D73" s="152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>
        <v>3.1E-2</v>
      </c>
      <c r="Q73" s="153"/>
      <c r="R73" s="153"/>
      <c r="S73" s="153"/>
      <c r="T73" s="153"/>
      <c r="U73" s="153"/>
      <c r="V73" s="153"/>
      <c r="W73" s="153"/>
      <c r="X73" s="156"/>
      <c r="Y73" s="156"/>
      <c r="Z73" s="156"/>
      <c r="AA73" s="156"/>
      <c r="AB73" s="156"/>
      <c r="AC73" s="156"/>
      <c r="AD73" s="156"/>
      <c r="AE73" s="16"/>
      <c r="AF73" s="16"/>
      <c r="AG73" s="16"/>
      <c r="AH73" s="160">
        <f>SUM(D74:AC74)</f>
        <v>3.1E-2</v>
      </c>
      <c r="AI73" s="56"/>
      <c r="AJ73" s="56"/>
      <c r="AK73" s="2"/>
      <c r="AL73" s="2"/>
    </row>
    <row r="74" spans="1:38" ht="24" customHeight="1">
      <c r="A74" s="98"/>
      <c r="B74" s="102"/>
      <c r="C74" s="99"/>
      <c r="D74" s="152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>
        <f>P73*I12</f>
        <v>3.1E-2</v>
      </c>
      <c r="Q74" s="153"/>
      <c r="R74" s="153"/>
      <c r="S74" s="153"/>
      <c r="T74" s="153"/>
      <c r="U74" s="153"/>
      <c r="V74" s="153"/>
      <c r="W74" s="153"/>
      <c r="X74" s="156"/>
      <c r="Y74" s="156"/>
      <c r="Z74" s="156"/>
      <c r="AA74" s="156"/>
      <c r="AB74" s="156"/>
      <c r="AC74" s="156"/>
      <c r="AD74" s="156"/>
      <c r="AE74" s="16"/>
      <c r="AF74" s="16"/>
      <c r="AG74" s="16"/>
      <c r="AH74" s="160"/>
      <c r="AI74" s="56">
        <v>236.36</v>
      </c>
      <c r="AJ74" s="56">
        <f t="shared" si="1"/>
        <v>7.3271600000000001</v>
      </c>
      <c r="AK74" s="2"/>
      <c r="AL74" s="2"/>
    </row>
    <row r="75" spans="1:38" ht="14.25" hidden="1" customHeight="1">
      <c r="A75" s="114" t="s">
        <v>102</v>
      </c>
      <c r="B75" s="102"/>
      <c r="C75" s="99" t="s">
        <v>58</v>
      </c>
      <c r="D75" s="152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6"/>
      <c r="Y75" s="156"/>
      <c r="Z75" s="156"/>
      <c r="AA75" s="156"/>
      <c r="AB75" s="156"/>
      <c r="AC75" s="156"/>
      <c r="AD75" s="156"/>
      <c r="AE75" s="16"/>
      <c r="AF75" s="16"/>
      <c r="AG75" s="16"/>
      <c r="AH75" s="160">
        <f>SUM(D76:AE76)</f>
        <v>0</v>
      </c>
      <c r="AI75" s="56"/>
      <c r="AJ75" s="56">
        <f t="shared" si="1"/>
        <v>0</v>
      </c>
      <c r="AK75" s="2"/>
      <c r="AL75" s="2"/>
    </row>
    <row r="76" spans="1:38" ht="27" hidden="1" customHeight="1">
      <c r="A76" s="114"/>
      <c r="B76" s="102"/>
      <c r="C76" s="99"/>
      <c r="D76" s="152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>
        <f>O75*I12</f>
        <v>0</v>
      </c>
      <c r="P76" s="153"/>
      <c r="Q76" s="153"/>
      <c r="R76" s="153"/>
      <c r="S76" s="153"/>
      <c r="T76" s="153"/>
      <c r="U76" s="153"/>
      <c r="V76" s="153"/>
      <c r="W76" s="153"/>
      <c r="X76" s="156"/>
      <c r="Y76" s="156"/>
      <c r="Z76" s="156"/>
      <c r="AA76" s="156"/>
      <c r="AB76" s="156"/>
      <c r="AC76" s="156"/>
      <c r="AD76" s="156"/>
      <c r="AE76" s="16"/>
      <c r="AF76" s="16"/>
      <c r="AG76" s="16"/>
      <c r="AH76" s="160"/>
      <c r="AI76" s="56">
        <v>750</v>
      </c>
      <c r="AJ76" s="56">
        <f t="shared" si="1"/>
        <v>0</v>
      </c>
      <c r="AK76" s="2"/>
      <c r="AL76" s="2"/>
    </row>
    <row r="77" spans="1:38" ht="13.5" hidden="1" customHeight="1">
      <c r="A77" s="98"/>
      <c r="B77" s="102"/>
      <c r="C77" s="99" t="s">
        <v>58</v>
      </c>
      <c r="D77" s="152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6"/>
      <c r="Y77" s="156"/>
      <c r="Z77" s="156"/>
      <c r="AA77" s="156"/>
      <c r="AB77" s="156"/>
      <c r="AC77" s="156"/>
      <c r="AD77" s="156"/>
      <c r="AE77" s="16"/>
      <c r="AF77" s="16"/>
      <c r="AG77" s="16"/>
      <c r="AH77" s="160"/>
      <c r="AI77" s="56"/>
      <c r="AJ77" s="56">
        <f t="shared" si="1"/>
        <v>0</v>
      </c>
      <c r="AK77" s="2"/>
      <c r="AL77" s="2"/>
    </row>
    <row r="78" spans="1:38" ht="19.5" hidden="1" customHeight="1">
      <c r="A78" s="98"/>
      <c r="B78" s="102"/>
      <c r="C78" s="99"/>
      <c r="D78" s="152"/>
      <c r="E78" s="153"/>
      <c r="F78" s="153"/>
      <c r="G78" s="153"/>
      <c r="H78" s="153"/>
      <c r="I78" s="153"/>
      <c r="J78" s="153"/>
      <c r="K78" s="153"/>
      <c r="L78" s="153"/>
      <c r="M78" s="153"/>
      <c r="N78" s="153">
        <f>N77*I12</f>
        <v>0</v>
      </c>
      <c r="O78" s="153"/>
      <c r="P78" s="153"/>
      <c r="Q78" s="153"/>
      <c r="R78" s="153"/>
      <c r="S78" s="153"/>
      <c r="T78" s="153"/>
      <c r="U78" s="153"/>
      <c r="V78" s="153"/>
      <c r="W78" s="153"/>
      <c r="X78" s="156"/>
      <c r="Y78" s="156"/>
      <c r="Z78" s="156"/>
      <c r="AA78" s="156"/>
      <c r="AB78" s="156"/>
      <c r="AC78" s="156"/>
      <c r="AD78" s="156"/>
      <c r="AE78" s="16"/>
      <c r="AF78" s="16"/>
      <c r="AG78" s="16"/>
      <c r="AH78" s="160"/>
      <c r="AI78" s="56">
        <v>274.60000000000002</v>
      </c>
      <c r="AJ78" s="56">
        <f t="shared" si="1"/>
        <v>0</v>
      </c>
      <c r="AK78" s="2"/>
      <c r="AL78" s="2"/>
    </row>
    <row r="79" spans="1:38" ht="18.75" customHeight="1">
      <c r="A79" s="98" t="s">
        <v>107</v>
      </c>
      <c r="B79" s="102"/>
      <c r="C79" s="99" t="s">
        <v>58</v>
      </c>
      <c r="D79" s="152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>
        <v>9.0999999999999998E-2</v>
      </c>
      <c r="P79" s="153"/>
      <c r="Q79" s="153"/>
      <c r="R79" s="153"/>
      <c r="S79" s="153"/>
      <c r="T79" s="153"/>
      <c r="U79" s="153"/>
      <c r="V79" s="153"/>
      <c r="W79" s="153"/>
      <c r="X79" s="156"/>
      <c r="Y79" s="156"/>
      <c r="Z79" s="156"/>
      <c r="AA79" s="156"/>
      <c r="AB79" s="156"/>
      <c r="AC79" s="156"/>
      <c r="AD79" s="156"/>
      <c r="AE79" s="16"/>
      <c r="AF79" s="16"/>
      <c r="AG79" s="16"/>
      <c r="AH79" s="160">
        <f>SUM(D80:AC80)</f>
        <v>9.0999999999999998E-2</v>
      </c>
      <c r="AI79" s="56"/>
      <c r="AJ79" s="56"/>
      <c r="AK79" s="2"/>
      <c r="AL79" s="2"/>
    </row>
    <row r="80" spans="1:38" ht="22.5" customHeight="1">
      <c r="A80" s="98"/>
      <c r="B80" s="102"/>
      <c r="C80" s="99"/>
      <c r="D80" s="152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>
        <f>O79*I12</f>
        <v>9.0999999999999998E-2</v>
      </c>
      <c r="P80" s="153"/>
      <c r="Q80" s="153"/>
      <c r="R80" s="153"/>
      <c r="S80" s="153"/>
      <c r="T80" s="153"/>
      <c r="U80" s="153"/>
      <c r="V80" s="153"/>
      <c r="W80" s="153"/>
      <c r="X80" s="156"/>
      <c r="Y80" s="156"/>
      <c r="Z80" s="156"/>
      <c r="AA80" s="156"/>
      <c r="AB80" s="156"/>
      <c r="AC80" s="156"/>
      <c r="AD80" s="156"/>
      <c r="AE80" s="16"/>
      <c r="AF80" s="16"/>
      <c r="AG80" s="16"/>
      <c r="AH80" s="160"/>
      <c r="AI80" s="56">
        <v>103.33</v>
      </c>
      <c r="AJ80" s="56">
        <f>AH79*AI80</f>
        <v>9.4030299999999993</v>
      </c>
      <c r="AK80" s="2"/>
      <c r="AL80" s="2"/>
    </row>
    <row r="81" spans="1:38" ht="15" customHeight="1">
      <c r="A81" s="98" t="s">
        <v>95</v>
      </c>
      <c r="B81" s="102"/>
      <c r="C81" s="99" t="s">
        <v>58</v>
      </c>
      <c r="D81" s="152"/>
      <c r="E81" s="153"/>
      <c r="F81" s="153"/>
      <c r="G81" s="153"/>
      <c r="H81" s="153"/>
      <c r="I81" s="153"/>
      <c r="J81" s="153"/>
      <c r="K81" s="153"/>
      <c r="L81" s="153">
        <v>1.8E-3</v>
      </c>
      <c r="M81" s="153"/>
      <c r="N81" s="155"/>
      <c r="O81" s="153"/>
      <c r="P81" s="153"/>
      <c r="Q81" s="153"/>
      <c r="R81" s="153"/>
      <c r="S81" s="153"/>
      <c r="T81" s="153"/>
      <c r="U81" s="153">
        <v>1E-3</v>
      </c>
      <c r="V81" s="153"/>
      <c r="W81" s="153"/>
      <c r="X81" s="156"/>
      <c r="Y81" s="156"/>
      <c r="Z81" s="156"/>
      <c r="AA81" s="156"/>
      <c r="AB81" s="156"/>
      <c r="AC81" s="156"/>
      <c r="AD81" s="156"/>
      <c r="AE81" s="16"/>
      <c r="AF81" s="16"/>
      <c r="AG81" s="16"/>
      <c r="AH81" s="161">
        <f>SUM(D82:AC82)</f>
        <v>7.0000000000000007E-2</v>
      </c>
      <c r="AI81" s="56"/>
      <c r="AJ81" s="56"/>
      <c r="AK81" s="2"/>
      <c r="AL81" s="2"/>
    </row>
    <row r="82" spans="1:38" ht="15" customHeight="1">
      <c r="A82" s="98"/>
      <c r="B82" s="102"/>
      <c r="C82" s="99"/>
      <c r="D82" s="152"/>
      <c r="E82" s="153"/>
      <c r="F82" s="153"/>
      <c r="G82" s="153"/>
      <c r="H82" s="153"/>
      <c r="I82" s="153"/>
      <c r="J82" s="153"/>
      <c r="K82" s="153"/>
      <c r="L82" s="153">
        <f>L81*I12/0.04</f>
        <v>4.4999999999999998E-2</v>
      </c>
      <c r="M82" s="153"/>
      <c r="N82" s="153"/>
      <c r="O82" s="153"/>
      <c r="P82" s="153"/>
      <c r="Q82" s="153"/>
      <c r="R82" s="153"/>
      <c r="S82" s="153"/>
      <c r="T82" s="153"/>
      <c r="U82" s="157">
        <f>U81*I12/0.04</f>
        <v>2.5000000000000001E-2</v>
      </c>
      <c r="V82" s="153"/>
      <c r="W82" s="153"/>
      <c r="X82" s="156"/>
      <c r="Y82" s="156"/>
      <c r="Z82" s="156"/>
      <c r="AA82" s="156"/>
      <c r="AB82" s="156"/>
      <c r="AC82" s="156"/>
      <c r="AD82" s="156"/>
      <c r="AE82" s="16"/>
      <c r="AF82" s="16"/>
      <c r="AG82" s="16"/>
      <c r="AH82" s="161"/>
      <c r="AI82" s="56">
        <v>9.8000000000000007</v>
      </c>
      <c r="AJ82" s="56">
        <f t="shared" si="1"/>
        <v>0.68600000000000017</v>
      </c>
      <c r="AK82" s="2"/>
      <c r="AL82" s="2"/>
    </row>
    <row r="83" spans="1:38" ht="15.75" customHeight="1">
      <c r="A83" s="98" t="s">
        <v>70</v>
      </c>
      <c r="B83" s="102"/>
      <c r="C83" s="99" t="s">
        <v>58</v>
      </c>
      <c r="D83" s="152"/>
      <c r="E83" s="153"/>
      <c r="F83" s="153"/>
      <c r="G83" s="153"/>
      <c r="H83" s="153"/>
      <c r="I83" s="153"/>
      <c r="J83" s="153"/>
      <c r="K83" s="153"/>
      <c r="L83" s="153">
        <v>5.2999999999999999E-2</v>
      </c>
      <c r="M83" s="153">
        <v>0.17100000000000001</v>
      </c>
      <c r="N83" s="153"/>
      <c r="O83" s="153"/>
      <c r="P83" s="153"/>
      <c r="Q83" s="153"/>
      <c r="R83" s="153"/>
      <c r="S83" s="153"/>
      <c r="T83" s="153"/>
      <c r="U83" s="158"/>
      <c r="V83" s="153"/>
      <c r="W83" s="153"/>
      <c r="X83" s="156"/>
      <c r="Y83" s="156"/>
      <c r="Z83" s="156"/>
      <c r="AA83" s="156"/>
      <c r="AB83" s="156"/>
      <c r="AC83" s="156"/>
      <c r="AD83" s="156"/>
      <c r="AE83" s="16"/>
      <c r="AF83" s="16"/>
      <c r="AG83" s="16"/>
      <c r="AH83" s="160">
        <f>L84+M84</f>
        <v>0.224</v>
      </c>
      <c r="AI83" s="56"/>
      <c r="AJ83" s="56"/>
      <c r="AK83" s="2"/>
      <c r="AL83" s="2"/>
    </row>
    <row r="84" spans="1:38" ht="14.25" customHeight="1">
      <c r="A84" s="98"/>
      <c r="B84" s="102"/>
      <c r="C84" s="99"/>
      <c r="D84" s="159"/>
      <c r="E84" s="154"/>
      <c r="F84" s="153"/>
      <c r="G84" s="154"/>
      <c r="H84" s="153"/>
      <c r="I84" s="153"/>
      <c r="J84" s="153"/>
      <c r="K84" s="153"/>
      <c r="L84" s="153">
        <f>L83*I12</f>
        <v>5.2999999999999999E-2</v>
      </c>
      <c r="M84" s="153">
        <f>M83*I12</f>
        <v>0.17100000000000001</v>
      </c>
      <c r="N84" s="153"/>
      <c r="O84" s="153"/>
      <c r="P84" s="153"/>
      <c r="Q84" s="153"/>
      <c r="R84" s="153"/>
      <c r="S84" s="153"/>
      <c r="T84" s="153"/>
      <c r="U84" s="154"/>
      <c r="V84" s="153"/>
      <c r="W84" s="153"/>
      <c r="X84" s="156"/>
      <c r="Y84" s="156"/>
      <c r="Z84" s="156"/>
      <c r="AA84" s="156"/>
      <c r="AB84" s="156"/>
      <c r="AC84" s="156"/>
      <c r="AD84" s="156"/>
      <c r="AE84" s="16"/>
      <c r="AF84" s="16"/>
      <c r="AG84" s="16"/>
      <c r="AH84" s="160"/>
      <c r="AI84" s="56">
        <v>45</v>
      </c>
      <c r="AJ84" s="56">
        <f t="shared" si="1"/>
        <v>10.08</v>
      </c>
      <c r="AK84" s="2"/>
      <c r="AL84" s="2"/>
    </row>
    <row r="85" spans="1:38" ht="10.15" hidden="1" customHeight="1">
      <c r="A85" s="98"/>
      <c r="B85" s="102"/>
      <c r="C85" s="99" t="s">
        <v>58</v>
      </c>
      <c r="D85" s="152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8"/>
      <c r="V85" s="153"/>
      <c r="W85" s="153"/>
      <c r="X85" s="156"/>
      <c r="Y85" s="156"/>
      <c r="Z85" s="156"/>
      <c r="AA85" s="156"/>
      <c r="AB85" s="156"/>
      <c r="AC85" s="156"/>
      <c r="AD85" s="156"/>
      <c r="AE85" s="16"/>
      <c r="AF85" s="16"/>
      <c r="AG85" s="16"/>
      <c r="AH85" s="160">
        <f>SUM(D86:AC86)</f>
        <v>0</v>
      </c>
      <c r="AI85" s="56"/>
      <c r="AJ85" s="56">
        <f t="shared" si="1"/>
        <v>0</v>
      </c>
      <c r="AK85" s="2"/>
      <c r="AL85" s="2"/>
    </row>
    <row r="86" spans="1:38" ht="1.5" customHeight="1">
      <c r="A86" s="98"/>
      <c r="B86" s="102"/>
      <c r="C86" s="99"/>
      <c r="D86" s="152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6"/>
      <c r="Y86" s="156"/>
      <c r="Z86" s="156"/>
      <c r="AA86" s="156"/>
      <c r="AB86" s="156"/>
      <c r="AC86" s="156"/>
      <c r="AD86" s="156"/>
      <c r="AE86" s="16"/>
      <c r="AF86" s="16"/>
      <c r="AG86" s="16"/>
      <c r="AH86" s="160"/>
      <c r="AI86" s="56"/>
      <c r="AJ86" s="56">
        <f t="shared" si="1"/>
        <v>0</v>
      </c>
      <c r="AK86" s="2"/>
      <c r="AL86" s="2"/>
    </row>
    <row r="87" spans="1:38" ht="15" customHeight="1">
      <c r="A87" s="98" t="s">
        <v>69</v>
      </c>
      <c r="B87" s="102"/>
      <c r="C87" s="99" t="s">
        <v>58</v>
      </c>
      <c r="D87" s="152"/>
      <c r="E87" s="153"/>
      <c r="F87" s="153"/>
      <c r="G87" s="153"/>
      <c r="H87" s="153"/>
      <c r="I87" s="153"/>
      <c r="J87" s="153"/>
      <c r="K87" s="153"/>
      <c r="L87" s="153"/>
      <c r="M87" s="153"/>
      <c r="N87" s="153">
        <v>2E-3</v>
      </c>
      <c r="O87" s="153"/>
      <c r="P87" s="153"/>
      <c r="Q87" s="153"/>
      <c r="R87" s="153"/>
      <c r="S87" s="153"/>
      <c r="T87" s="153"/>
      <c r="U87" s="153"/>
      <c r="V87" s="153"/>
      <c r="W87" s="153"/>
      <c r="X87" s="156"/>
      <c r="Y87" s="156"/>
      <c r="Z87" s="156"/>
      <c r="AA87" s="156"/>
      <c r="AB87" s="156"/>
      <c r="AC87" s="156"/>
      <c r="AD87" s="156"/>
      <c r="AE87" s="16"/>
      <c r="AF87" s="16"/>
      <c r="AG87" s="16"/>
      <c r="AH87" s="160">
        <f>SUM(D88:AC88)</f>
        <v>2E-3</v>
      </c>
      <c r="AI87" s="56"/>
      <c r="AJ87" s="56"/>
      <c r="AK87" s="2"/>
      <c r="AL87" s="2"/>
    </row>
    <row r="88" spans="1:38" ht="20.25" customHeight="1">
      <c r="A88" s="98"/>
      <c r="B88" s="102"/>
      <c r="C88" s="99"/>
      <c r="D88" s="152"/>
      <c r="E88" s="153"/>
      <c r="F88" s="153"/>
      <c r="G88" s="153"/>
      <c r="H88" s="153"/>
      <c r="I88" s="153"/>
      <c r="J88" s="153"/>
      <c r="K88" s="153"/>
      <c r="L88" s="153"/>
      <c r="M88" s="153"/>
      <c r="N88" s="153">
        <f>N87*I12</f>
        <v>2E-3</v>
      </c>
      <c r="O88" s="153"/>
      <c r="P88" s="153"/>
      <c r="Q88" s="153"/>
      <c r="R88" s="153"/>
      <c r="S88" s="153"/>
      <c r="T88" s="153"/>
      <c r="U88" s="153"/>
      <c r="V88" s="153"/>
      <c r="W88" s="153"/>
      <c r="X88" s="156"/>
      <c r="Y88" s="156"/>
      <c r="Z88" s="156"/>
      <c r="AA88" s="156"/>
      <c r="AB88" s="156"/>
      <c r="AC88" s="156"/>
      <c r="AD88" s="156"/>
      <c r="AE88" s="16"/>
      <c r="AF88" s="16"/>
      <c r="AG88" s="16"/>
      <c r="AH88" s="160"/>
      <c r="AI88" s="56">
        <v>190</v>
      </c>
      <c r="AJ88" s="56">
        <f t="shared" si="1"/>
        <v>0.38</v>
      </c>
      <c r="AK88" s="2"/>
      <c r="AL88" s="2"/>
    </row>
    <row r="89" spans="1:38" ht="15" customHeight="1">
      <c r="A89" s="98" t="s">
        <v>71</v>
      </c>
      <c r="B89" s="102"/>
      <c r="C89" s="99" t="s">
        <v>58</v>
      </c>
      <c r="D89" s="152"/>
      <c r="E89" s="153"/>
      <c r="F89" s="153"/>
      <c r="G89" s="153"/>
      <c r="H89" s="153"/>
      <c r="I89" s="153"/>
      <c r="J89" s="153"/>
      <c r="K89" s="153"/>
      <c r="L89" s="153">
        <v>0.01</v>
      </c>
      <c r="M89" s="153"/>
      <c r="N89" s="153">
        <v>2.8000000000000001E-2</v>
      </c>
      <c r="O89" s="153"/>
      <c r="P89" s="153"/>
      <c r="Q89" s="153"/>
      <c r="R89" s="153"/>
      <c r="S89" s="153"/>
      <c r="T89" s="153"/>
      <c r="U89" s="153"/>
      <c r="V89" s="153"/>
      <c r="W89" s="153"/>
      <c r="X89" s="156"/>
      <c r="Y89" s="156"/>
      <c r="Z89" s="156"/>
      <c r="AA89" s="156"/>
      <c r="AB89" s="156"/>
      <c r="AC89" s="156"/>
      <c r="AD89" s="156"/>
      <c r="AE89" s="16"/>
      <c r="AF89" s="16"/>
      <c r="AG89" s="16"/>
      <c r="AH89" s="160">
        <f t="shared" ref="AH89:AH91" si="2">SUM(D90:AC90)</f>
        <v>3.7999999999999999E-2</v>
      </c>
      <c r="AI89" s="56"/>
      <c r="AJ89" s="56"/>
      <c r="AK89" s="2"/>
      <c r="AL89" s="2"/>
    </row>
    <row r="90" spans="1:38" ht="12.75" customHeight="1">
      <c r="A90" s="98"/>
      <c r="B90" s="102"/>
      <c r="C90" s="99"/>
      <c r="D90" s="152"/>
      <c r="E90" s="153"/>
      <c r="F90" s="153"/>
      <c r="G90" s="153"/>
      <c r="H90" s="153"/>
      <c r="I90" s="153"/>
      <c r="J90" s="153"/>
      <c r="K90" s="153"/>
      <c r="L90" s="153">
        <f>L89*I12</f>
        <v>0.01</v>
      </c>
      <c r="M90" s="153"/>
      <c r="N90" s="153">
        <f>N89*I12</f>
        <v>2.8000000000000001E-2</v>
      </c>
      <c r="O90" s="153"/>
      <c r="P90" s="153"/>
      <c r="Q90" s="153"/>
      <c r="R90" s="153"/>
      <c r="S90" s="153"/>
      <c r="T90" s="153"/>
      <c r="U90" s="153"/>
      <c r="V90" s="153"/>
      <c r="W90" s="153"/>
      <c r="X90" s="156"/>
      <c r="Y90" s="156"/>
      <c r="Z90" s="156"/>
      <c r="AA90" s="156"/>
      <c r="AB90" s="156"/>
      <c r="AC90" s="156"/>
      <c r="AD90" s="156"/>
      <c r="AE90" s="16"/>
      <c r="AF90" s="16"/>
      <c r="AG90" s="16"/>
      <c r="AH90" s="160"/>
      <c r="AI90" s="56">
        <v>40</v>
      </c>
      <c r="AJ90" s="56">
        <f t="shared" ref="AJ90:AJ103" si="3">AH89*AI90</f>
        <v>1.52</v>
      </c>
      <c r="AK90" s="2"/>
      <c r="AL90" s="2"/>
    </row>
    <row r="91" spans="1:38" ht="14.25" customHeight="1">
      <c r="A91" s="98" t="s">
        <v>98</v>
      </c>
      <c r="B91" s="102"/>
      <c r="C91" s="99" t="s">
        <v>58</v>
      </c>
      <c r="D91" s="152"/>
      <c r="E91" s="153"/>
      <c r="F91" s="153"/>
      <c r="G91" s="154">
        <v>0.18</v>
      </c>
      <c r="H91" s="153"/>
      <c r="I91" s="153"/>
      <c r="J91" s="153"/>
      <c r="K91" s="153"/>
      <c r="L91" s="153"/>
      <c r="M91" s="154"/>
      <c r="N91" s="153"/>
      <c r="O91" s="153"/>
      <c r="P91" s="153"/>
      <c r="Q91" s="158"/>
      <c r="R91" s="153"/>
      <c r="S91" s="153"/>
      <c r="T91" s="153"/>
      <c r="U91" s="153"/>
      <c r="V91" s="153"/>
      <c r="W91" s="153"/>
      <c r="X91" s="156"/>
      <c r="Y91" s="156"/>
      <c r="Z91" s="156"/>
      <c r="AA91" s="156"/>
      <c r="AB91" s="156"/>
      <c r="AC91" s="156"/>
      <c r="AD91" s="156"/>
      <c r="AE91" s="16"/>
      <c r="AF91" s="16"/>
      <c r="AG91" s="16"/>
      <c r="AH91" s="160">
        <f t="shared" si="2"/>
        <v>0.18</v>
      </c>
      <c r="AI91" s="56"/>
      <c r="AJ91" s="56"/>
      <c r="AK91" s="2"/>
      <c r="AL91" s="2"/>
    </row>
    <row r="92" spans="1:38" ht="17.25" customHeight="1">
      <c r="A92" s="98"/>
      <c r="B92" s="102"/>
      <c r="C92" s="99"/>
      <c r="D92" s="152"/>
      <c r="E92" s="153"/>
      <c r="F92" s="153"/>
      <c r="G92" s="154">
        <f>G91*I12</f>
        <v>0.18</v>
      </c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6"/>
      <c r="Y92" s="156"/>
      <c r="Z92" s="156"/>
      <c r="AA92" s="156"/>
      <c r="AB92" s="156"/>
      <c r="AC92" s="156"/>
      <c r="AD92" s="156"/>
      <c r="AE92" s="16"/>
      <c r="AF92" s="16"/>
      <c r="AG92" s="16"/>
      <c r="AH92" s="160"/>
      <c r="AI92" s="56">
        <v>66.66</v>
      </c>
      <c r="AJ92" s="56">
        <f t="shared" si="3"/>
        <v>11.998799999999999</v>
      </c>
      <c r="AK92" s="2"/>
      <c r="AL92" s="2"/>
    </row>
    <row r="93" spans="1:38" ht="15" customHeight="1">
      <c r="A93" s="114" t="s">
        <v>72</v>
      </c>
      <c r="B93" s="102"/>
      <c r="C93" s="99" t="s">
        <v>58</v>
      </c>
      <c r="D93" s="152"/>
      <c r="E93" s="154">
        <v>0.03</v>
      </c>
      <c r="F93" s="153"/>
      <c r="G93" s="153"/>
      <c r="H93" s="153"/>
      <c r="I93" s="153"/>
      <c r="J93" s="153"/>
      <c r="K93" s="153"/>
      <c r="L93" s="153"/>
      <c r="M93" s="154"/>
      <c r="N93" s="153"/>
      <c r="O93" s="153"/>
      <c r="P93" s="153"/>
      <c r="Q93" s="153"/>
      <c r="R93" s="154"/>
      <c r="S93" s="153"/>
      <c r="T93" s="153"/>
      <c r="U93" s="153"/>
      <c r="V93" s="153"/>
      <c r="W93" s="153"/>
      <c r="X93" s="156"/>
      <c r="Y93" s="156"/>
      <c r="Z93" s="156"/>
      <c r="AA93" s="156"/>
      <c r="AB93" s="156"/>
      <c r="AC93" s="156"/>
      <c r="AD93" s="156"/>
      <c r="AE93" s="16"/>
      <c r="AF93" s="16"/>
      <c r="AG93" s="16"/>
      <c r="AH93" s="160">
        <f>SUM(D94:R94)</f>
        <v>0.03</v>
      </c>
      <c r="AI93" s="56"/>
      <c r="AJ93" s="56"/>
      <c r="AK93" s="2"/>
      <c r="AL93" s="2"/>
    </row>
    <row r="94" spans="1:38" ht="20.25" customHeight="1">
      <c r="A94" s="114"/>
      <c r="B94" s="102"/>
      <c r="C94" s="99"/>
      <c r="D94" s="159"/>
      <c r="E94" s="154">
        <f>E93*I12</f>
        <v>0.03</v>
      </c>
      <c r="F94" s="153"/>
      <c r="G94" s="153"/>
      <c r="H94" s="153"/>
      <c r="I94" s="153"/>
      <c r="J94" s="153"/>
      <c r="K94" s="153"/>
      <c r="L94" s="153"/>
      <c r="M94" s="154"/>
      <c r="N94" s="153"/>
      <c r="O94" s="153"/>
      <c r="P94" s="153"/>
      <c r="Q94" s="153"/>
      <c r="R94" s="154"/>
      <c r="S94" s="153"/>
      <c r="T94" s="153"/>
      <c r="U94" s="153"/>
      <c r="V94" s="153"/>
      <c r="W94" s="153"/>
      <c r="X94" s="156"/>
      <c r="Y94" s="156"/>
      <c r="Z94" s="156"/>
      <c r="AA94" s="156"/>
      <c r="AB94" s="156"/>
      <c r="AC94" s="156"/>
      <c r="AD94" s="156"/>
      <c r="AE94" s="16"/>
      <c r="AF94" s="16"/>
      <c r="AG94" s="16"/>
      <c r="AH94" s="160"/>
      <c r="AI94" s="56">
        <v>63.49</v>
      </c>
      <c r="AJ94" s="56">
        <f t="shared" si="3"/>
        <v>1.9047000000000001</v>
      </c>
      <c r="AK94" s="2"/>
      <c r="AL94" s="2"/>
    </row>
    <row r="95" spans="1:38" ht="16.5">
      <c r="A95" s="98" t="s">
        <v>73</v>
      </c>
      <c r="B95" s="102"/>
      <c r="C95" s="99" t="s">
        <v>58</v>
      </c>
      <c r="D95" s="152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>
        <v>3.5000000000000003E-2</v>
      </c>
      <c r="R95" s="153"/>
      <c r="S95" s="153"/>
      <c r="T95" s="153"/>
      <c r="U95" s="153"/>
      <c r="V95" s="153"/>
      <c r="W95" s="153"/>
      <c r="X95" s="156"/>
      <c r="Y95" s="156"/>
      <c r="Z95" s="156"/>
      <c r="AA95" s="156"/>
      <c r="AB95" s="156"/>
      <c r="AC95" s="156"/>
      <c r="AD95" s="156"/>
      <c r="AE95" s="16"/>
      <c r="AF95" s="16"/>
      <c r="AG95" s="16"/>
      <c r="AH95" s="160">
        <f>SUM(P96:U96)</f>
        <v>3.5000000000000003E-2</v>
      </c>
      <c r="AI95" s="56"/>
      <c r="AJ95" s="56"/>
      <c r="AK95" s="2"/>
      <c r="AL95" s="2"/>
    </row>
    <row r="96" spans="1:38" ht="16.5">
      <c r="A96" s="98"/>
      <c r="B96" s="102"/>
      <c r="C96" s="99"/>
      <c r="D96" s="159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>
        <f>Q95*I12</f>
        <v>3.5000000000000003E-2</v>
      </c>
      <c r="R96" s="153"/>
      <c r="S96" s="153"/>
      <c r="T96" s="153"/>
      <c r="U96" s="153"/>
      <c r="V96" s="153"/>
      <c r="W96" s="153"/>
      <c r="X96" s="156"/>
      <c r="Y96" s="156"/>
      <c r="Z96" s="156"/>
      <c r="AA96" s="156"/>
      <c r="AB96" s="156"/>
      <c r="AC96" s="156"/>
      <c r="AD96" s="156"/>
      <c r="AE96" s="16"/>
      <c r="AF96" s="16"/>
      <c r="AG96" s="16"/>
      <c r="AH96" s="160"/>
      <c r="AI96" s="56">
        <v>63.49</v>
      </c>
      <c r="AJ96" s="56">
        <f t="shared" si="3"/>
        <v>2.2221500000000001</v>
      </c>
      <c r="AK96" s="2"/>
      <c r="AL96" s="2"/>
    </row>
    <row r="97" spans="1:55" ht="15.75" customHeight="1">
      <c r="A97" s="114" t="s">
        <v>74</v>
      </c>
      <c r="B97" s="102"/>
      <c r="C97" s="99" t="s">
        <v>58</v>
      </c>
      <c r="D97" s="152"/>
      <c r="E97" s="153"/>
      <c r="F97" s="153">
        <v>2.9999999999999997E-4</v>
      </c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6"/>
      <c r="Y97" s="156"/>
      <c r="Z97" s="156"/>
      <c r="AA97" s="156"/>
      <c r="AB97" s="156"/>
      <c r="AC97" s="156"/>
      <c r="AD97" s="156"/>
      <c r="AE97" s="16"/>
      <c r="AF97" s="16"/>
      <c r="AG97" s="16"/>
      <c r="AH97" s="160">
        <f>SUM(F98:Y98)</f>
        <v>2.9999999999999997E-4</v>
      </c>
      <c r="AI97" s="56"/>
      <c r="AJ97" s="56"/>
      <c r="AK97" s="2"/>
      <c r="AL97" s="2"/>
    </row>
    <row r="98" spans="1:55" ht="15" customHeight="1">
      <c r="A98" s="114"/>
      <c r="B98" s="102"/>
      <c r="C98" s="99"/>
      <c r="D98" s="152"/>
      <c r="E98" s="153"/>
      <c r="F98" s="155">
        <f>F97*I12</f>
        <v>2.9999999999999997E-4</v>
      </c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5"/>
      <c r="W98" s="153"/>
      <c r="X98" s="156"/>
      <c r="Y98" s="156"/>
      <c r="Z98" s="156"/>
      <c r="AA98" s="156"/>
      <c r="AB98" s="156"/>
      <c r="AC98" s="156"/>
      <c r="AD98" s="156"/>
      <c r="AE98" s="16"/>
      <c r="AF98" s="16"/>
      <c r="AG98" s="16"/>
      <c r="AH98" s="160"/>
      <c r="AI98" s="56">
        <v>800</v>
      </c>
      <c r="AJ98" s="56">
        <f t="shared" si="3"/>
        <v>0.24</v>
      </c>
      <c r="AK98" s="2"/>
      <c r="AL98" s="2"/>
    </row>
    <row r="99" spans="1:55" ht="9" hidden="1" customHeight="1">
      <c r="A99" s="65"/>
      <c r="B99" s="66"/>
      <c r="C99" s="67"/>
      <c r="D99" s="68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70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71"/>
      <c r="AH99" s="72"/>
      <c r="AI99" s="73"/>
      <c r="AJ99" s="73">
        <f t="shared" si="3"/>
        <v>0</v>
      </c>
      <c r="AK99" s="2"/>
      <c r="AL99" s="2"/>
    </row>
    <row r="100" spans="1:55" ht="13.5" hidden="1" customHeight="1">
      <c r="A100" s="107" t="s">
        <v>85</v>
      </c>
      <c r="B100" s="109"/>
      <c r="C100" s="111" t="s">
        <v>75</v>
      </c>
      <c r="D100" s="68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74"/>
      <c r="R100" s="69"/>
      <c r="S100" s="69"/>
      <c r="T100" s="69"/>
      <c r="U100" s="70"/>
      <c r="V100" s="74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71"/>
      <c r="AH100" s="113">
        <f t="shared" ref="AH100" si="4">SUM(D101:AE101)</f>
        <v>0</v>
      </c>
      <c r="AI100" s="75"/>
      <c r="AJ100" s="75" t="e">
        <f>#REF!*AI100</f>
        <v>#REF!</v>
      </c>
      <c r="AK100" s="2"/>
      <c r="AL100" s="2"/>
    </row>
    <row r="101" spans="1:55" ht="23.25" hidden="1" customHeight="1">
      <c r="A101" s="108"/>
      <c r="B101" s="110"/>
      <c r="C101" s="112"/>
      <c r="D101" s="68"/>
      <c r="E101" s="69"/>
      <c r="F101" s="69">
        <f>F100*I12</f>
        <v>0</v>
      </c>
      <c r="G101" s="76"/>
      <c r="H101" s="69"/>
      <c r="I101" s="69"/>
      <c r="J101" s="69"/>
      <c r="K101" s="69"/>
      <c r="L101" s="69"/>
      <c r="M101" s="69"/>
      <c r="N101" s="69"/>
      <c r="O101" s="69"/>
      <c r="P101" s="69"/>
      <c r="Q101" s="77"/>
      <c r="R101" s="69"/>
      <c r="S101" s="69"/>
      <c r="T101" s="69"/>
      <c r="U101" s="78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71"/>
      <c r="AH101" s="113"/>
      <c r="AI101" s="75"/>
      <c r="AJ101" s="75">
        <f t="shared" si="3"/>
        <v>0</v>
      </c>
      <c r="AK101" s="2"/>
      <c r="AL101" s="2"/>
    </row>
    <row r="102" spans="1:55" ht="5.25" hidden="1" customHeight="1">
      <c r="A102" s="107"/>
      <c r="B102" s="109"/>
      <c r="C102" s="111" t="s">
        <v>58</v>
      </c>
      <c r="D102" s="68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74"/>
      <c r="R102" s="69"/>
      <c r="S102" s="69"/>
      <c r="T102" s="69"/>
      <c r="U102" s="70"/>
      <c r="V102" s="74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71"/>
      <c r="AH102" s="113">
        <f>SUM(D103:AE103)</f>
        <v>0</v>
      </c>
      <c r="AI102" s="79"/>
      <c r="AJ102" s="75">
        <f t="shared" si="3"/>
        <v>0</v>
      </c>
      <c r="AK102" s="2"/>
      <c r="AL102" s="2"/>
      <c r="AM102" s="80"/>
      <c r="AN102" s="80"/>
      <c r="AO102" s="80"/>
      <c r="AP102" s="80"/>
      <c r="AQ102" s="80"/>
      <c r="AR102" s="80"/>
      <c r="AS102" s="80"/>
      <c r="AT102" s="80"/>
      <c r="AU102" s="80"/>
      <c r="AV102" s="81"/>
      <c r="AW102" s="80"/>
      <c r="AX102" s="80"/>
      <c r="AY102" s="80"/>
      <c r="AZ102" s="80"/>
      <c r="BA102" s="80"/>
      <c r="BB102" s="80"/>
      <c r="BC102" s="80"/>
    </row>
    <row r="103" spans="1:55" ht="4.5" hidden="1" customHeight="1">
      <c r="A103" s="108"/>
      <c r="B103" s="110"/>
      <c r="C103" s="112"/>
      <c r="D103" s="68"/>
      <c r="E103" s="69"/>
      <c r="F103" s="69"/>
      <c r="G103" s="76"/>
      <c r="H103" s="69"/>
      <c r="I103" s="69"/>
      <c r="J103" s="69"/>
      <c r="K103" s="69"/>
      <c r="L103" s="69"/>
      <c r="M103" s="69"/>
      <c r="N103" s="69"/>
      <c r="O103" s="69"/>
      <c r="P103" s="69"/>
      <c r="Q103" s="77"/>
      <c r="R103" s="69"/>
      <c r="S103" s="69"/>
      <c r="T103" s="69"/>
      <c r="U103" s="70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71"/>
      <c r="AH103" s="113"/>
      <c r="AI103" s="79"/>
      <c r="AJ103" s="75">
        <f t="shared" si="3"/>
        <v>0</v>
      </c>
      <c r="AK103" s="2"/>
      <c r="AL103" s="2"/>
      <c r="AM103" s="80"/>
      <c r="AN103" s="80"/>
      <c r="AO103" s="80"/>
      <c r="AP103" s="80"/>
      <c r="AQ103" s="80"/>
      <c r="AR103" s="81"/>
      <c r="AS103" s="80"/>
      <c r="AT103" s="80"/>
      <c r="AU103" s="80"/>
      <c r="AV103" s="80"/>
      <c r="AW103" s="80"/>
      <c r="AX103" s="80"/>
      <c r="AY103" s="80"/>
    </row>
    <row r="104" spans="1:55" ht="0.75" customHeight="1">
      <c r="A104" s="82" t="s">
        <v>83</v>
      </c>
      <c r="B104" s="83"/>
      <c r="C104" s="84" t="s">
        <v>58</v>
      </c>
      <c r="D104" s="85"/>
      <c r="E104" s="86"/>
      <c r="F104" s="86"/>
      <c r="G104" s="86"/>
      <c r="H104" s="69"/>
      <c r="I104" s="69"/>
      <c r="J104" s="69"/>
      <c r="K104" s="69"/>
      <c r="L104" s="69"/>
      <c r="M104" s="69"/>
      <c r="N104" s="69"/>
      <c r="O104" s="69"/>
      <c r="P104" s="69"/>
      <c r="Q104" s="74"/>
      <c r="R104" s="69"/>
      <c r="S104" s="86"/>
      <c r="T104" s="86"/>
      <c r="U104" s="87"/>
      <c r="V104" s="88"/>
      <c r="W104" s="86"/>
      <c r="X104" s="86"/>
      <c r="Y104" s="86"/>
      <c r="Z104" s="86"/>
      <c r="AA104" s="86"/>
      <c r="AB104" s="86"/>
      <c r="AC104" s="69"/>
      <c r="AD104" s="69"/>
      <c r="AE104" s="69"/>
      <c r="AF104" s="69"/>
      <c r="AG104" s="71"/>
      <c r="AH104" s="89" t="e">
        <f>SUM(#REF!)</f>
        <v>#REF!</v>
      </c>
      <c r="AI104" s="79"/>
      <c r="AJ104" s="90"/>
      <c r="AK104" s="2"/>
      <c r="AL104" s="2"/>
      <c r="AM104" s="80"/>
      <c r="AN104" s="80"/>
      <c r="AO104" s="80"/>
      <c r="AP104" s="80"/>
      <c r="AQ104" s="80"/>
      <c r="AR104" s="80"/>
      <c r="AS104" s="80"/>
      <c r="AT104" s="80"/>
      <c r="AU104" s="81"/>
      <c r="AV104" s="80"/>
      <c r="AW104" s="80"/>
      <c r="AX104" s="80"/>
      <c r="AY104" s="80"/>
      <c r="AZ104" s="80"/>
      <c r="BA104" s="80"/>
      <c r="BB104" s="80"/>
    </row>
    <row r="105" spans="1:55" ht="27.75" customHeight="1">
      <c r="A105" s="163" t="s">
        <v>113</v>
      </c>
      <c r="B105" s="164"/>
      <c r="C105" s="165"/>
      <c r="D105" s="165" t="s">
        <v>114</v>
      </c>
      <c r="E105" s="165"/>
      <c r="F105" s="165"/>
      <c r="G105" s="166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8" t="s">
        <v>115</v>
      </c>
      <c r="T105" s="169"/>
      <c r="U105" s="169"/>
      <c r="V105" s="169"/>
      <c r="W105" s="169"/>
      <c r="X105" s="169"/>
      <c r="Y105" s="169"/>
      <c r="Z105" s="169"/>
      <c r="AA105" s="169"/>
      <c r="AB105" s="170"/>
      <c r="AC105" s="171"/>
      <c r="AD105" s="171"/>
      <c r="AE105" s="171"/>
      <c r="AF105" s="171"/>
      <c r="AG105" s="171"/>
      <c r="AH105" s="167"/>
      <c r="AI105" s="167"/>
      <c r="AJ105" s="91"/>
      <c r="AK105" s="2"/>
      <c r="AL105" s="2"/>
    </row>
    <row r="106" spans="1:55" ht="9" customHeight="1">
      <c r="A106" s="172" t="s">
        <v>57</v>
      </c>
      <c r="B106" s="171"/>
      <c r="C106" s="167"/>
      <c r="D106" s="173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72" t="s">
        <v>56</v>
      </c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2"/>
      <c r="AK106" s="2"/>
      <c r="AL106" s="2"/>
    </row>
    <row r="107" spans="1:55">
      <c r="A107" s="171"/>
      <c r="B107" s="171"/>
      <c r="C107" s="167"/>
      <c r="D107" s="173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2"/>
      <c r="AK107" s="2"/>
      <c r="AL107" s="2"/>
    </row>
    <row r="108" spans="1:55" ht="24.75" customHeight="1">
      <c r="A108" s="162" t="s">
        <v>111</v>
      </c>
      <c r="B108" s="174"/>
      <c r="C108" s="175"/>
      <c r="D108" s="176"/>
      <c r="E108" s="175"/>
      <c r="F108" s="17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2"/>
      <c r="AK108" s="2"/>
      <c r="AL108" s="2"/>
    </row>
    <row r="109" spans="1:55">
      <c r="A109" s="172" t="s">
        <v>57</v>
      </c>
      <c r="B109" s="171"/>
      <c r="C109" s="167"/>
      <c r="D109" s="173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2"/>
      <c r="AK109" s="2"/>
      <c r="AL109" s="2"/>
    </row>
    <row r="110" spans="1:55">
      <c r="A110" s="2"/>
      <c r="B110" s="2"/>
      <c r="C110" s="2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spans="1:55">
      <c r="A111" s="2"/>
      <c r="B111" s="2"/>
      <c r="C111" s="2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</sheetData>
  <sheetProtection selectLockedCells="1" selectUnlockedCells="1"/>
  <mergeCells count="221">
    <mergeCell ref="AH6:AI6"/>
    <mergeCell ref="A7:D7"/>
    <mergeCell ref="E7:G7"/>
    <mergeCell ref="H7:J7"/>
    <mergeCell ref="K7:M7"/>
    <mergeCell ref="N7:P7"/>
    <mergeCell ref="Q7:R7"/>
    <mergeCell ref="L19:T20"/>
    <mergeCell ref="U19:X20"/>
    <mergeCell ref="Y19:AC20"/>
    <mergeCell ref="AH19:AI19"/>
    <mergeCell ref="AH20:AI20"/>
    <mergeCell ref="N8:P8"/>
    <mergeCell ref="Q8:R8"/>
    <mergeCell ref="AH8:AI9"/>
    <mergeCell ref="N12:P12"/>
    <mergeCell ref="K8:M8"/>
    <mergeCell ref="B10:D10"/>
    <mergeCell ref="K10:M10"/>
    <mergeCell ref="Q11:R11"/>
    <mergeCell ref="AH18:AI18"/>
    <mergeCell ref="D19:K20"/>
    <mergeCell ref="A6:D6"/>
    <mergeCell ref="E6:G6"/>
    <mergeCell ref="H6:J6"/>
    <mergeCell ref="K6:M6"/>
    <mergeCell ref="B8:D8"/>
    <mergeCell ref="E8:G8"/>
    <mergeCell ref="H8:J8"/>
    <mergeCell ref="H9:J9"/>
    <mergeCell ref="K9:M9"/>
    <mergeCell ref="C27:C28"/>
    <mergeCell ref="B27:B28"/>
    <mergeCell ref="K12:M12"/>
    <mergeCell ref="G21:G23"/>
    <mergeCell ref="B9:D9"/>
    <mergeCell ref="E9:G9"/>
    <mergeCell ref="D21:D23"/>
    <mergeCell ref="E21:E23"/>
    <mergeCell ref="C18:C19"/>
    <mergeCell ref="F21:F23"/>
    <mergeCell ref="AH7:AI7"/>
    <mergeCell ref="H21:H23"/>
    <mergeCell ref="I21:I23"/>
    <mergeCell ref="Q9:R9"/>
    <mergeCell ref="AH27:AH28"/>
    <mergeCell ref="U21:U23"/>
    <mergeCell ref="V21:V23"/>
    <mergeCell ref="W21:W23"/>
    <mergeCell ref="X21:X23"/>
    <mergeCell ref="Q21:Q23"/>
    <mergeCell ref="R21:R23"/>
    <mergeCell ref="S21:S23"/>
    <mergeCell ref="T21:T23"/>
    <mergeCell ref="L21:L23"/>
    <mergeCell ref="M21:M23"/>
    <mergeCell ref="N21:N23"/>
    <mergeCell ref="O21:O23"/>
    <mergeCell ref="P21:P23"/>
    <mergeCell ref="J21:J23"/>
    <mergeCell ref="K21:K23"/>
    <mergeCell ref="AD9:AG9"/>
    <mergeCell ref="O14:P14"/>
    <mergeCell ref="C29:C30"/>
    <mergeCell ref="C53:C54"/>
    <mergeCell ref="AH29:AH30"/>
    <mergeCell ref="AH83:AH84"/>
    <mergeCell ref="AH85:AH86"/>
    <mergeCell ref="AH87:AH88"/>
    <mergeCell ref="AH62:AI62"/>
    <mergeCell ref="D63:K64"/>
    <mergeCell ref="L63:T64"/>
    <mergeCell ref="U63:X64"/>
    <mergeCell ref="Y63:AC64"/>
    <mergeCell ref="AH63:AI63"/>
    <mergeCell ref="AH64:AI64"/>
    <mergeCell ref="AH31:AH32"/>
    <mergeCell ref="AH33:AH34"/>
    <mergeCell ref="D65:D67"/>
    <mergeCell ref="C49:C50"/>
    <mergeCell ref="C51:C52"/>
    <mergeCell ref="AH35:AH36"/>
    <mergeCell ref="C83:C84"/>
    <mergeCell ref="C31:C32"/>
    <mergeCell ref="C33:C34"/>
    <mergeCell ref="AH37:AH38"/>
    <mergeCell ref="AH39:AH40"/>
    <mergeCell ref="V65:V67"/>
    <mergeCell ref="W65:W67"/>
    <mergeCell ref="P65:P67"/>
    <mergeCell ref="Q65:Q67"/>
    <mergeCell ref="R65:R67"/>
    <mergeCell ref="S65:S67"/>
    <mergeCell ref="T65:T67"/>
    <mergeCell ref="U65:U67"/>
    <mergeCell ref="J65:J67"/>
    <mergeCell ref="K65:K67"/>
    <mergeCell ref="L65:L67"/>
    <mergeCell ref="N65:N67"/>
    <mergeCell ref="O65:O67"/>
    <mergeCell ref="B59:B60"/>
    <mergeCell ref="B55:B56"/>
    <mergeCell ref="C75:C76"/>
    <mergeCell ref="B57:B58"/>
    <mergeCell ref="C55:C56"/>
    <mergeCell ref="B97:B98"/>
    <mergeCell ref="A89:A90"/>
    <mergeCell ref="A91:A92"/>
    <mergeCell ref="A93:A94"/>
    <mergeCell ref="B71:B72"/>
    <mergeCell ref="B73:B74"/>
    <mergeCell ref="B77:B78"/>
    <mergeCell ref="B79:B80"/>
    <mergeCell ref="B81:B82"/>
    <mergeCell ref="B83:B84"/>
    <mergeCell ref="B85:B86"/>
    <mergeCell ref="A81:A82"/>
    <mergeCell ref="A79:A80"/>
    <mergeCell ref="A75:A76"/>
    <mergeCell ref="A77:A78"/>
    <mergeCell ref="A87:A88"/>
    <mergeCell ref="A73:A74"/>
    <mergeCell ref="B93:B94"/>
    <mergeCell ref="B91:B92"/>
    <mergeCell ref="AH41:AH42"/>
    <mergeCell ref="AH43:AH44"/>
    <mergeCell ref="AH45:AH46"/>
    <mergeCell ref="AH51:AH52"/>
    <mergeCell ref="AH53:AH54"/>
    <mergeCell ref="AH49:AH50"/>
    <mergeCell ref="C35:C36"/>
    <mergeCell ref="C37:C38"/>
    <mergeCell ref="C39:C40"/>
    <mergeCell ref="C41:C42"/>
    <mergeCell ref="C43:C44"/>
    <mergeCell ref="C45:C46"/>
    <mergeCell ref="AH47:AH48"/>
    <mergeCell ref="C47:C48"/>
    <mergeCell ref="A102:A103"/>
    <mergeCell ref="B102:B103"/>
    <mergeCell ref="C102:C103"/>
    <mergeCell ref="AH102:AH103"/>
    <mergeCell ref="C93:C94"/>
    <mergeCell ref="A83:A84"/>
    <mergeCell ref="A85:A86"/>
    <mergeCell ref="A95:A96"/>
    <mergeCell ref="B87:B88"/>
    <mergeCell ref="C89:C90"/>
    <mergeCell ref="C91:C92"/>
    <mergeCell ref="B89:B90"/>
    <mergeCell ref="AH97:AH98"/>
    <mergeCell ref="AH100:AH101"/>
    <mergeCell ref="C100:C101"/>
    <mergeCell ref="A97:A98"/>
    <mergeCell ref="A100:A101"/>
    <mergeCell ref="B100:B101"/>
    <mergeCell ref="AH89:AH90"/>
    <mergeCell ref="AH91:AH92"/>
    <mergeCell ref="C97:C98"/>
    <mergeCell ref="B95:B96"/>
    <mergeCell ref="AH93:AH94"/>
    <mergeCell ref="AH95:AH96"/>
    <mergeCell ref="C87:C88"/>
    <mergeCell ref="AH55:AH56"/>
    <mergeCell ref="AH57:AH58"/>
    <mergeCell ref="AH59:AH60"/>
    <mergeCell ref="AH69:AH70"/>
    <mergeCell ref="AH71:AH72"/>
    <mergeCell ref="AH73:AH74"/>
    <mergeCell ref="AH77:AH78"/>
    <mergeCell ref="AH79:AH80"/>
    <mergeCell ref="AH81:AH82"/>
    <mergeCell ref="AH75:AH76"/>
    <mergeCell ref="C77:C78"/>
    <mergeCell ref="C79:C80"/>
    <mergeCell ref="C81:C82"/>
    <mergeCell ref="C57:C58"/>
    <mergeCell ref="C59:C60"/>
    <mergeCell ref="C85:C86"/>
    <mergeCell ref="C71:C72"/>
    <mergeCell ref="C73:C74"/>
    <mergeCell ref="E65:E67"/>
    <mergeCell ref="F65:F67"/>
    <mergeCell ref="G65:G67"/>
    <mergeCell ref="H65:H67"/>
    <mergeCell ref="I65:I67"/>
    <mergeCell ref="C95:C96"/>
    <mergeCell ref="M65:M67"/>
    <mergeCell ref="A51:A52"/>
    <mergeCell ref="B43:B44"/>
    <mergeCell ref="A43:A44"/>
    <mergeCell ref="B41:B42"/>
    <mergeCell ref="A41:A42"/>
    <mergeCell ref="B29:B30"/>
    <mergeCell ref="A29:A30"/>
    <mergeCell ref="B45:B46"/>
    <mergeCell ref="A45:A46"/>
    <mergeCell ref="A69:A70"/>
    <mergeCell ref="A71:A72"/>
    <mergeCell ref="B49:B50"/>
    <mergeCell ref="A49:A50"/>
    <mergeCell ref="B47:B48"/>
    <mergeCell ref="B75:B76"/>
    <mergeCell ref="A53:A54"/>
    <mergeCell ref="A55:A56"/>
    <mergeCell ref="A57:A58"/>
    <mergeCell ref="A59:A60"/>
    <mergeCell ref="B53:B54"/>
    <mergeCell ref="B51:B52"/>
    <mergeCell ref="A47:A48"/>
    <mergeCell ref="A27:A28"/>
    <mergeCell ref="B39:B40"/>
    <mergeCell ref="A39:A40"/>
    <mergeCell ref="B37:B38"/>
    <mergeCell ref="A37:A38"/>
    <mergeCell ref="B35:B36"/>
    <mergeCell ref="A35:A36"/>
    <mergeCell ref="B33:B34"/>
    <mergeCell ref="A33:A34"/>
    <mergeCell ref="B31:B32"/>
    <mergeCell ref="A31:A32"/>
  </mergeCells>
  <pageMargins left="0.23622047244094491" right="0.15748031496062992" top="0.19685039370078741" bottom="0.15748031496062992" header="0.51181102362204722" footer="0.23622047244094491"/>
  <pageSetup paperSize="9" scale="66" firstPageNumber="0" fitToHeight="0" pageOrder="overThenDown" orientation="landscape" horizontalDpi="4294967293" r:id="rId1"/>
  <headerFooter alignWithMargins="0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2026-01-28T12:00:33Z</cp:lastPrinted>
  <dcterms:created xsi:type="dcterms:W3CDTF">2017-01-24T07:06:11Z</dcterms:created>
  <dcterms:modified xsi:type="dcterms:W3CDTF">2026-01-28T12:57:15Z</dcterms:modified>
</cp:coreProperties>
</file>