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январь 2026\подсказки с января26\основной 3-7\"/>
    </mc:Choice>
  </mc:AlternateContent>
  <xr:revisionPtr revIDLastSave="0" documentId="13_ncr:1_{20CD3A09-4C95-4B6C-8455-AC1290815AF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Лист1!$A$1:$AJ$89</definedName>
  </definedNames>
  <calcPr calcId="191029"/>
</workbook>
</file>

<file path=xl/calcChain.xml><?xml version="1.0" encoding="utf-8"?>
<calcChain xmlns="http://schemas.openxmlformats.org/spreadsheetml/2006/main">
  <c r="AH47" i="1" l="1"/>
  <c r="AH49" i="1"/>
  <c r="AH45" i="1"/>
  <c r="N50" i="1"/>
  <c r="U57" i="1"/>
  <c r="O48" i="1"/>
  <c r="Q62" i="1"/>
  <c r="Q46" i="1"/>
  <c r="Q28" i="1"/>
  <c r="M38" i="1"/>
  <c r="U82" i="1"/>
  <c r="AH81" i="1" s="1"/>
  <c r="AJ82" i="1" s="1"/>
  <c r="L64" i="1"/>
  <c r="L32" i="1"/>
  <c r="L30" i="1"/>
  <c r="F52" i="1"/>
  <c r="AH51" i="1" s="1"/>
  <c r="N80" i="1"/>
  <c r="G80" i="1"/>
  <c r="V36" i="1"/>
  <c r="U30" i="1"/>
  <c r="G78" i="1"/>
  <c r="O76" i="1"/>
  <c r="AH75" i="1" s="1"/>
  <c r="AJ49" i="1" l="1"/>
  <c r="AJ76" i="1"/>
  <c r="AH79" i="1"/>
  <c r="AJ80" i="1" s="1"/>
  <c r="V32" i="1"/>
  <c r="Q57" i="1"/>
  <c r="L70" i="1" l="1"/>
  <c r="AH69" i="1" s="1"/>
  <c r="AJ70" i="1" s="1"/>
  <c r="V57" i="1"/>
  <c r="O74" i="1"/>
  <c r="O46" i="1"/>
  <c r="O57" i="1"/>
  <c r="M57" i="1"/>
  <c r="L46" i="1"/>
  <c r="L57" i="1"/>
  <c r="G57" i="1"/>
  <c r="F57" i="1"/>
  <c r="E57" i="1"/>
  <c r="D57" i="1"/>
  <c r="AJ52" i="1" l="1"/>
  <c r="O34" i="1"/>
  <c r="L72" i="1"/>
  <c r="U42" i="1"/>
  <c r="U74" i="1"/>
  <c r="U44" i="1"/>
  <c r="M32" i="1"/>
  <c r="D40" i="1" l="1"/>
  <c r="V74" i="1"/>
  <c r="Q30" i="1"/>
  <c r="Q25" i="1"/>
  <c r="M30" i="1"/>
  <c r="AJ48" i="1" l="1"/>
  <c r="L44" i="1"/>
  <c r="AH39" i="1"/>
  <c r="AJ40" i="1" s="1"/>
  <c r="AH37" i="1"/>
  <c r="AJ38" i="1" s="1"/>
  <c r="AH71" i="1"/>
  <c r="AJ72" i="1" s="1"/>
  <c r="V25" i="1"/>
  <c r="U25" i="1"/>
  <c r="P25" i="1"/>
  <c r="O25" i="1"/>
  <c r="N25" i="1"/>
  <c r="M25" i="1"/>
  <c r="L25" i="1"/>
  <c r="F25" i="1"/>
  <c r="E25" i="1"/>
  <c r="D25" i="1"/>
  <c r="F68" i="1"/>
  <c r="AH67" i="1" s="1"/>
  <c r="AJ68" i="1" s="1"/>
  <c r="P66" i="1"/>
  <c r="AH65" i="1" s="1"/>
  <c r="AJ66" i="1" s="1"/>
  <c r="E64" i="1"/>
  <c r="AH63" i="1" s="1"/>
  <c r="AJ64" i="1" s="1"/>
  <c r="F74" i="1"/>
  <c r="D74" i="1"/>
  <c r="AJ46" i="1"/>
  <c r="D32" i="1"/>
  <c r="D30" i="1"/>
  <c r="AH27" i="1"/>
  <c r="AJ28" i="1" s="1"/>
  <c r="AH77" i="1"/>
  <c r="AJ78" i="1" s="1"/>
  <c r="AH73" i="1" l="1"/>
  <c r="AJ74" i="1" s="1"/>
  <c r="AH31" i="1"/>
  <c r="AJ32" i="1" s="1"/>
  <c r="AH29" i="1"/>
  <c r="AJ30" i="1" s="1"/>
  <c r="AH33" i="1"/>
  <c r="AJ34" i="1" s="1"/>
  <c r="AH35" i="1"/>
  <c r="AJ36" i="1" s="1"/>
  <c r="AH41" i="1"/>
  <c r="AJ42" i="1" s="1"/>
  <c r="AH61" i="1"/>
  <c r="AJ62" i="1" s="1"/>
  <c r="AH43" i="1"/>
  <c r="AJ44" i="1" s="1"/>
  <c r="O14" i="1" l="1"/>
  <c r="L13" i="1" s="1"/>
</calcChain>
</file>

<file path=xl/sharedStrings.xml><?xml version="1.0" encoding="utf-8"?>
<sst xmlns="http://schemas.openxmlformats.org/spreadsheetml/2006/main" count="152" uniqueCount="107">
  <si>
    <t>Утверждаю</t>
  </si>
  <si>
    <t>учреждения            (подпись)               (расшифровка подписи)</t>
  </si>
  <si>
    <t>Коды категорий довольствующихся</t>
  </si>
  <si>
    <t>Плановая</t>
  </si>
  <si>
    <t>Численность до-</t>
  </si>
  <si>
    <t>Плановая стоимость</t>
  </si>
  <si>
    <t>КОДЫ</t>
  </si>
  <si>
    <t>(группы)</t>
  </si>
  <si>
    <t>стоимость</t>
  </si>
  <si>
    <t>вольствующихся</t>
  </si>
  <si>
    <t xml:space="preserve">  имость на всех</t>
  </si>
  <si>
    <t xml:space="preserve">    Фактическая</t>
  </si>
  <si>
    <t>Численность</t>
  </si>
  <si>
    <t>0504202</t>
  </si>
  <si>
    <t>суммарных</t>
  </si>
  <si>
    <t xml:space="preserve">по плановой </t>
  </si>
  <si>
    <t>одного дня,</t>
  </si>
  <si>
    <t>по плановой сто-</t>
  </si>
  <si>
    <t>довольствующихся</t>
  </si>
  <si>
    <t xml:space="preserve">     стоимость,</t>
  </si>
  <si>
    <t xml:space="preserve">  персонала,</t>
  </si>
  <si>
    <t>категорий</t>
  </si>
  <si>
    <t>стоимости</t>
  </si>
  <si>
    <t>руб</t>
  </si>
  <si>
    <t>имости одного дня</t>
  </si>
  <si>
    <t xml:space="preserve">   чел</t>
  </si>
  <si>
    <t>Дата</t>
  </si>
  <si>
    <t>одного дня</t>
  </si>
  <si>
    <t xml:space="preserve">         по ОКПО</t>
  </si>
  <si>
    <t>Структурное подразделение     _____________________________________</t>
  </si>
  <si>
    <t xml:space="preserve">     Всего</t>
  </si>
  <si>
    <t xml:space="preserve">          Продукты питания</t>
  </si>
  <si>
    <t>Количество продуктов питания, подлежащих закладке</t>
  </si>
  <si>
    <t xml:space="preserve">   Расход продуктов</t>
  </si>
  <si>
    <t>Еди-</t>
  </si>
  <si>
    <t>З  А  В  Т  Р  А  К</t>
  </si>
  <si>
    <t>О  Б  Е  Д</t>
  </si>
  <si>
    <t>П О Л Д Н И К</t>
  </si>
  <si>
    <t>У  Ж  И  Н</t>
  </si>
  <si>
    <t xml:space="preserve"> для обслуживающего</t>
  </si>
  <si>
    <t>питания (количество)</t>
  </si>
  <si>
    <t>ницa</t>
  </si>
  <si>
    <t xml:space="preserve">         персонала</t>
  </si>
  <si>
    <t>операция</t>
  </si>
  <si>
    <t>наименование</t>
  </si>
  <si>
    <t>код</t>
  </si>
  <si>
    <t>изме-</t>
  </si>
  <si>
    <t>рения</t>
  </si>
  <si>
    <t>на довольст-</t>
  </si>
  <si>
    <t>на пер-</t>
  </si>
  <si>
    <t>вующихся</t>
  </si>
  <si>
    <t>сонал</t>
  </si>
  <si>
    <t>Количество порций</t>
  </si>
  <si>
    <t>Выход - вес порций</t>
  </si>
  <si>
    <t xml:space="preserve">                 Форма 0504202   с.2</t>
  </si>
  <si>
    <t>подлежащих закладке</t>
  </si>
  <si>
    <t xml:space="preserve">  для обслуживающего</t>
  </si>
  <si>
    <t>кг</t>
  </si>
  <si>
    <t>шт</t>
  </si>
  <si>
    <t xml:space="preserve"> Хлеб рж.</t>
  </si>
  <si>
    <t>масло сливочное</t>
  </si>
  <si>
    <t>масло растительное</t>
  </si>
  <si>
    <t>яйцо</t>
  </si>
  <si>
    <t>мука пшеничная</t>
  </si>
  <si>
    <t>соль</t>
  </si>
  <si>
    <t>сахарный песок</t>
  </si>
  <si>
    <t>лук</t>
  </si>
  <si>
    <t>хлеб пшеничный</t>
  </si>
  <si>
    <t>хлеб ржаной</t>
  </si>
  <si>
    <t>чай</t>
  </si>
  <si>
    <t>Климова З.В.</t>
  </si>
  <si>
    <t>Заведующий   ____________         _______________________</t>
  </si>
  <si>
    <t>Материально ответственное лицо  Салимова С.А.</t>
  </si>
  <si>
    <t>молоко</t>
  </si>
  <si>
    <t>количество</t>
  </si>
  <si>
    <t>цена</t>
  </si>
  <si>
    <t>сумма</t>
  </si>
  <si>
    <t>морковь</t>
  </si>
  <si>
    <t>Рыба</t>
  </si>
  <si>
    <t>картофель</t>
  </si>
  <si>
    <t>Рис</t>
  </si>
  <si>
    <t>Кофейный напиток</t>
  </si>
  <si>
    <t>Кофе</t>
  </si>
  <si>
    <t>Чай с лимоном</t>
  </si>
  <si>
    <t>180\8\7</t>
  </si>
  <si>
    <t>Лимон</t>
  </si>
  <si>
    <t>Суп с гренками</t>
  </si>
  <si>
    <t>творог</t>
  </si>
  <si>
    <t>Яблоко 10-00</t>
  </si>
  <si>
    <t>Яблоко</t>
  </si>
  <si>
    <t>Хлеб пшеничный</t>
  </si>
  <si>
    <t>Рыба отварная</t>
  </si>
  <si>
    <t>Каша рассыпчатая гречневая</t>
  </si>
  <si>
    <t>Гречка</t>
  </si>
  <si>
    <t>Салат из капусты</t>
  </si>
  <si>
    <t>Капуста</t>
  </si>
  <si>
    <t>лимонная кислота</t>
  </si>
  <si>
    <t>Ленивые вареники</t>
  </si>
  <si>
    <r>
      <t xml:space="preserve"> Меню-требование на выдачу продуктов питания  N</t>
    </r>
    <r>
      <rPr>
        <i/>
        <sz val="11"/>
        <rFont val="Times New Roman"/>
        <family val="1"/>
        <charset val="204"/>
      </rPr>
      <t xml:space="preserve"> </t>
    </r>
  </si>
  <si>
    <r>
      <t xml:space="preserve"> Форма   299 </t>
    </r>
    <r>
      <rPr>
        <b/>
        <i/>
        <sz val="8"/>
        <rFont val="Times New Roman"/>
        <family val="1"/>
        <charset val="204"/>
      </rPr>
      <t xml:space="preserve"> </t>
    </r>
    <r>
      <rPr>
        <i/>
        <sz val="8"/>
        <rFont val="Times New Roman"/>
        <family val="1"/>
        <charset val="204"/>
      </rPr>
      <t>по ОКУД</t>
    </r>
  </si>
  <si>
    <r>
      <t>Учреждение    _</t>
    </r>
    <r>
      <rPr>
        <i/>
        <u/>
        <sz val="8"/>
        <rFont val="Times New Roman"/>
        <family val="1"/>
        <charset val="204"/>
      </rPr>
      <t>МБДОУ д/с "Солнышко" с.Мельничное Белогорского района РК</t>
    </r>
    <r>
      <rPr>
        <i/>
        <sz val="8"/>
        <rFont val="Times New Roman"/>
        <family val="1"/>
        <charset val="204"/>
      </rPr>
      <t>_____</t>
    </r>
  </si>
  <si>
    <t>Заведующий ________________З.В.Климова</t>
  </si>
  <si>
    <t>Завхоз</t>
  </si>
  <si>
    <t>Салимова с.А.</t>
  </si>
  <si>
    <t>Мед.сестра                             Дмитрук Е.С.</t>
  </si>
  <si>
    <t>суп молочный рисовый</t>
  </si>
  <si>
    <t>витаминизированный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</si>
</sst>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0000"/>
  </numFmts>
  <fonts count="24">
    <font>
      <sz val="10"/>
      <name val="Pragmatica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 Cyr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u/>
      <sz val="8"/>
      <name val="Times New Roman"/>
      <family val="1"/>
      <charset val="204"/>
    </font>
    <font>
      <b/>
      <sz val="14"/>
      <name val="Arial Rounded MT Bold"/>
      <family val="2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Segoe UI Semibold"/>
      <family val="2"/>
      <charset val="204"/>
    </font>
    <font>
      <b/>
      <sz val="9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Pragmatica"/>
      <charset val="204"/>
    </font>
    <font>
      <b/>
      <sz val="12"/>
      <name val="Segoe UI Semibold"/>
      <family val="2"/>
      <charset val="204"/>
    </font>
    <font>
      <b/>
      <i/>
      <sz val="14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/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4" fontId="1" fillId="0" borderId="0" xfId="0" applyNumberFormat="1" applyFont="1"/>
    <xf numFmtId="14" fontId="4" fillId="0" borderId="0" xfId="0" applyNumberFormat="1" applyFont="1"/>
    <xf numFmtId="0" fontId="4" fillId="0" borderId="1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2" xfId="0" applyFont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4" fillId="0" borderId="10" xfId="0" applyFont="1" applyBorder="1"/>
    <xf numFmtId="0" fontId="2" fillId="0" borderId="10" xfId="0" applyFont="1" applyBorder="1"/>
    <xf numFmtId="0" fontId="2" fillId="0" borderId="15" xfId="0" applyFont="1" applyBorder="1"/>
    <xf numFmtId="0" fontId="2" fillId="0" borderId="16" xfId="0" applyFont="1" applyBorder="1"/>
    <xf numFmtId="0" fontId="4" fillId="0" borderId="2" xfId="0" applyFont="1" applyBorder="1" applyAlignment="1">
      <alignment horizontal="center" vertical="center"/>
    </xf>
    <xf numFmtId="0" fontId="2" fillId="0" borderId="17" xfId="0" applyFont="1" applyBorder="1"/>
    <xf numFmtId="0" fontId="4" fillId="0" borderId="18" xfId="0" applyFont="1" applyBorder="1" applyAlignment="1">
      <alignment horizontal="center"/>
    </xf>
    <xf numFmtId="0" fontId="2" fillId="0" borderId="19" xfId="0" applyFont="1" applyBorder="1"/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/>
    </xf>
    <xf numFmtId="49" fontId="4" fillId="0" borderId="13" xfId="0" applyNumberFormat="1" applyFont="1" applyBorder="1" applyAlignment="1">
      <alignment horizontal="center"/>
    </xf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2" fontId="4" fillId="0" borderId="21" xfId="0" applyNumberFormat="1" applyFont="1" applyBorder="1"/>
    <xf numFmtId="0" fontId="1" fillId="0" borderId="22" xfId="0" applyFont="1" applyBorder="1"/>
    <xf numFmtId="0" fontId="2" fillId="0" borderId="21" xfId="0" applyFont="1" applyBorder="1"/>
    <xf numFmtId="0" fontId="4" fillId="0" borderId="23" xfId="0" applyFont="1" applyBorder="1"/>
    <xf numFmtId="0" fontId="2" fillId="0" borderId="8" xfId="0" applyFont="1" applyBorder="1"/>
    <xf numFmtId="0" fontId="2" fillId="0" borderId="9" xfId="0" applyFont="1" applyBorder="1"/>
    <xf numFmtId="0" fontId="4" fillId="0" borderId="24" xfId="0" applyFont="1" applyBorder="1"/>
    <xf numFmtId="0" fontId="4" fillId="0" borderId="25" xfId="0" applyFont="1" applyBorder="1"/>
    <xf numFmtId="0" fontId="4" fillId="0" borderId="26" xfId="0" applyFont="1" applyBorder="1"/>
    <xf numFmtId="0" fontId="4" fillId="0" borderId="27" xfId="0" applyFont="1" applyBorder="1"/>
    <xf numFmtId="0" fontId="2" fillId="0" borderId="25" xfId="0" applyFont="1" applyBorder="1"/>
    <xf numFmtId="0" fontId="4" fillId="0" borderId="28" xfId="0" applyFont="1" applyBorder="1"/>
    <xf numFmtId="0" fontId="4" fillId="0" borderId="0" xfId="0" applyFont="1" applyAlignment="1">
      <alignment vertical="top"/>
    </xf>
    <xf numFmtId="2" fontId="4" fillId="0" borderId="25" xfId="0" applyNumberFormat="1" applyFont="1" applyBorder="1"/>
    <xf numFmtId="0" fontId="2" fillId="0" borderId="26" xfId="0" applyFont="1" applyBorder="1"/>
    <xf numFmtId="0" fontId="4" fillId="0" borderId="29" xfId="0" applyFont="1" applyBorder="1"/>
    <xf numFmtId="0" fontId="4" fillId="0" borderId="30" xfId="0" applyFont="1" applyBorder="1"/>
    <xf numFmtId="0" fontId="4" fillId="0" borderId="31" xfId="0" applyFont="1" applyBorder="1"/>
    <xf numFmtId="0" fontId="4" fillId="0" borderId="32" xfId="0" applyFont="1" applyBorder="1"/>
    <xf numFmtId="0" fontId="4" fillId="0" borderId="9" xfId="0" applyFont="1" applyBorder="1"/>
    <xf numFmtId="0" fontId="2" fillId="0" borderId="33" xfId="0" applyFont="1" applyBorder="1"/>
    <xf numFmtId="0" fontId="2" fillId="0" borderId="34" xfId="0" applyFont="1" applyBorder="1"/>
    <xf numFmtId="0" fontId="4" fillId="0" borderId="35" xfId="0" applyFont="1" applyBorder="1"/>
    <xf numFmtId="0" fontId="4" fillId="0" borderId="18" xfId="0" applyFont="1" applyBorder="1"/>
    <xf numFmtId="0" fontId="4" fillId="0" borderId="17" xfId="0" applyFont="1" applyBorder="1"/>
    <xf numFmtId="0" fontId="4" fillId="0" borderId="19" xfId="0" applyFont="1" applyBorder="1"/>
    <xf numFmtId="0" fontId="2" fillId="0" borderId="18" xfId="0" applyFont="1" applyBorder="1"/>
    <xf numFmtId="0" fontId="4" fillId="0" borderId="36" xfId="0" applyFont="1" applyBorder="1"/>
    <xf numFmtId="0" fontId="4" fillId="0" borderId="25" xfId="0" applyFont="1" applyBorder="1" applyAlignment="1">
      <alignment horizontal="left"/>
    </xf>
    <xf numFmtId="0" fontId="2" fillId="0" borderId="27" xfId="0" applyFont="1" applyBorder="1"/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45" xfId="0" applyFont="1" applyBorder="1" applyAlignment="1">
      <alignment textRotation="90" wrapText="1"/>
    </xf>
    <xf numFmtId="0" fontId="4" fillId="0" borderId="45" xfId="0" applyFont="1" applyBorder="1"/>
    <xf numFmtId="0" fontId="2" fillId="0" borderId="45" xfId="0" applyFont="1" applyBorder="1"/>
    <xf numFmtId="0" fontId="4" fillId="0" borderId="45" xfId="0" applyFont="1" applyBorder="1" applyAlignment="1">
      <alignment horizontal="center" vertical="center"/>
    </xf>
    <xf numFmtId="0" fontId="3" fillId="0" borderId="45" xfId="0" applyFont="1" applyBorder="1" applyAlignment="1">
      <alignment horizontal="left" wrapText="1"/>
    </xf>
    <xf numFmtId="49" fontId="4" fillId="0" borderId="45" xfId="0" applyNumberFormat="1" applyFont="1" applyBorder="1"/>
    <xf numFmtId="0" fontId="12" fillId="0" borderId="45" xfId="0" applyFont="1" applyBorder="1" applyAlignment="1">
      <alignment vertical="center"/>
    </xf>
    <xf numFmtId="164" fontId="12" fillId="0" borderId="45" xfId="0" applyNumberFormat="1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0" fontId="14" fillId="0" borderId="4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2" fontId="14" fillId="0" borderId="45" xfId="0" applyNumberFormat="1" applyFont="1" applyBorder="1" applyAlignment="1">
      <alignment vertical="center"/>
    </xf>
    <xf numFmtId="165" fontId="12" fillId="0" borderId="45" xfId="0" applyNumberFormat="1" applyFont="1" applyBorder="1" applyAlignment="1">
      <alignment vertical="center"/>
    </xf>
    <xf numFmtId="166" fontId="15" fillId="0" borderId="45" xfId="0" applyNumberFormat="1" applyFont="1" applyBorder="1" applyAlignment="1">
      <alignment vertical="center"/>
    </xf>
    <xf numFmtId="166" fontId="12" fillId="0" borderId="45" xfId="0" applyNumberFormat="1" applyFont="1" applyBorder="1" applyAlignment="1">
      <alignment vertical="center"/>
    </xf>
    <xf numFmtId="165" fontId="16" fillId="0" borderId="45" xfId="0" applyNumberFormat="1" applyFont="1" applyBorder="1" applyAlignment="1">
      <alignment vertical="center"/>
    </xf>
    <xf numFmtId="1" fontId="12" fillId="0" borderId="45" xfId="0" applyNumberFormat="1" applyFont="1" applyBorder="1" applyAlignment="1">
      <alignment vertical="center"/>
    </xf>
    <xf numFmtId="0" fontId="2" fillId="0" borderId="45" xfId="0" applyFont="1" applyBorder="1" applyAlignment="1">
      <alignment horizontal="left" vertical="center" wrapText="1"/>
    </xf>
    <xf numFmtId="2" fontId="2" fillId="0" borderId="45" xfId="0" applyNumberFormat="1" applyFont="1" applyBorder="1" applyAlignment="1">
      <alignment vertical="center"/>
    </xf>
    <xf numFmtId="0" fontId="4" fillId="0" borderId="45" xfId="0" applyFont="1" applyBorder="1" applyAlignment="1">
      <alignment horizontal="left"/>
    </xf>
    <xf numFmtId="0" fontId="16" fillId="0" borderId="45" xfId="0" applyFont="1" applyBorder="1"/>
    <xf numFmtId="0" fontId="12" fillId="0" borderId="45" xfId="0" applyFont="1" applyBorder="1"/>
    <xf numFmtId="165" fontId="12" fillId="0" borderId="45" xfId="0" applyNumberFormat="1" applyFont="1" applyBorder="1"/>
    <xf numFmtId="0" fontId="14" fillId="0" borderId="45" xfId="0" applyFont="1" applyBorder="1"/>
    <xf numFmtId="164" fontId="12" fillId="0" borderId="45" xfId="0" applyNumberFormat="1" applyFont="1" applyBorder="1"/>
    <xf numFmtId="165" fontId="16" fillId="0" borderId="45" xfId="0" applyNumberFormat="1" applyFont="1" applyBorder="1"/>
    <xf numFmtId="164" fontId="16" fillId="0" borderId="45" xfId="0" applyNumberFormat="1" applyFont="1" applyBorder="1"/>
    <xf numFmtId="0" fontId="2" fillId="0" borderId="45" xfId="0" applyFont="1" applyBorder="1" applyAlignment="1">
      <alignment horizontal="center"/>
    </xf>
    <xf numFmtId="0" fontId="2" fillId="0" borderId="45" xfId="0" applyFont="1" applyBorder="1" applyAlignment="1">
      <alignment horizontal="left" vertical="center"/>
    </xf>
    <xf numFmtId="165" fontId="18" fillId="0" borderId="45" xfId="0" applyNumberFormat="1" applyFont="1" applyBorder="1" applyAlignment="1">
      <alignment vertical="center"/>
    </xf>
    <xf numFmtId="164" fontId="16" fillId="0" borderId="45" xfId="0" applyNumberFormat="1" applyFont="1" applyBorder="1" applyAlignment="1">
      <alignment vertical="center"/>
    </xf>
    <xf numFmtId="0" fontId="16" fillId="0" borderId="45" xfId="0" applyFont="1" applyBorder="1" applyAlignment="1">
      <alignment vertical="center"/>
    </xf>
    <xf numFmtId="0" fontId="19" fillId="0" borderId="0" xfId="0" applyFont="1"/>
    <xf numFmtId="0" fontId="20" fillId="0" borderId="0" xfId="0" applyFont="1"/>
    <xf numFmtId="2" fontId="19" fillId="0" borderId="39" xfId="0" applyNumberFormat="1" applyFont="1" applyBorder="1" applyAlignment="1">
      <alignment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5" xfId="0" applyFont="1" applyFill="1" applyBorder="1"/>
    <xf numFmtId="0" fontId="12" fillId="2" borderId="45" xfId="0" applyFont="1" applyFill="1" applyBorder="1" applyAlignment="1">
      <alignment vertical="center"/>
    </xf>
    <xf numFmtId="0" fontId="22" fillId="0" borderId="46" xfId="0" applyFont="1" applyBorder="1"/>
    <xf numFmtId="0" fontId="22" fillId="0" borderId="47" xfId="0" applyFont="1" applyBorder="1"/>
    <xf numFmtId="0" fontId="22" fillId="0" borderId="48" xfId="0" applyFont="1" applyBorder="1"/>
    <xf numFmtId="0" fontId="23" fillId="0" borderId="0" xfId="0" applyFont="1"/>
    <xf numFmtId="0" fontId="23" fillId="0" borderId="49" xfId="0" applyFont="1" applyBorder="1"/>
    <xf numFmtId="0" fontId="23" fillId="0" borderId="10" xfId="0" applyFont="1" applyBorder="1" applyAlignment="1">
      <alignment horizontal="left"/>
    </xf>
    <xf numFmtId="0" fontId="23" fillId="0" borderId="10" xfId="0" applyFont="1" applyBorder="1"/>
    <xf numFmtId="0" fontId="11" fillId="0" borderId="45" xfId="0" applyFont="1" applyBorder="1" applyAlignment="1">
      <alignment horizontal="left" vertical="center" wrapText="1"/>
    </xf>
    <xf numFmtId="0" fontId="13" fillId="0" borderId="45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center" vertical="center"/>
    </xf>
    <xf numFmtId="0" fontId="2" fillId="0" borderId="45" xfId="0" applyFont="1" applyBorder="1" applyAlignment="1">
      <alignment horizontal="left" vertical="center"/>
    </xf>
    <xf numFmtId="164" fontId="13" fillId="0" borderId="45" xfId="0" applyNumberFormat="1" applyFont="1" applyBorder="1" applyAlignment="1">
      <alignment horizontal="center" vertical="center"/>
    </xf>
    <xf numFmtId="0" fontId="4" fillId="0" borderId="45" xfId="0" applyFont="1" applyBorder="1" applyAlignment="1">
      <alignment horizontal="center" textRotation="90" wrapText="1"/>
    </xf>
    <xf numFmtId="0" fontId="17" fillId="0" borderId="45" xfId="0" applyFont="1" applyBorder="1" applyAlignment="1">
      <alignment horizontal="center" textRotation="90" wrapText="1"/>
    </xf>
    <xf numFmtId="0" fontId="17" fillId="0" borderId="45" xfId="0" applyFont="1" applyBorder="1" applyAlignment="1">
      <alignment horizontal="center"/>
    </xf>
    <xf numFmtId="0" fontId="21" fillId="0" borderId="45" xfId="0" applyFont="1" applyBorder="1" applyAlignment="1">
      <alignment horizontal="center" textRotation="90" wrapText="1"/>
    </xf>
    <xf numFmtId="0" fontId="4" fillId="0" borderId="45" xfId="0" applyFont="1" applyBorder="1" applyAlignment="1">
      <alignment horizontal="center"/>
    </xf>
    <xf numFmtId="2" fontId="14" fillId="0" borderId="45" xfId="0" applyNumberFormat="1" applyFont="1" applyBorder="1" applyAlignment="1">
      <alignment horizontal="center" vertical="center"/>
    </xf>
    <xf numFmtId="0" fontId="2" fillId="0" borderId="45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textRotation="90" wrapText="1"/>
    </xf>
    <xf numFmtId="0" fontId="17" fillId="0" borderId="45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4" fontId="1" fillId="0" borderId="15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42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4" fillId="0" borderId="40" xfId="0" applyNumberFormat="1" applyFont="1" applyBorder="1" applyAlignment="1">
      <alignment horizontal="center"/>
    </xf>
    <xf numFmtId="2" fontId="4" fillId="0" borderId="41" xfId="0" applyNumberFormat="1" applyFont="1" applyBorder="1" applyAlignment="1">
      <alignment horizontal="center"/>
    </xf>
    <xf numFmtId="2" fontId="4" fillId="0" borderId="42" xfId="0" applyNumberFormat="1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9" fontId="4" fillId="0" borderId="43" xfId="0" applyNumberFormat="1" applyFont="1" applyBorder="1" applyAlignment="1">
      <alignment horizontal="center"/>
    </xf>
    <xf numFmtId="0" fontId="10" fillId="2" borderId="45" xfId="0" applyFont="1" applyFill="1" applyBorder="1" applyAlignment="1">
      <alignment horizontal="center" textRotation="90" wrapText="1"/>
    </xf>
    <xf numFmtId="0" fontId="10" fillId="0" borderId="45" xfId="0" applyFont="1" applyBorder="1" applyAlignment="1">
      <alignment horizontal="center" textRotation="90" wrapText="1"/>
    </xf>
    <xf numFmtId="0" fontId="10" fillId="0" borderId="45" xfId="0" applyFont="1" applyBorder="1" applyAlignment="1">
      <alignment horizontal="center"/>
    </xf>
    <xf numFmtId="0" fontId="10" fillId="2" borderId="45" xfId="0" applyFont="1" applyFill="1" applyBorder="1" applyAlignment="1">
      <alignment horizontal="center" vertical="center" textRotation="90" wrapText="1"/>
    </xf>
    <xf numFmtId="0" fontId="10" fillId="0" borderId="45" xfId="0" applyFont="1" applyBorder="1" applyAlignment="1">
      <alignment horizontal="center" vertical="center" textRotation="90" wrapText="1"/>
    </xf>
    <xf numFmtId="0" fontId="13" fillId="0" borderId="45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/>
    </xf>
    <xf numFmtId="164" fontId="13" fillId="0" borderId="45" xfId="0" applyNumberFormat="1" applyFont="1" applyBorder="1" applyAlignment="1">
      <alignment horizontal="center"/>
    </xf>
    <xf numFmtId="0" fontId="11" fillId="0" borderId="45" xfId="0" applyFont="1" applyBorder="1" applyAlignment="1">
      <alignment horizontal="left" vertical="top" wrapText="1"/>
    </xf>
    <xf numFmtId="1" fontId="13" fillId="0" borderId="45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200"/>
  <sheetViews>
    <sheetView tabSelected="1" view="pageBreakPreview" zoomScale="60" zoomScaleNormal="100" workbookViewId="0">
      <selection activeCell="AI86" sqref="AI86"/>
    </sheetView>
  </sheetViews>
  <sheetFormatPr defaultRowHeight="12.75"/>
  <cols>
    <col min="1" max="1" width="17.28515625" customWidth="1"/>
    <col min="2" max="2" width="4.85546875" customWidth="1"/>
    <col min="3" max="3" width="4.28515625" customWidth="1"/>
    <col min="4" max="4" width="9.42578125" customWidth="1"/>
    <col min="5" max="5" width="8.7109375" customWidth="1"/>
    <col min="6" max="6" width="7.140625" customWidth="1"/>
    <col min="7" max="7" width="7" customWidth="1"/>
    <col min="8" max="8" width="2.28515625" customWidth="1"/>
    <col min="9" max="9" width="2.85546875" customWidth="1"/>
    <col min="10" max="10" width="2.42578125" customWidth="1"/>
    <col min="11" max="11" width="2.42578125" hidden="1" customWidth="1"/>
    <col min="12" max="12" width="9.7109375" customWidth="1"/>
    <col min="13" max="13" width="10" customWidth="1"/>
    <col min="14" max="14" width="9.140625" customWidth="1"/>
    <col min="15" max="15" width="8.7109375" customWidth="1"/>
    <col min="16" max="16" width="6.42578125" customWidth="1"/>
    <col min="17" max="17" width="8.7109375" customWidth="1"/>
    <col min="18" max="18" width="5.140625" customWidth="1"/>
    <col min="19" max="19" width="4" customWidth="1"/>
    <col min="20" max="20" width="0.28515625" customWidth="1"/>
    <col min="21" max="21" width="9" customWidth="1"/>
    <col min="22" max="22" width="9.42578125" customWidth="1"/>
    <col min="23" max="23" width="3.7109375" customWidth="1"/>
    <col min="24" max="24" width="3.5703125" customWidth="1"/>
    <col min="25" max="25" width="1.85546875" customWidth="1"/>
    <col min="26" max="26" width="1.5703125" customWidth="1"/>
    <col min="27" max="27" width="1.85546875" customWidth="1"/>
    <col min="28" max="28" width="0.7109375" customWidth="1"/>
    <col min="29" max="29" width="3.28515625" hidden="1" customWidth="1"/>
    <col min="30" max="30" width="0.42578125" customWidth="1"/>
    <col min="31" max="31" width="1.140625" customWidth="1"/>
    <col min="32" max="32" width="2.42578125" customWidth="1"/>
    <col min="33" max="33" width="2.7109375" customWidth="1"/>
    <col min="34" max="34" width="9.28515625" customWidth="1"/>
    <col min="35" max="35" width="8.140625" customWidth="1"/>
    <col min="36" max="36" width="7.5703125" customWidth="1"/>
    <col min="37" max="37" width="8" customWidth="1"/>
  </cols>
  <sheetData>
    <row r="1" spans="1:41" ht="13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2"/>
      <c r="X1" s="4"/>
      <c r="Y1" s="5"/>
      <c r="Z1" s="5"/>
      <c r="AA1" s="5"/>
      <c r="AB1" s="5"/>
      <c r="AC1" s="2"/>
      <c r="AD1" s="2"/>
      <c r="AE1" s="2"/>
      <c r="AF1" s="3"/>
      <c r="AG1" s="6"/>
      <c r="AH1" s="6"/>
      <c r="AI1" s="6"/>
      <c r="AJ1" s="2"/>
      <c r="AK1" s="2"/>
      <c r="AL1" s="7"/>
      <c r="AM1" s="7"/>
      <c r="AN1" s="7"/>
      <c r="AO1" s="7"/>
    </row>
    <row r="2" spans="1:41" ht="16.5" customHeight="1">
      <c r="A2" s="4" t="s">
        <v>71</v>
      </c>
      <c r="B2" s="2"/>
      <c r="C2" s="2"/>
      <c r="D2" s="2" t="s">
        <v>70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3"/>
      <c r="W2" s="2"/>
      <c r="X2" s="5"/>
      <c r="Y2" s="5"/>
      <c r="Z2" s="5"/>
      <c r="AA2" s="5"/>
      <c r="AB2" s="5"/>
      <c r="AC2" s="5"/>
      <c r="AD2" s="5"/>
      <c r="AE2" s="5"/>
      <c r="AF2" s="3"/>
      <c r="AG2" s="6"/>
      <c r="AH2" s="6"/>
      <c r="AI2" s="6"/>
      <c r="AJ2" s="2"/>
      <c r="AK2" s="2"/>
      <c r="AL2" s="7"/>
      <c r="AM2" s="7"/>
      <c r="AN2" s="7"/>
      <c r="AO2" s="7"/>
    </row>
    <row r="3" spans="1:41" ht="12" customHeight="1">
      <c r="A3" s="5" t="s">
        <v>1</v>
      </c>
      <c r="B3" s="2"/>
      <c r="C3" s="2"/>
      <c r="D3" s="2"/>
      <c r="E3" s="2"/>
      <c r="F3" s="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8" t="s">
        <v>98</v>
      </c>
      <c r="V3" s="2"/>
      <c r="W3" s="2"/>
      <c r="X3" s="5"/>
      <c r="Y3" s="5"/>
      <c r="Z3" s="5"/>
      <c r="AA3" s="5"/>
      <c r="AB3" s="5"/>
      <c r="AC3" s="5"/>
      <c r="AD3" s="5"/>
      <c r="AE3" s="5"/>
      <c r="AF3" s="3"/>
      <c r="AG3" s="6"/>
      <c r="AH3" s="6">
        <v>3</v>
      </c>
      <c r="AI3" s="6"/>
      <c r="AJ3" s="2"/>
      <c r="AK3" s="2"/>
      <c r="AL3" s="7"/>
      <c r="AM3" s="7"/>
      <c r="AN3" s="7"/>
      <c r="AO3" s="7"/>
    </row>
    <row r="4" spans="1:41" ht="15.75" customHeight="1">
      <c r="A4" s="9"/>
      <c r="B4" s="2"/>
      <c r="C4" s="2"/>
      <c r="D4" s="2"/>
      <c r="E4" s="2"/>
      <c r="F4" s="2"/>
      <c r="G4" s="2"/>
      <c r="H4" s="2"/>
      <c r="I4" s="2"/>
      <c r="J4" s="2"/>
      <c r="K4" s="4"/>
      <c r="L4" s="4"/>
      <c r="M4" s="4"/>
      <c r="N4" s="4"/>
      <c r="O4" s="4"/>
      <c r="P4" s="4"/>
      <c r="Q4" s="4"/>
      <c r="R4" s="4"/>
      <c r="S4" s="4"/>
      <c r="T4" s="8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7"/>
      <c r="AM4" s="7"/>
      <c r="AN4" s="7"/>
      <c r="AO4" s="7"/>
    </row>
    <row r="5" spans="1:41" ht="0.75" customHeight="1">
      <c r="A5" s="10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11"/>
      <c r="N5" s="4"/>
      <c r="O5" s="4"/>
      <c r="P5" s="4"/>
      <c r="Q5" s="4"/>
      <c r="R5" s="4"/>
      <c r="S5" s="4"/>
      <c r="T5" s="8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7"/>
      <c r="AM5" s="7"/>
      <c r="AN5" s="7"/>
      <c r="AO5" s="7"/>
    </row>
    <row r="6" spans="1:41" ht="15.75" customHeight="1">
      <c r="A6" s="151" t="s">
        <v>2</v>
      </c>
      <c r="B6" s="151"/>
      <c r="C6" s="151"/>
      <c r="D6" s="151"/>
      <c r="E6" s="145" t="s">
        <v>3</v>
      </c>
      <c r="F6" s="145"/>
      <c r="G6" s="145"/>
      <c r="H6" s="145" t="s">
        <v>4</v>
      </c>
      <c r="I6" s="145"/>
      <c r="J6" s="145"/>
      <c r="K6" s="145" t="s">
        <v>5</v>
      </c>
      <c r="L6" s="145"/>
      <c r="M6" s="145"/>
      <c r="N6" s="12"/>
      <c r="O6" s="13"/>
      <c r="P6" s="14"/>
      <c r="Q6" s="12"/>
      <c r="R6" s="13"/>
      <c r="S6" s="4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149" t="s">
        <v>6</v>
      </c>
      <c r="AI6" s="149"/>
      <c r="AJ6" s="2"/>
      <c r="AK6" s="2"/>
      <c r="AL6" s="7"/>
      <c r="AM6" s="7"/>
      <c r="AN6" s="7"/>
      <c r="AO6" s="7"/>
    </row>
    <row r="7" spans="1:41" ht="11.25" customHeight="1">
      <c r="A7" s="150" t="s">
        <v>7</v>
      </c>
      <c r="B7" s="150"/>
      <c r="C7" s="150"/>
      <c r="D7" s="150"/>
      <c r="E7" s="134" t="s">
        <v>8</v>
      </c>
      <c r="F7" s="134"/>
      <c r="G7" s="134"/>
      <c r="H7" s="134" t="s">
        <v>9</v>
      </c>
      <c r="I7" s="134"/>
      <c r="J7" s="134"/>
      <c r="K7" s="134" t="s">
        <v>10</v>
      </c>
      <c r="L7" s="134"/>
      <c r="M7" s="134"/>
      <c r="N7" s="134" t="s">
        <v>11</v>
      </c>
      <c r="O7" s="134"/>
      <c r="P7" s="134"/>
      <c r="Q7" s="135" t="s">
        <v>12</v>
      </c>
      <c r="R7" s="135"/>
      <c r="S7" s="4"/>
      <c r="T7" s="4"/>
      <c r="U7" s="2"/>
      <c r="V7" s="2"/>
      <c r="W7" s="2"/>
      <c r="X7" s="2"/>
      <c r="Y7" s="2"/>
      <c r="Z7" s="2"/>
      <c r="AA7" s="2"/>
      <c r="AB7" s="2"/>
      <c r="AC7" s="15" t="s">
        <v>99</v>
      </c>
      <c r="AD7" s="15"/>
      <c r="AE7" s="2"/>
      <c r="AF7" s="2"/>
      <c r="AG7" s="2"/>
      <c r="AH7" s="152" t="s">
        <v>13</v>
      </c>
      <c r="AI7" s="152"/>
      <c r="AJ7" s="2"/>
      <c r="AK7" s="2"/>
      <c r="AL7" s="7"/>
      <c r="AM7" s="7"/>
      <c r="AN7" s="7"/>
      <c r="AO7" s="7"/>
    </row>
    <row r="8" spans="1:41" ht="10.5" customHeight="1">
      <c r="A8" s="16" t="s">
        <v>14</v>
      </c>
      <c r="B8" s="145" t="s">
        <v>15</v>
      </c>
      <c r="C8" s="145"/>
      <c r="D8" s="145"/>
      <c r="E8" s="134" t="s">
        <v>16</v>
      </c>
      <c r="F8" s="134"/>
      <c r="G8" s="134"/>
      <c r="H8" s="134" t="s">
        <v>17</v>
      </c>
      <c r="I8" s="134"/>
      <c r="J8" s="134"/>
      <c r="K8" s="134" t="s">
        <v>18</v>
      </c>
      <c r="L8" s="134"/>
      <c r="M8" s="134"/>
      <c r="N8" s="134" t="s">
        <v>19</v>
      </c>
      <c r="O8" s="134"/>
      <c r="P8" s="134"/>
      <c r="Q8" s="135" t="s">
        <v>20</v>
      </c>
      <c r="R8" s="135"/>
      <c r="S8" s="4"/>
      <c r="T8" s="4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136"/>
      <c r="AI8" s="137"/>
      <c r="AJ8" s="2"/>
      <c r="AK8" s="2"/>
      <c r="AL8" s="7"/>
      <c r="AM8" s="7"/>
      <c r="AN8" s="7"/>
      <c r="AO8" s="7"/>
    </row>
    <row r="9" spans="1:41" ht="11.25" customHeight="1">
      <c r="A9" s="17" t="s">
        <v>21</v>
      </c>
      <c r="B9" s="134" t="s">
        <v>22</v>
      </c>
      <c r="C9" s="134"/>
      <c r="D9" s="134"/>
      <c r="E9" s="134" t="s">
        <v>23</v>
      </c>
      <c r="F9" s="134"/>
      <c r="G9" s="134"/>
      <c r="H9" s="134" t="s">
        <v>24</v>
      </c>
      <c r="I9" s="134"/>
      <c r="J9" s="134"/>
      <c r="K9" s="134" t="s">
        <v>23</v>
      </c>
      <c r="L9" s="134"/>
      <c r="M9" s="134"/>
      <c r="N9" s="18"/>
      <c r="O9" s="4" t="s">
        <v>23</v>
      </c>
      <c r="P9" s="4"/>
      <c r="Q9" s="135" t="s">
        <v>25</v>
      </c>
      <c r="R9" s="135"/>
      <c r="S9" s="4"/>
      <c r="T9" s="4"/>
      <c r="U9" s="2"/>
      <c r="V9" s="2"/>
      <c r="W9" s="4"/>
      <c r="X9" s="2"/>
      <c r="Y9" s="2"/>
      <c r="Z9" s="2"/>
      <c r="AA9" s="2"/>
      <c r="AB9" s="2"/>
      <c r="AC9" s="2"/>
      <c r="AD9" s="2"/>
      <c r="AE9" s="2"/>
      <c r="AF9" s="4"/>
      <c r="AG9" s="4" t="s">
        <v>26</v>
      </c>
      <c r="AH9" s="138"/>
      <c r="AI9" s="139"/>
      <c r="AJ9" s="2"/>
      <c r="AK9" s="2"/>
      <c r="AL9" s="7"/>
      <c r="AM9" s="7"/>
      <c r="AN9" s="7"/>
      <c r="AO9" s="7"/>
    </row>
    <row r="10" spans="1:41" ht="10.5" customHeight="1">
      <c r="A10" s="19"/>
      <c r="B10" s="144" t="s">
        <v>27</v>
      </c>
      <c r="C10" s="144"/>
      <c r="D10" s="144"/>
      <c r="E10" s="4"/>
      <c r="F10" s="4"/>
      <c r="G10" s="20"/>
      <c r="H10" s="4"/>
      <c r="I10" s="4"/>
      <c r="J10" s="20"/>
      <c r="K10" s="144"/>
      <c r="L10" s="144"/>
      <c r="M10" s="144"/>
      <c r="N10" s="18"/>
      <c r="O10" s="4"/>
      <c r="P10" s="4"/>
      <c r="Q10" s="18"/>
      <c r="R10" s="4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1"/>
      <c r="AI10" s="22"/>
      <c r="AJ10" s="2"/>
      <c r="AK10" s="2"/>
    </row>
    <row r="11" spans="1:41" ht="13.9" customHeight="1" thickBot="1">
      <c r="A11" s="23">
        <v>1</v>
      </c>
      <c r="B11" s="24"/>
      <c r="C11" s="25">
        <v>2</v>
      </c>
      <c r="D11" s="26"/>
      <c r="E11" s="27"/>
      <c r="F11" s="27">
        <v>3</v>
      </c>
      <c r="G11" s="23"/>
      <c r="H11" s="27"/>
      <c r="I11" s="27">
        <v>4</v>
      </c>
      <c r="J11" s="23"/>
      <c r="K11" s="27"/>
      <c r="L11" s="27">
        <v>5</v>
      </c>
      <c r="M11" s="23"/>
      <c r="N11" s="28"/>
      <c r="O11" s="27">
        <v>6</v>
      </c>
      <c r="P11" s="27"/>
      <c r="Q11" s="143">
        <v>7</v>
      </c>
      <c r="R11" s="143"/>
      <c r="S11" s="4"/>
      <c r="T11" s="4"/>
      <c r="U11" s="4" t="s">
        <v>100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4" t="s">
        <v>28</v>
      </c>
      <c r="AG11" s="2"/>
      <c r="AH11" s="29"/>
      <c r="AI11" s="30"/>
      <c r="AJ11" s="2"/>
      <c r="AK11" s="2"/>
      <c r="AL11" s="7"/>
      <c r="AM11" s="7"/>
      <c r="AN11" s="7"/>
      <c r="AO11" s="7"/>
    </row>
    <row r="12" spans="1:41" ht="12" customHeight="1">
      <c r="A12" s="31"/>
      <c r="B12" s="32"/>
      <c r="C12" s="32"/>
      <c r="D12" s="33"/>
      <c r="E12" s="32"/>
      <c r="F12" s="34"/>
      <c r="G12" s="33"/>
      <c r="H12" s="32"/>
      <c r="I12" s="32"/>
      <c r="J12" s="35">
        <v>1</v>
      </c>
      <c r="K12" s="146"/>
      <c r="L12" s="147"/>
      <c r="M12" s="148"/>
      <c r="N12" s="140"/>
      <c r="O12" s="141"/>
      <c r="P12" s="142"/>
      <c r="Q12" s="36"/>
      <c r="R12" s="37"/>
      <c r="S12" s="4"/>
      <c r="T12" s="4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38"/>
      <c r="AI12" s="39"/>
      <c r="AJ12" s="2"/>
      <c r="AK12" s="2"/>
      <c r="AL12" s="7"/>
      <c r="AM12" s="7"/>
      <c r="AN12" s="7"/>
      <c r="AO12" s="7"/>
    </row>
    <row r="13" spans="1:41" ht="13.5" customHeight="1">
      <c r="A13" s="40"/>
      <c r="B13" s="41"/>
      <c r="C13" s="41"/>
      <c r="D13" s="42"/>
      <c r="E13" s="41"/>
      <c r="F13" s="41"/>
      <c r="G13" s="42"/>
      <c r="H13" s="41"/>
      <c r="I13" s="41"/>
      <c r="J13" s="42"/>
      <c r="K13" s="41"/>
      <c r="L13" s="41">
        <f>O14/J12</f>
        <v>197.34845899999999</v>
      </c>
      <c r="M13" s="41"/>
      <c r="N13" s="43"/>
      <c r="O13" s="41"/>
      <c r="P13" s="42"/>
      <c r="Q13" s="44"/>
      <c r="R13" s="45"/>
      <c r="S13" s="4"/>
      <c r="T13" s="4"/>
      <c r="U13" s="4" t="s">
        <v>29</v>
      </c>
      <c r="V13" s="2"/>
      <c r="W13" s="2"/>
      <c r="X13" s="2"/>
      <c r="Y13" s="2"/>
      <c r="Z13" s="2"/>
      <c r="AA13" s="2"/>
      <c r="AB13" s="2"/>
      <c r="AC13" s="2"/>
      <c r="AD13" s="2"/>
      <c r="AE13" s="2"/>
      <c r="AF13" s="46"/>
      <c r="AG13" s="2"/>
      <c r="AH13" s="29"/>
      <c r="AI13" s="30"/>
      <c r="AJ13" s="2"/>
      <c r="AK13" s="2"/>
      <c r="AL13" s="7"/>
      <c r="AM13" s="7"/>
      <c r="AN13" s="7"/>
      <c r="AO13" s="7"/>
    </row>
    <row r="14" spans="1:41" ht="12" customHeight="1">
      <c r="A14" s="40"/>
      <c r="B14" s="43"/>
      <c r="C14" s="41"/>
      <c r="D14" s="42"/>
      <c r="E14" s="41"/>
      <c r="F14" s="41"/>
      <c r="G14" s="42"/>
      <c r="H14" s="41"/>
      <c r="I14" s="41"/>
      <c r="J14" s="42"/>
      <c r="K14" s="41"/>
      <c r="L14" s="41"/>
      <c r="M14" s="41"/>
      <c r="N14" s="43"/>
      <c r="O14" s="47">
        <f>SUM(AJ28:AJ82)</f>
        <v>197.34845899999999</v>
      </c>
      <c r="P14" s="48"/>
      <c r="Q14" s="44"/>
      <c r="R14" s="45"/>
      <c r="S14" s="4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38"/>
      <c r="AI14" s="39"/>
      <c r="AJ14" s="2"/>
      <c r="AK14" s="2"/>
      <c r="AL14" s="7"/>
      <c r="AM14" s="7"/>
      <c r="AN14" s="7"/>
      <c r="AO14" s="7"/>
    </row>
    <row r="15" spans="1:41" ht="12.75" customHeight="1">
      <c r="A15" s="49"/>
      <c r="B15" s="50"/>
      <c r="C15" s="51"/>
      <c r="D15" s="52"/>
      <c r="E15" s="51"/>
      <c r="F15" s="51"/>
      <c r="G15" s="52"/>
      <c r="H15" s="51"/>
      <c r="I15" s="51"/>
      <c r="J15" s="52"/>
      <c r="K15" s="4"/>
      <c r="L15" s="4"/>
      <c r="M15" s="4"/>
      <c r="N15" s="18"/>
      <c r="O15" s="4"/>
      <c r="P15" s="19"/>
      <c r="Q15" s="2"/>
      <c r="R15" s="53"/>
      <c r="S15" s="4"/>
      <c r="T15" s="2"/>
      <c r="U15" s="4" t="s">
        <v>72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46"/>
      <c r="AG15" s="2"/>
      <c r="AH15" s="54"/>
      <c r="AI15" s="55"/>
      <c r="AJ15" s="2"/>
      <c r="AK15" s="2"/>
      <c r="AL15" s="7"/>
      <c r="AM15" s="7"/>
      <c r="AN15" s="7"/>
      <c r="AO15" s="7"/>
    </row>
    <row r="16" spans="1:41" ht="11.25" customHeight="1" thickBot="1">
      <c r="A16" s="4"/>
      <c r="B16" s="4"/>
      <c r="C16" s="4"/>
      <c r="D16" s="4"/>
      <c r="E16" s="4"/>
      <c r="F16" s="4"/>
      <c r="G16" s="4"/>
      <c r="H16" s="4"/>
      <c r="I16" s="4" t="s">
        <v>30</v>
      </c>
      <c r="J16" s="4"/>
      <c r="K16" s="56"/>
      <c r="L16" s="57"/>
      <c r="M16" s="57"/>
      <c r="N16" s="58"/>
      <c r="O16" s="57"/>
      <c r="P16" s="59"/>
      <c r="Q16" s="60"/>
      <c r="R16" s="61"/>
      <c r="S16" s="4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7"/>
      <c r="AM16" s="7"/>
      <c r="AN16" s="7"/>
      <c r="AO16" s="7"/>
    </row>
    <row r="17" spans="1:41" ht="8.25" hidden="1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7"/>
      <c r="AM17" s="7"/>
      <c r="AN17" s="7"/>
      <c r="AO17" s="7"/>
    </row>
    <row r="18" spans="1:41" ht="12" customHeight="1">
      <c r="A18" s="62" t="s">
        <v>31</v>
      </c>
      <c r="B18" s="16"/>
      <c r="C18" s="145" t="s">
        <v>34</v>
      </c>
      <c r="D18" s="63"/>
      <c r="E18" s="44"/>
      <c r="F18" s="44"/>
      <c r="G18" s="44"/>
      <c r="H18" s="44"/>
      <c r="I18" s="44"/>
      <c r="J18" s="44"/>
      <c r="K18" s="44"/>
      <c r="L18" s="44"/>
      <c r="M18" s="44"/>
      <c r="N18" s="41" t="s">
        <v>32</v>
      </c>
      <c r="O18" s="44"/>
      <c r="P18" s="44"/>
      <c r="Q18" s="44"/>
      <c r="R18" s="44"/>
      <c r="S18" s="41"/>
      <c r="T18" s="41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8"/>
      <c r="AH18" s="133" t="s">
        <v>33</v>
      </c>
      <c r="AI18" s="133"/>
      <c r="AJ18" s="2"/>
      <c r="AK18" s="2"/>
      <c r="AL18" s="7"/>
      <c r="AM18" s="7"/>
      <c r="AN18" s="7"/>
      <c r="AO18" s="7"/>
    </row>
    <row r="19" spans="1:41" ht="9" customHeight="1">
      <c r="A19" s="16"/>
      <c r="B19" s="64"/>
      <c r="C19" s="134"/>
      <c r="D19" s="130" t="s">
        <v>35</v>
      </c>
      <c r="E19" s="130"/>
      <c r="F19" s="130"/>
      <c r="G19" s="130"/>
      <c r="H19" s="130"/>
      <c r="I19" s="130"/>
      <c r="J19" s="130"/>
      <c r="K19" s="130"/>
      <c r="L19" s="130" t="s">
        <v>36</v>
      </c>
      <c r="M19" s="130"/>
      <c r="N19" s="130"/>
      <c r="O19" s="130"/>
      <c r="P19" s="130"/>
      <c r="Q19" s="130"/>
      <c r="R19" s="130"/>
      <c r="S19" s="130"/>
      <c r="T19" s="130"/>
      <c r="U19" s="130" t="s">
        <v>37</v>
      </c>
      <c r="V19" s="130"/>
      <c r="W19" s="130"/>
      <c r="X19" s="130"/>
      <c r="Y19" s="130" t="s">
        <v>38</v>
      </c>
      <c r="Z19" s="130"/>
      <c r="AA19" s="130"/>
      <c r="AB19" s="130"/>
      <c r="AC19" s="130"/>
      <c r="AD19" s="12" t="s">
        <v>39</v>
      </c>
      <c r="AE19" s="13"/>
      <c r="AF19" s="13"/>
      <c r="AG19" s="14"/>
      <c r="AH19" s="132" t="s">
        <v>40</v>
      </c>
      <c r="AI19" s="132"/>
      <c r="AJ19" s="2"/>
      <c r="AK19" s="2"/>
      <c r="AL19" s="7"/>
      <c r="AM19" s="7"/>
      <c r="AN19" s="7"/>
      <c r="AO19" s="7"/>
    </row>
    <row r="20" spans="1:41" ht="9.6" customHeight="1">
      <c r="A20" s="17"/>
      <c r="B20" s="65"/>
      <c r="C20" s="65" t="s">
        <v>41</v>
      </c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1"/>
      <c r="AC20" s="131"/>
      <c r="AD20" s="18" t="s">
        <v>42</v>
      </c>
      <c r="AE20" s="4"/>
      <c r="AF20" s="4"/>
      <c r="AG20" s="17"/>
      <c r="AH20" s="133" t="s">
        <v>43</v>
      </c>
      <c r="AI20" s="133"/>
      <c r="AJ20" s="2"/>
      <c r="AK20" s="2"/>
      <c r="AL20" s="7"/>
      <c r="AM20" s="7"/>
      <c r="AN20" s="7"/>
      <c r="AO20" s="7"/>
    </row>
    <row r="21" spans="1:41" ht="17.45" customHeight="1">
      <c r="A21" s="66" t="s">
        <v>44</v>
      </c>
      <c r="B21" s="66" t="s">
        <v>45</v>
      </c>
      <c r="C21" s="66" t="s">
        <v>46</v>
      </c>
      <c r="D21" s="156" t="s">
        <v>105</v>
      </c>
      <c r="E21" s="157" t="s">
        <v>90</v>
      </c>
      <c r="F21" s="127" t="s">
        <v>83</v>
      </c>
      <c r="G21" s="127" t="s">
        <v>88</v>
      </c>
      <c r="H21" s="155"/>
      <c r="I21" s="155"/>
      <c r="J21" s="155"/>
      <c r="K21" s="155"/>
      <c r="L21" s="154" t="s">
        <v>86</v>
      </c>
      <c r="M21" s="153" t="s">
        <v>92</v>
      </c>
      <c r="N21" s="154" t="s">
        <v>106</v>
      </c>
      <c r="O21" s="154" t="s">
        <v>94</v>
      </c>
      <c r="P21" s="154" t="s">
        <v>59</v>
      </c>
      <c r="Q21" s="153" t="s">
        <v>91</v>
      </c>
      <c r="R21" s="154"/>
      <c r="S21" s="154"/>
      <c r="T21" s="154"/>
      <c r="U21" s="153" t="s">
        <v>97</v>
      </c>
      <c r="V21" s="153" t="s">
        <v>81</v>
      </c>
      <c r="W21" s="119"/>
      <c r="X21" s="119"/>
      <c r="Y21" s="67"/>
      <c r="Z21" s="67"/>
      <c r="AA21" s="67"/>
      <c r="AB21" s="67"/>
      <c r="AC21" s="67"/>
      <c r="AD21" s="68"/>
      <c r="AE21" s="68"/>
      <c r="AF21" s="68"/>
      <c r="AG21" s="66"/>
      <c r="AH21" s="66" t="s">
        <v>74</v>
      </c>
      <c r="AI21" s="66" t="s">
        <v>75</v>
      </c>
      <c r="AJ21" s="69" t="s">
        <v>76</v>
      </c>
      <c r="AK21" s="2"/>
      <c r="AL21" s="7"/>
      <c r="AM21" s="7"/>
      <c r="AN21" s="7"/>
      <c r="AO21" s="7"/>
    </row>
    <row r="22" spans="1:41" ht="44.25" customHeight="1">
      <c r="A22" s="66"/>
      <c r="B22" s="66"/>
      <c r="C22" s="66" t="s">
        <v>47</v>
      </c>
      <c r="D22" s="156"/>
      <c r="E22" s="157"/>
      <c r="F22" s="127"/>
      <c r="G22" s="127"/>
      <c r="H22" s="155"/>
      <c r="I22" s="155"/>
      <c r="J22" s="155"/>
      <c r="K22" s="155"/>
      <c r="L22" s="154"/>
      <c r="M22" s="153"/>
      <c r="N22" s="154"/>
      <c r="O22" s="154"/>
      <c r="P22" s="154"/>
      <c r="Q22" s="153"/>
      <c r="R22" s="154"/>
      <c r="S22" s="154"/>
      <c r="T22" s="154"/>
      <c r="U22" s="153"/>
      <c r="V22" s="153"/>
      <c r="W22" s="119"/>
      <c r="X22" s="119"/>
      <c r="Y22" s="67"/>
      <c r="Z22" s="67"/>
      <c r="AA22" s="67"/>
      <c r="AB22" s="67"/>
      <c r="AC22" s="67"/>
      <c r="AD22" s="68"/>
      <c r="AE22" s="68"/>
      <c r="AF22" s="68"/>
      <c r="AG22" s="66"/>
      <c r="AH22" s="66" t="s">
        <v>48</v>
      </c>
      <c r="AI22" s="66"/>
      <c r="AJ22" s="69"/>
      <c r="AK22" s="2"/>
      <c r="AL22" s="7"/>
      <c r="AM22" s="7"/>
      <c r="AN22" s="7"/>
      <c r="AO22" s="7"/>
    </row>
    <row r="23" spans="1:41" ht="29.25" customHeight="1">
      <c r="A23" s="66"/>
      <c r="B23" s="66"/>
      <c r="C23" s="66"/>
      <c r="D23" s="156"/>
      <c r="E23" s="157"/>
      <c r="F23" s="127"/>
      <c r="G23" s="127"/>
      <c r="H23" s="155"/>
      <c r="I23" s="155"/>
      <c r="J23" s="155"/>
      <c r="K23" s="155"/>
      <c r="L23" s="154"/>
      <c r="M23" s="153"/>
      <c r="N23" s="154"/>
      <c r="O23" s="154"/>
      <c r="P23" s="154"/>
      <c r="Q23" s="153"/>
      <c r="R23" s="154"/>
      <c r="S23" s="154"/>
      <c r="T23" s="154"/>
      <c r="U23" s="153"/>
      <c r="V23" s="153"/>
      <c r="W23" s="119"/>
      <c r="X23" s="119"/>
      <c r="Y23" s="67"/>
      <c r="Z23" s="67"/>
      <c r="AA23" s="67"/>
      <c r="AB23" s="67"/>
      <c r="AC23" s="67"/>
      <c r="AD23" s="68"/>
      <c r="AE23" s="68"/>
      <c r="AF23" s="68"/>
      <c r="AG23" s="66"/>
      <c r="AH23" s="66" t="s">
        <v>50</v>
      </c>
      <c r="AI23" s="66"/>
      <c r="AJ23" s="69"/>
      <c r="AK23" s="2"/>
      <c r="AL23" s="7"/>
      <c r="AM23" s="7"/>
      <c r="AN23" s="7"/>
      <c r="AO23" s="7"/>
    </row>
    <row r="24" spans="1:41" ht="11.25" customHeight="1">
      <c r="A24" s="70">
        <v>1</v>
      </c>
      <c r="B24" s="70">
        <v>2</v>
      </c>
      <c r="C24" s="70">
        <v>3</v>
      </c>
      <c r="D24" s="70">
        <v>4</v>
      </c>
      <c r="E24" s="70">
        <v>5</v>
      </c>
      <c r="F24" s="70">
        <v>6</v>
      </c>
      <c r="G24" s="70">
        <v>7</v>
      </c>
      <c r="H24" s="70">
        <v>8</v>
      </c>
      <c r="I24" s="70">
        <v>9</v>
      </c>
      <c r="J24" s="70">
        <v>10</v>
      </c>
      <c r="K24" s="70">
        <v>11</v>
      </c>
      <c r="L24" s="70">
        <v>12</v>
      </c>
      <c r="M24" s="70">
        <v>13</v>
      </c>
      <c r="N24" s="70">
        <v>14</v>
      </c>
      <c r="O24" s="70">
        <v>15</v>
      </c>
      <c r="P24" s="70">
        <v>16</v>
      </c>
      <c r="Q24" s="104">
        <v>17</v>
      </c>
      <c r="R24" s="70">
        <v>18</v>
      </c>
      <c r="S24" s="70">
        <v>19</v>
      </c>
      <c r="T24" s="70">
        <v>20</v>
      </c>
      <c r="U24" s="70">
        <v>21</v>
      </c>
      <c r="V24" s="70">
        <v>22</v>
      </c>
      <c r="W24" s="70">
        <v>23</v>
      </c>
      <c r="X24" s="70">
        <v>24</v>
      </c>
      <c r="Y24" s="70">
        <v>25</v>
      </c>
      <c r="Z24" s="70">
        <v>26</v>
      </c>
      <c r="AA24" s="70">
        <v>27</v>
      </c>
      <c r="AB24" s="70">
        <v>28</v>
      </c>
      <c r="AC24" s="70">
        <v>29</v>
      </c>
      <c r="AD24" s="70">
        <v>30</v>
      </c>
      <c r="AE24" s="70">
        <v>31</v>
      </c>
      <c r="AF24" s="70">
        <v>32</v>
      </c>
      <c r="AG24" s="70">
        <v>33</v>
      </c>
      <c r="AH24" s="70">
        <v>34</v>
      </c>
      <c r="AI24" s="70">
        <v>35</v>
      </c>
      <c r="AJ24" s="69"/>
      <c r="AK24" s="2"/>
      <c r="AL24" s="7"/>
      <c r="AM24" s="7"/>
      <c r="AN24" s="7"/>
      <c r="AO24" s="7"/>
    </row>
    <row r="25" spans="1:41" ht="12.6" customHeight="1">
      <c r="A25" s="71" t="s">
        <v>52</v>
      </c>
      <c r="B25" s="69"/>
      <c r="C25" s="69"/>
      <c r="D25" s="68">
        <f>J12</f>
        <v>1</v>
      </c>
      <c r="E25" s="68">
        <f>J12</f>
        <v>1</v>
      </c>
      <c r="F25" s="68">
        <f>J12</f>
        <v>1</v>
      </c>
      <c r="G25" s="68">
        <v>1</v>
      </c>
      <c r="H25" s="68"/>
      <c r="I25" s="68"/>
      <c r="J25" s="68"/>
      <c r="K25" s="68"/>
      <c r="L25" s="68">
        <f>J12</f>
        <v>1</v>
      </c>
      <c r="M25" s="68">
        <f>J12</f>
        <v>1</v>
      </c>
      <c r="N25" s="68">
        <f>J12</f>
        <v>1</v>
      </c>
      <c r="O25" s="68">
        <f>J12</f>
        <v>1</v>
      </c>
      <c r="P25" s="68">
        <f>J12</f>
        <v>1</v>
      </c>
      <c r="Q25" s="105">
        <f>J12</f>
        <v>1</v>
      </c>
      <c r="R25" s="68"/>
      <c r="S25" s="68"/>
      <c r="T25" s="68"/>
      <c r="U25" s="68">
        <f>J12</f>
        <v>1</v>
      </c>
      <c r="V25" s="68">
        <f>J12</f>
        <v>1</v>
      </c>
      <c r="W25" s="69"/>
      <c r="X25" s="69"/>
      <c r="Y25" s="69"/>
      <c r="Z25" s="69"/>
      <c r="AA25" s="69"/>
      <c r="AB25" s="69"/>
      <c r="AC25" s="69"/>
      <c r="AD25" s="69"/>
      <c r="AE25" s="69"/>
      <c r="AF25" s="69"/>
      <c r="AG25" s="69"/>
      <c r="AH25" s="69"/>
      <c r="AI25" s="69"/>
      <c r="AJ25" s="69"/>
      <c r="AK25" s="2"/>
      <c r="AL25" s="7"/>
      <c r="AM25" s="7"/>
      <c r="AN25" s="7"/>
    </row>
    <row r="26" spans="1:41" ht="13.15" customHeight="1">
      <c r="A26" s="71" t="s">
        <v>53</v>
      </c>
      <c r="B26" s="69"/>
      <c r="C26" s="69"/>
      <c r="D26" s="68">
        <v>210</v>
      </c>
      <c r="E26" s="68">
        <v>30</v>
      </c>
      <c r="F26" s="72" t="s">
        <v>84</v>
      </c>
      <c r="G26" s="68">
        <v>100</v>
      </c>
      <c r="H26" s="68"/>
      <c r="I26" s="68"/>
      <c r="J26" s="68"/>
      <c r="K26" s="68"/>
      <c r="L26" s="68">
        <v>200</v>
      </c>
      <c r="M26" s="68">
        <v>150</v>
      </c>
      <c r="N26" s="68">
        <v>180</v>
      </c>
      <c r="O26" s="68">
        <v>60</v>
      </c>
      <c r="P26" s="68">
        <v>35</v>
      </c>
      <c r="Q26" s="105">
        <v>85</v>
      </c>
      <c r="R26" s="68"/>
      <c r="S26" s="68"/>
      <c r="T26" s="68"/>
      <c r="U26" s="68">
        <v>155</v>
      </c>
      <c r="V26" s="68">
        <v>180</v>
      </c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2"/>
      <c r="AL26" s="7"/>
      <c r="AM26" s="7"/>
      <c r="AN26" s="7"/>
    </row>
    <row r="27" spans="1:41" s="79" customFormat="1" ht="18" customHeight="1">
      <c r="A27" s="114" t="s">
        <v>78</v>
      </c>
      <c r="B27" s="126"/>
      <c r="C27" s="117" t="s">
        <v>57</v>
      </c>
      <c r="D27" s="73"/>
      <c r="E27" s="73"/>
      <c r="F27" s="73"/>
      <c r="G27" s="73"/>
      <c r="H27" s="73"/>
      <c r="I27" s="73"/>
      <c r="J27" s="73"/>
      <c r="K27" s="73"/>
      <c r="L27" s="73"/>
      <c r="M27" s="74"/>
      <c r="N27" s="73"/>
      <c r="O27" s="73"/>
      <c r="P27" s="73"/>
      <c r="Q27" s="106">
        <v>0.109</v>
      </c>
      <c r="R27" s="73"/>
      <c r="S27" s="73"/>
      <c r="T27" s="73"/>
      <c r="U27" s="73"/>
      <c r="V27" s="73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118">
        <f>SUM(D28:X28)</f>
        <v>0.109</v>
      </c>
      <c r="AI27" s="76"/>
      <c r="AJ27" s="76"/>
      <c r="AK27" s="77"/>
      <c r="AL27" s="78"/>
      <c r="AM27" s="78"/>
      <c r="AN27" s="78"/>
    </row>
    <row r="28" spans="1:41" s="79" customFormat="1" ht="12" customHeight="1">
      <c r="A28" s="114"/>
      <c r="B28" s="126"/>
      <c r="C28" s="117"/>
      <c r="D28" s="74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>
        <f>Q27*J12</f>
        <v>0.109</v>
      </c>
      <c r="R28" s="73"/>
      <c r="S28" s="73"/>
      <c r="T28" s="73"/>
      <c r="U28" s="73"/>
      <c r="V28" s="73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158"/>
      <c r="AI28" s="76">
        <v>500</v>
      </c>
      <c r="AJ28" s="80">
        <f>AH27*AI28</f>
        <v>54.5</v>
      </c>
      <c r="AK28" s="77"/>
      <c r="AL28" s="78"/>
      <c r="AM28" s="78"/>
      <c r="AN28" s="78"/>
    </row>
    <row r="29" spans="1:41" s="79" customFormat="1" ht="13.5" customHeight="1">
      <c r="A29" s="114" t="s">
        <v>60</v>
      </c>
      <c r="B29" s="125"/>
      <c r="C29" s="117" t="s">
        <v>57</v>
      </c>
      <c r="D29" s="74">
        <v>2E-3</v>
      </c>
      <c r="E29" s="73"/>
      <c r="F29" s="73"/>
      <c r="G29" s="73"/>
      <c r="H29" s="73"/>
      <c r="I29" s="73"/>
      <c r="J29" s="73"/>
      <c r="K29" s="73"/>
      <c r="L29" s="73">
        <v>2E-3</v>
      </c>
      <c r="M29" s="73">
        <v>5.0000000000000001E-3</v>
      </c>
      <c r="N29" s="73"/>
      <c r="O29" s="73"/>
      <c r="P29" s="73"/>
      <c r="Q29" s="74">
        <v>5.0000000000000001E-3</v>
      </c>
      <c r="R29" s="73"/>
      <c r="S29" s="73"/>
      <c r="T29" s="73"/>
      <c r="U29" s="73">
        <v>5.0000000000000001E-3</v>
      </c>
      <c r="V29" s="73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118">
        <f>SUM(D30:Y30)</f>
        <v>1.9000000000000003E-2</v>
      </c>
      <c r="AI29" s="76"/>
      <c r="AJ29" s="80"/>
      <c r="AK29" s="77"/>
      <c r="AL29" s="78"/>
      <c r="AM29" s="78"/>
      <c r="AN29" s="78"/>
      <c r="AO29" s="78"/>
    </row>
    <row r="30" spans="1:41" s="79" customFormat="1" ht="26.25" customHeight="1">
      <c r="A30" s="114"/>
      <c r="B30" s="125"/>
      <c r="C30" s="117"/>
      <c r="D30" s="73">
        <f>D29*J12</f>
        <v>2E-3</v>
      </c>
      <c r="E30" s="73"/>
      <c r="F30" s="73"/>
      <c r="G30" s="73"/>
      <c r="H30" s="73"/>
      <c r="I30" s="73"/>
      <c r="J30" s="73"/>
      <c r="K30" s="73"/>
      <c r="L30" s="73">
        <f>L29*J12</f>
        <v>2E-3</v>
      </c>
      <c r="M30" s="73">
        <f>M29*J12</f>
        <v>5.0000000000000001E-3</v>
      </c>
      <c r="N30" s="73"/>
      <c r="O30" s="73"/>
      <c r="P30" s="73"/>
      <c r="Q30" s="73">
        <f>Q29*J12</f>
        <v>5.0000000000000001E-3</v>
      </c>
      <c r="R30" s="73"/>
      <c r="S30" s="73"/>
      <c r="T30" s="73"/>
      <c r="U30" s="73">
        <f>U29*J12</f>
        <v>5.0000000000000001E-3</v>
      </c>
      <c r="V30" s="73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118"/>
      <c r="AI30" s="76">
        <v>1081.9000000000001</v>
      </c>
      <c r="AJ30" s="80">
        <f>AH29*AI30</f>
        <v>20.556100000000004</v>
      </c>
      <c r="AK30" s="77"/>
      <c r="AL30" s="78"/>
      <c r="AM30" s="78"/>
      <c r="AN30" s="78"/>
      <c r="AO30" s="78"/>
    </row>
    <row r="31" spans="1:41" s="79" customFormat="1" ht="13.5" customHeight="1">
      <c r="A31" s="114" t="s">
        <v>73</v>
      </c>
      <c r="B31" s="125"/>
      <c r="C31" s="117" t="s">
        <v>57</v>
      </c>
      <c r="D31" s="74">
        <v>0.14000000000000001</v>
      </c>
      <c r="E31" s="73"/>
      <c r="F31" s="73"/>
      <c r="G31" s="73"/>
      <c r="H31" s="73"/>
      <c r="I31" s="73"/>
      <c r="J31" s="73"/>
      <c r="K31" s="73"/>
      <c r="L31" s="73">
        <v>0.04</v>
      </c>
      <c r="M31" s="73"/>
      <c r="N31" s="73"/>
      <c r="O31" s="73"/>
      <c r="P31" s="73"/>
      <c r="Q31" s="73"/>
      <c r="R31" s="73"/>
      <c r="S31" s="73"/>
      <c r="T31" s="73"/>
      <c r="U31" s="73"/>
      <c r="V31" s="73">
        <v>0.09</v>
      </c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118">
        <f>SUM(D32:W32)</f>
        <v>0.27</v>
      </c>
      <c r="AI31" s="76"/>
      <c r="AJ31" s="80"/>
      <c r="AK31" s="77"/>
      <c r="AL31" s="78"/>
      <c r="AM31" s="78"/>
      <c r="AN31" s="78"/>
      <c r="AO31" s="78"/>
    </row>
    <row r="32" spans="1:41" s="79" customFormat="1" ht="14.25" customHeight="1">
      <c r="A32" s="114"/>
      <c r="B32" s="125"/>
      <c r="C32" s="117"/>
      <c r="D32" s="74">
        <f>D31*J12</f>
        <v>0.14000000000000001</v>
      </c>
      <c r="E32" s="73"/>
      <c r="F32" s="73"/>
      <c r="G32" s="73"/>
      <c r="H32" s="73"/>
      <c r="I32" s="73"/>
      <c r="J32" s="73"/>
      <c r="K32" s="73"/>
      <c r="L32" s="73">
        <f>L31*J12</f>
        <v>0.04</v>
      </c>
      <c r="M32" s="74">
        <f>M31*J12</f>
        <v>0</v>
      </c>
      <c r="N32" s="73"/>
      <c r="O32" s="73"/>
      <c r="P32" s="73"/>
      <c r="Q32" s="73"/>
      <c r="R32" s="73"/>
      <c r="S32" s="73"/>
      <c r="T32" s="73"/>
      <c r="U32" s="73"/>
      <c r="V32" s="73">
        <f>V31*J12</f>
        <v>0.09</v>
      </c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118"/>
      <c r="AI32" s="76">
        <v>90.77</v>
      </c>
      <c r="AJ32" s="80">
        <f>AH31*AI32</f>
        <v>24.507899999999999</v>
      </c>
      <c r="AK32" s="77"/>
      <c r="AL32" s="78"/>
      <c r="AM32" s="78"/>
      <c r="AN32" s="78"/>
      <c r="AO32" s="78"/>
    </row>
    <row r="33" spans="1:41" s="79" customFormat="1" ht="15" customHeight="1">
      <c r="A33" s="114" t="s">
        <v>61</v>
      </c>
      <c r="B33" s="125"/>
      <c r="C33" s="117" t="s">
        <v>57</v>
      </c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81">
        <v>3.0000000000000001E-3</v>
      </c>
      <c r="P33" s="73"/>
      <c r="Q33" s="73"/>
      <c r="R33" s="73"/>
      <c r="S33" s="73"/>
      <c r="T33" s="73"/>
      <c r="U33" s="74"/>
      <c r="V33" s="73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118">
        <f t="shared" ref="AH33:AH43" si="0">SUM(D34:X34)</f>
        <v>3.0000000000000001E-3</v>
      </c>
      <c r="AI33" s="76"/>
      <c r="AJ33" s="80"/>
      <c r="AK33" s="77"/>
      <c r="AL33" s="78"/>
      <c r="AM33" s="78"/>
      <c r="AN33" s="78"/>
      <c r="AO33" s="78"/>
    </row>
    <row r="34" spans="1:41" s="79" customFormat="1" ht="30.75" customHeight="1">
      <c r="A34" s="114"/>
      <c r="B34" s="125"/>
      <c r="C34" s="117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>
        <f>O33*J12</f>
        <v>3.0000000000000001E-3</v>
      </c>
      <c r="P34" s="73"/>
      <c r="Q34" s="73"/>
      <c r="R34" s="73"/>
      <c r="S34" s="73"/>
      <c r="T34" s="73"/>
      <c r="U34" s="74"/>
      <c r="V34" s="73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118"/>
      <c r="AI34" s="76">
        <v>152.16999999999999</v>
      </c>
      <c r="AJ34" s="80">
        <f>AH33*AI34</f>
        <v>0.45650999999999997</v>
      </c>
      <c r="AK34" s="77"/>
      <c r="AL34" s="78"/>
      <c r="AM34" s="78"/>
      <c r="AN34" s="78"/>
      <c r="AO34" s="78"/>
    </row>
    <row r="35" spans="1:41" s="79" customFormat="1" ht="14.25" customHeight="1">
      <c r="A35" s="114" t="s">
        <v>82</v>
      </c>
      <c r="B35" s="125"/>
      <c r="C35" s="117" t="s">
        <v>57</v>
      </c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82"/>
      <c r="O35" s="82"/>
      <c r="P35" s="73"/>
      <c r="Q35" s="73"/>
      <c r="R35" s="73"/>
      <c r="S35" s="73"/>
      <c r="T35" s="73"/>
      <c r="U35" s="83"/>
      <c r="V35" s="73">
        <v>3.0000000000000001E-3</v>
      </c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118">
        <f t="shared" si="0"/>
        <v>3.0000000000000001E-3</v>
      </c>
      <c r="AI35" s="76"/>
      <c r="AJ35" s="80"/>
      <c r="AK35" s="77"/>
      <c r="AL35" s="78"/>
      <c r="AM35" s="78"/>
      <c r="AN35" s="78"/>
      <c r="AO35" s="78"/>
    </row>
    <row r="36" spans="1:41" s="79" customFormat="1" ht="17.25" customHeight="1">
      <c r="A36" s="114"/>
      <c r="B36" s="125"/>
      <c r="C36" s="117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84"/>
      <c r="O36" s="84"/>
      <c r="P36" s="73"/>
      <c r="Q36" s="73"/>
      <c r="R36" s="73"/>
      <c r="S36" s="73"/>
      <c r="T36" s="73"/>
      <c r="U36" s="74"/>
      <c r="V36" s="73">
        <f>V35*J12</f>
        <v>3.0000000000000001E-3</v>
      </c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118"/>
      <c r="AI36" s="76">
        <v>550</v>
      </c>
      <c r="AJ36" s="80">
        <f>AH35*AI36</f>
        <v>1.6500000000000001</v>
      </c>
      <c r="AK36" s="77"/>
      <c r="AL36" s="78"/>
      <c r="AM36" s="78"/>
      <c r="AN36" s="78"/>
      <c r="AO36" s="78"/>
    </row>
    <row r="37" spans="1:41" s="79" customFormat="1" ht="15.75" customHeight="1">
      <c r="A37" s="114" t="s">
        <v>93</v>
      </c>
      <c r="B37" s="125"/>
      <c r="C37" s="117" t="s">
        <v>57</v>
      </c>
      <c r="D37" s="73"/>
      <c r="E37" s="73"/>
      <c r="F37" s="73"/>
      <c r="G37" s="73"/>
      <c r="H37" s="73"/>
      <c r="I37" s="73"/>
      <c r="J37" s="73"/>
      <c r="K37" s="73"/>
      <c r="L37" s="73"/>
      <c r="M37" s="73">
        <v>7.1389999999999995E-2</v>
      </c>
      <c r="N37" s="73"/>
      <c r="O37" s="73"/>
      <c r="P37" s="73"/>
      <c r="Q37" s="73"/>
      <c r="R37" s="73"/>
      <c r="S37" s="73"/>
      <c r="T37" s="73"/>
      <c r="U37" s="73"/>
      <c r="V37" s="74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118">
        <f t="shared" si="0"/>
        <v>7.1389999999999995E-2</v>
      </c>
      <c r="AI37" s="76"/>
      <c r="AJ37" s="80"/>
      <c r="AK37" s="77"/>
      <c r="AL37" s="78"/>
      <c r="AM37" s="78"/>
      <c r="AN37" s="78"/>
      <c r="AO37" s="78"/>
    </row>
    <row r="38" spans="1:41" s="79" customFormat="1" ht="21" customHeight="1">
      <c r="A38" s="114"/>
      <c r="B38" s="125"/>
      <c r="C38" s="117"/>
      <c r="D38" s="73"/>
      <c r="E38" s="73"/>
      <c r="F38" s="73"/>
      <c r="G38" s="73"/>
      <c r="H38" s="73"/>
      <c r="I38" s="73"/>
      <c r="J38" s="73"/>
      <c r="K38" s="73"/>
      <c r="L38" s="73"/>
      <c r="M38" s="73">
        <f>M37*J12</f>
        <v>7.1389999999999995E-2</v>
      </c>
      <c r="N38" s="73"/>
      <c r="O38" s="73"/>
      <c r="P38" s="73"/>
      <c r="Q38" s="73"/>
      <c r="R38" s="73"/>
      <c r="S38" s="73"/>
      <c r="T38" s="73"/>
      <c r="U38" s="73"/>
      <c r="V38" s="74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118"/>
      <c r="AI38" s="76">
        <v>66</v>
      </c>
      <c r="AJ38" s="80">
        <f>AH37*AI38</f>
        <v>4.7117399999999998</v>
      </c>
      <c r="AK38" s="77"/>
      <c r="AL38" s="78"/>
      <c r="AM38" s="78"/>
      <c r="AN38" s="78"/>
      <c r="AO38" s="78"/>
    </row>
    <row r="39" spans="1:41" s="79" customFormat="1" ht="14.25" customHeight="1">
      <c r="A39" s="114" t="s">
        <v>80</v>
      </c>
      <c r="B39" s="125"/>
      <c r="C39" s="117" t="s">
        <v>57</v>
      </c>
      <c r="D39" s="73">
        <v>1.2E-2</v>
      </c>
      <c r="E39" s="73"/>
      <c r="F39" s="73"/>
      <c r="G39" s="73"/>
      <c r="H39" s="73"/>
      <c r="I39" s="73"/>
      <c r="J39" s="73"/>
      <c r="K39" s="73"/>
      <c r="L39" s="73"/>
      <c r="M39" s="84"/>
      <c r="N39" s="73"/>
      <c r="O39" s="73"/>
      <c r="P39" s="73"/>
      <c r="Q39" s="73"/>
      <c r="R39" s="73"/>
      <c r="S39" s="73"/>
      <c r="T39" s="73"/>
      <c r="U39" s="73"/>
      <c r="V39" s="73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118">
        <f t="shared" si="0"/>
        <v>1.2E-2</v>
      </c>
      <c r="AI39" s="76"/>
      <c r="AJ39" s="80"/>
      <c r="AK39" s="77"/>
      <c r="AL39" s="78"/>
      <c r="AM39" s="78"/>
      <c r="AN39" s="78"/>
      <c r="AO39" s="78"/>
    </row>
    <row r="40" spans="1:41" s="79" customFormat="1" ht="13.5" customHeight="1">
      <c r="A40" s="114"/>
      <c r="B40" s="125"/>
      <c r="C40" s="117"/>
      <c r="D40" s="73">
        <f>D39*J12</f>
        <v>1.2E-2</v>
      </c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118"/>
      <c r="AI40" s="76">
        <v>90</v>
      </c>
      <c r="AJ40" s="80">
        <f>AH39*AI40</f>
        <v>1.08</v>
      </c>
      <c r="AK40" s="77"/>
      <c r="AL40" s="78"/>
      <c r="AM40" s="78"/>
      <c r="AN40" s="78"/>
      <c r="AO40" s="78"/>
    </row>
    <row r="41" spans="1:41" s="79" customFormat="1" ht="15" customHeight="1">
      <c r="A41" s="114" t="s">
        <v>62</v>
      </c>
      <c r="B41" s="125"/>
      <c r="C41" s="117" t="s">
        <v>57</v>
      </c>
      <c r="D41" s="84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4"/>
      <c r="P41" s="73"/>
      <c r="Q41" s="73"/>
      <c r="R41" s="73"/>
      <c r="S41" s="73"/>
      <c r="T41" s="73"/>
      <c r="U41" s="81">
        <v>8.6E-3</v>
      </c>
      <c r="V41" s="73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162">
        <f t="shared" si="0"/>
        <v>0.215</v>
      </c>
      <c r="AI41" s="76"/>
      <c r="AJ41" s="80"/>
      <c r="AK41" s="77"/>
      <c r="AL41" s="78"/>
      <c r="AM41" s="78"/>
      <c r="AN41" s="78"/>
      <c r="AO41" s="78"/>
    </row>
    <row r="42" spans="1:41" s="79" customFormat="1" ht="13.5" customHeight="1">
      <c r="A42" s="114"/>
      <c r="B42" s="125"/>
      <c r="C42" s="117"/>
      <c r="D42" s="74"/>
      <c r="E42" s="74"/>
      <c r="F42" s="74"/>
      <c r="G42" s="73"/>
      <c r="H42" s="73"/>
      <c r="I42" s="73"/>
      <c r="J42" s="73"/>
      <c r="K42" s="73"/>
      <c r="L42" s="73"/>
      <c r="M42" s="85"/>
      <c r="N42" s="73"/>
      <c r="O42" s="74"/>
      <c r="P42" s="73"/>
      <c r="Q42" s="73"/>
      <c r="R42" s="73"/>
      <c r="S42" s="73"/>
      <c r="T42" s="73"/>
      <c r="U42" s="74">
        <f>U41*J12/0.04</f>
        <v>0.215</v>
      </c>
      <c r="V42" s="73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162"/>
      <c r="AI42" s="76">
        <v>9.8000000000000007</v>
      </c>
      <c r="AJ42" s="80">
        <f>AH41*AI42</f>
        <v>2.1070000000000002</v>
      </c>
      <c r="AK42" s="77"/>
      <c r="AL42" s="78"/>
      <c r="AM42" s="78"/>
      <c r="AN42" s="78"/>
      <c r="AO42" s="78"/>
    </row>
    <row r="43" spans="1:41" s="79" customFormat="1" ht="14.25" customHeight="1">
      <c r="A43" s="114" t="s">
        <v>63</v>
      </c>
      <c r="B43" s="125"/>
      <c r="C43" s="117" t="s">
        <v>57</v>
      </c>
      <c r="D43" s="73"/>
      <c r="E43" s="73"/>
      <c r="F43" s="73"/>
      <c r="G43" s="73"/>
      <c r="H43" s="73"/>
      <c r="I43" s="73"/>
      <c r="J43" s="73"/>
      <c r="K43" s="73"/>
      <c r="L43" s="81">
        <v>2E-3</v>
      </c>
      <c r="M43" s="73"/>
      <c r="N43" s="73"/>
      <c r="O43" s="73"/>
      <c r="P43" s="73"/>
      <c r="Q43" s="73"/>
      <c r="R43" s="73"/>
      <c r="S43" s="73"/>
      <c r="T43" s="73"/>
      <c r="U43" s="73">
        <v>1.6400000000000001E-2</v>
      </c>
      <c r="V43" s="73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118">
        <f t="shared" si="0"/>
        <v>1.84E-2</v>
      </c>
      <c r="AI43" s="76"/>
      <c r="AJ43" s="80"/>
      <c r="AK43" s="77"/>
      <c r="AL43" s="78"/>
      <c r="AM43" s="78"/>
      <c r="AN43" s="78"/>
      <c r="AO43" s="78"/>
    </row>
    <row r="44" spans="1:41" s="79" customFormat="1" ht="12" customHeight="1">
      <c r="A44" s="114"/>
      <c r="B44" s="125"/>
      <c r="C44" s="117"/>
      <c r="D44" s="73"/>
      <c r="E44" s="73"/>
      <c r="F44" s="73"/>
      <c r="G44" s="73"/>
      <c r="H44" s="73"/>
      <c r="I44" s="73"/>
      <c r="J44" s="73"/>
      <c r="K44" s="73"/>
      <c r="L44" s="73">
        <f>L43*J12</f>
        <v>2E-3</v>
      </c>
      <c r="M44" s="73"/>
      <c r="N44" s="73"/>
      <c r="O44" s="73"/>
      <c r="P44" s="73"/>
      <c r="Q44" s="73"/>
      <c r="R44" s="73"/>
      <c r="S44" s="73"/>
      <c r="T44" s="73"/>
      <c r="U44" s="81">
        <f>U43*J12</f>
        <v>1.6400000000000001E-2</v>
      </c>
      <c r="V44" s="73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118"/>
      <c r="AI44" s="76">
        <v>42</v>
      </c>
      <c r="AJ44" s="80">
        <f>AH43*AI44</f>
        <v>0.77279999999999993</v>
      </c>
      <c r="AK44" s="77"/>
      <c r="AL44" s="78"/>
      <c r="AM44" s="78"/>
      <c r="AN44" s="78"/>
      <c r="AO44" s="78"/>
    </row>
    <row r="45" spans="1:41" s="79" customFormat="1" ht="13.5" customHeight="1">
      <c r="A45" s="114" t="s">
        <v>77</v>
      </c>
      <c r="B45" s="125"/>
      <c r="C45" s="117" t="s">
        <v>57</v>
      </c>
      <c r="D45" s="73"/>
      <c r="E45" s="74"/>
      <c r="F45" s="73"/>
      <c r="G45" s="73"/>
      <c r="H45" s="73"/>
      <c r="I45" s="73"/>
      <c r="J45" s="73"/>
      <c r="K45" s="73"/>
      <c r="L45" s="74">
        <v>0.01</v>
      </c>
      <c r="M45" s="73"/>
      <c r="N45" s="73"/>
      <c r="O45" s="73">
        <v>7.4999999999999997E-3</v>
      </c>
      <c r="P45" s="73"/>
      <c r="Q45" s="73">
        <v>4.0000000000000001E-3</v>
      </c>
      <c r="R45" s="73"/>
      <c r="S45" s="73"/>
      <c r="T45" s="73"/>
      <c r="U45" s="81"/>
      <c r="V45" s="73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118">
        <f>SUM(D46:X46)</f>
        <v>2.1500000000000002E-2</v>
      </c>
      <c r="AI45" s="76"/>
      <c r="AJ45" s="80"/>
      <c r="AK45" s="77"/>
      <c r="AL45" s="78"/>
      <c r="AM45" s="78"/>
      <c r="AN45" s="78"/>
      <c r="AO45" s="78"/>
    </row>
    <row r="46" spans="1:41" s="79" customFormat="1" ht="17.25" customHeight="1">
      <c r="A46" s="114"/>
      <c r="B46" s="125"/>
      <c r="C46" s="117"/>
      <c r="D46" s="73"/>
      <c r="E46" s="74"/>
      <c r="F46" s="73"/>
      <c r="G46" s="73"/>
      <c r="H46" s="73"/>
      <c r="I46" s="73"/>
      <c r="J46" s="73"/>
      <c r="K46" s="73"/>
      <c r="L46" s="74">
        <f>L45*J12</f>
        <v>0.01</v>
      </c>
      <c r="M46" s="73"/>
      <c r="N46" s="73"/>
      <c r="O46" s="74">
        <f>O45*J12</f>
        <v>7.4999999999999997E-3</v>
      </c>
      <c r="P46" s="73"/>
      <c r="Q46" s="73">
        <f>Q45*J12</f>
        <v>4.0000000000000001E-3</v>
      </c>
      <c r="R46" s="73"/>
      <c r="S46" s="73"/>
      <c r="T46" s="73"/>
      <c r="U46" s="73"/>
      <c r="V46" s="73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118"/>
      <c r="AI46" s="76">
        <v>40</v>
      </c>
      <c r="AJ46" s="80">
        <f>AH45*AI46</f>
        <v>0.8600000000000001</v>
      </c>
      <c r="AK46" s="77"/>
      <c r="AL46" s="78"/>
      <c r="AM46" s="78"/>
      <c r="AN46" s="78"/>
      <c r="AO46" s="78"/>
    </row>
    <row r="47" spans="1:41" s="79" customFormat="1" ht="13.5" customHeight="1">
      <c r="A47" s="114" t="s">
        <v>96</v>
      </c>
      <c r="B47" s="125"/>
      <c r="C47" s="117" t="s">
        <v>58</v>
      </c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>
        <v>1.8000000000000001E-4</v>
      </c>
      <c r="P47" s="73"/>
      <c r="Q47" s="73"/>
      <c r="R47" s="73"/>
      <c r="S47" s="73"/>
      <c r="T47" s="73"/>
      <c r="U47" s="81"/>
      <c r="V47" s="73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118">
        <f t="shared" ref="AH47" si="1">SUM(D48:X48)</f>
        <v>1.8000000000000001E-4</v>
      </c>
      <c r="AI47" s="76"/>
      <c r="AJ47" s="80"/>
      <c r="AK47" s="77"/>
      <c r="AL47" s="78"/>
      <c r="AM47" s="78"/>
      <c r="AN47" s="78"/>
      <c r="AO47" s="78"/>
    </row>
    <row r="48" spans="1:41" s="79" customFormat="1" ht="18" customHeight="1">
      <c r="A48" s="114"/>
      <c r="B48" s="125"/>
      <c r="C48" s="117"/>
      <c r="D48" s="85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4">
        <f>O47*J12</f>
        <v>1.8000000000000001E-4</v>
      </c>
      <c r="P48" s="73"/>
      <c r="Q48" s="73"/>
      <c r="R48" s="73"/>
      <c r="S48" s="73"/>
      <c r="T48" s="73"/>
      <c r="U48" s="73"/>
      <c r="V48" s="73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118"/>
      <c r="AI48" s="76">
        <v>300</v>
      </c>
      <c r="AJ48" s="80">
        <f>AH47*AI48</f>
        <v>5.4000000000000006E-2</v>
      </c>
      <c r="AK48" s="77"/>
      <c r="AL48" s="78"/>
      <c r="AM48" s="78"/>
      <c r="AN48" s="78"/>
      <c r="AO48" s="78"/>
    </row>
    <row r="49" spans="1:41" s="79" customFormat="1" ht="22.5" customHeight="1">
      <c r="A49" s="115" t="s">
        <v>106</v>
      </c>
      <c r="B49" s="86"/>
      <c r="C49" s="126" t="s">
        <v>57</v>
      </c>
      <c r="D49" s="85"/>
      <c r="E49" s="73"/>
      <c r="F49" s="73"/>
      <c r="G49" s="73"/>
      <c r="H49" s="73"/>
      <c r="I49" s="73"/>
      <c r="J49" s="73"/>
      <c r="K49" s="73"/>
      <c r="L49" s="73"/>
      <c r="M49" s="73"/>
      <c r="N49" s="73">
        <v>3.1E-2</v>
      </c>
      <c r="O49" s="73"/>
      <c r="P49" s="73"/>
      <c r="Q49" s="73"/>
      <c r="R49" s="73"/>
      <c r="S49" s="73"/>
      <c r="T49" s="73"/>
      <c r="U49" s="74"/>
      <c r="V49" s="73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118">
        <f t="shared" ref="AH49" si="2">SUM(D50:X50)</f>
        <v>3.1E-2</v>
      </c>
      <c r="AI49" s="76"/>
      <c r="AJ49" s="124">
        <f>AH49*AI50</f>
        <v>7.3271600000000001</v>
      </c>
      <c r="AK49" s="77"/>
      <c r="AL49" s="78"/>
      <c r="AM49" s="78"/>
      <c r="AN49" s="78"/>
      <c r="AO49" s="78"/>
    </row>
    <row r="50" spans="1:41" s="79" customFormat="1" ht="21" customHeight="1">
      <c r="A50" s="115"/>
      <c r="B50" s="86"/>
      <c r="C50" s="126"/>
      <c r="D50" s="85"/>
      <c r="E50" s="73"/>
      <c r="F50" s="73"/>
      <c r="G50" s="73"/>
      <c r="H50" s="73"/>
      <c r="I50" s="73"/>
      <c r="J50" s="73"/>
      <c r="K50" s="73"/>
      <c r="L50" s="73"/>
      <c r="M50" s="73"/>
      <c r="N50" s="73">
        <f>N49*J12</f>
        <v>3.1E-2</v>
      </c>
      <c r="O50" s="73"/>
      <c r="P50" s="73"/>
      <c r="Q50" s="73"/>
      <c r="R50" s="73"/>
      <c r="S50" s="73"/>
      <c r="T50" s="73"/>
      <c r="U50" s="74"/>
      <c r="V50" s="73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118"/>
      <c r="AI50" s="76">
        <v>236.36</v>
      </c>
      <c r="AJ50" s="124"/>
      <c r="AK50" s="77"/>
      <c r="AL50" s="78"/>
      <c r="AM50" s="78"/>
      <c r="AN50" s="78"/>
      <c r="AO50" s="78"/>
    </row>
    <row r="51" spans="1:41" s="79" customFormat="1" ht="15.75" customHeight="1">
      <c r="A51" s="114" t="s">
        <v>85</v>
      </c>
      <c r="B51" s="86"/>
      <c r="C51" s="126" t="s">
        <v>57</v>
      </c>
      <c r="D51" s="85"/>
      <c r="E51" s="73"/>
      <c r="F51" s="73">
        <v>8.0000000000000002E-3</v>
      </c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118">
        <f>F52</f>
        <v>8.0000000000000002E-3</v>
      </c>
      <c r="AI51" s="76"/>
      <c r="AJ51" s="80"/>
      <c r="AK51" s="77"/>
      <c r="AL51" s="78"/>
      <c r="AM51" s="78"/>
      <c r="AN51" s="78"/>
      <c r="AO51" s="78"/>
    </row>
    <row r="52" spans="1:41" s="79" customFormat="1" ht="16.5" customHeight="1">
      <c r="A52" s="114"/>
      <c r="B52" s="86"/>
      <c r="C52" s="126"/>
      <c r="D52" s="85"/>
      <c r="E52" s="73"/>
      <c r="F52" s="73">
        <f>F51*J12</f>
        <v>8.0000000000000002E-3</v>
      </c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118"/>
      <c r="AI52" s="76">
        <v>250</v>
      </c>
      <c r="AJ52" s="80">
        <f>AH51*AI52</f>
        <v>2</v>
      </c>
      <c r="AK52" s="77"/>
      <c r="AL52" s="78"/>
      <c r="AM52" s="78"/>
      <c r="AN52" s="78"/>
      <c r="AO52" s="78"/>
    </row>
    <row r="53" spans="1:41" ht="15" customHeight="1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8" t="s">
        <v>54</v>
      </c>
      <c r="AI53" s="69"/>
      <c r="AJ53" s="87"/>
      <c r="AK53" s="2"/>
    </row>
    <row r="54" spans="1:41" ht="12" customHeight="1">
      <c r="A54" s="88" t="s">
        <v>31</v>
      </c>
      <c r="B54" s="66"/>
      <c r="C54" s="66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8" t="s">
        <v>32</v>
      </c>
      <c r="O54" s="69"/>
      <c r="P54" s="69"/>
      <c r="Q54" s="69"/>
      <c r="R54" s="69"/>
      <c r="S54" s="68" t="s">
        <v>55</v>
      </c>
      <c r="T54" s="68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123" t="s">
        <v>33</v>
      </c>
      <c r="AI54" s="123"/>
      <c r="AJ54" s="75"/>
      <c r="AK54" s="2"/>
      <c r="AL54" s="7"/>
      <c r="AM54" s="7"/>
      <c r="AN54" s="7"/>
      <c r="AO54" s="7"/>
    </row>
    <row r="55" spans="1:41" ht="12" customHeight="1">
      <c r="A55" s="66"/>
      <c r="B55" s="66"/>
      <c r="C55" s="66" t="s">
        <v>34</v>
      </c>
      <c r="D55" s="116" t="s">
        <v>35</v>
      </c>
      <c r="E55" s="116"/>
      <c r="F55" s="116"/>
      <c r="G55" s="116"/>
      <c r="H55" s="116"/>
      <c r="I55" s="116"/>
      <c r="J55" s="116"/>
      <c r="K55" s="116"/>
      <c r="L55" s="116" t="s">
        <v>36</v>
      </c>
      <c r="M55" s="116"/>
      <c r="N55" s="116"/>
      <c r="O55" s="116"/>
      <c r="P55" s="116"/>
      <c r="Q55" s="116"/>
      <c r="R55" s="116"/>
      <c r="S55" s="116"/>
      <c r="T55" s="116"/>
      <c r="U55" s="116" t="s">
        <v>37</v>
      </c>
      <c r="V55" s="116"/>
      <c r="W55" s="116"/>
      <c r="X55" s="116"/>
      <c r="Y55" s="116" t="s">
        <v>38</v>
      </c>
      <c r="Z55" s="116"/>
      <c r="AA55" s="116"/>
      <c r="AB55" s="116"/>
      <c r="AC55" s="116"/>
      <c r="AD55" s="68" t="s">
        <v>56</v>
      </c>
      <c r="AE55" s="68"/>
      <c r="AF55" s="68"/>
      <c r="AG55" s="68"/>
      <c r="AH55" s="123" t="s">
        <v>40</v>
      </c>
      <c r="AI55" s="123"/>
      <c r="AJ55" s="75"/>
      <c r="AK55" s="2"/>
      <c r="AL55" s="7"/>
      <c r="AM55" s="7"/>
      <c r="AN55" s="7"/>
      <c r="AO55" s="7"/>
    </row>
    <row r="56" spans="1:41" ht="1.5" customHeight="1">
      <c r="A56" s="66"/>
      <c r="B56" s="66"/>
      <c r="C56" s="66" t="s">
        <v>41</v>
      </c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68" t="s">
        <v>42</v>
      </c>
      <c r="AE56" s="68"/>
      <c r="AF56" s="68"/>
      <c r="AG56" s="66"/>
      <c r="AH56" s="123" t="s">
        <v>43</v>
      </c>
      <c r="AI56" s="123"/>
      <c r="AJ56" s="75"/>
      <c r="AK56" s="2"/>
      <c r="AL56" s="7"/>
      <c r="AM56" s="7"/>
      <c r="AN56" s="7"/>
      <c r="AO56" s="7"/>
    </row>
    <row r="57" spans="1:41" ht="12.75" customHeight="1">
      <c r="A57" s="66" t="s">
        <v>44</v>
      </c>
      <c r="B57" s="66" t="s">
        <v>45</v>
      </c>
      <c r="C57" s="66" t="s">
        <v>46</v>
      </c>
      <c r="D57" s="128" t="str">
        <f>D21</f>
        <v>суп молочный рисовый</v>
      </c>
      <c r="E57" s="128" t="str">
        <f>E21</f>
        <v>Хлеб пшеничный</v>
      </c>
      <c r="F57" s="129" t="str">
        <f>F21</f>
        <v>Чай с лимоном</v>
      </c>
      <c r="G57" s="129" t="str">
        <f>G21</f>
        <v>Яблоко 10-00</v>
      </c>
      <c r="H57" s="121"/>
      <c r="I57" s="121"/>
      <c r="J57" s="121"/>
      <c r="K57" s="121"/>
      <c r="L57" s="120" t="str">
        <f>L21</f>
        <v>Суп с гренками</v>
      </c>
      <c r="M57" s="122" t="str">
        <f>M21</f>
        <v>Каша рассыпчатая гречневая</v>
      </c>
      <c r="N57" s="120" t="s">
        <v>106</v>
      </c>
      <c r="O57" s="120" t="str">
        <f>O21</f>
        <v>Салат из капусты</v>
      </c>
      <c r="P57" s="120" t="s">
        <v>59</v>
      </c>
      <c r="Q57" s="120" t="str">
        <f>Q21</f>
        <v>Рыба отварная</v>
      </c>
      <c r="R57" s="120"/>
      <c r="S57" s="120"/>
      <c r="T57" s="120"/>
      <c r="U57" s="120" t="str">
        <f>U21</f>
        <v>Ленивые вареники</v>
      </c>
      <c r="V57" s="120" t="str">
        <f>V21</f>
        <v>Кофейный напиток</v>
      </c>
      <c r="W57" s="119"/>
      <c r="X57" s="119"/>
      <c r="Y57" s="68"/>
      <c r="Z57" s="68"/>
      <c r="AA57" s="68"/>
      <c r="AB57" s="68"/>
      <c r="AC57" s="68"/>
      <c r="AD57" s="68"/>
      <c r="AE57" s="68"/>
      <c r="AF57" s="68"/>
      <c r="AG57" s="66"/>
      <c r="AH57" s="66" t="s">
        <v>74</v>
      </c>
      <c r="AI57" s="66" t="s">
        <v>75</v>
      </c>
      <c r="AJ57" s="75" t="s">
        <v>76</v>
      </c>
      <c r="AK57" s="2"/>
      <c r="AL57" s="7"/>
      <c r="AM57" s="7"/>
      <c r="AN57" s="7"/>
      <c r="AO57" s="7"/>
    </row>
    <row r="58" spans="1:41" ht="30.75" customHeight="1">
      <c r="A58" s="66"/>
      <c r="B58" s="66"/>
      <c r="C58" s="66" t="s">
        <v>47</v>
      </c>
      <c r="D58" s="128"/>
      <c r="E58" s="128"/>
      <c r="F58" s="129"/>
      <c r="G58" s="129"/>
      <c r="H58" s="121"/>
      <c r="I58" s="121"/>
      <c r="J58" s="121"/>
      <c r="K58" s="121"/>
      <c r="L58" s="120"/>
      <c r="M58" s="122"/>
      <c r="N58" s="120"/>
      <c r="O58" s="120"/>
      <c r="P58" s="120"/>
      <c r="Q58" s="120"/>
      <c r="R58" s="120"/>
      <c r="S58" s="120"/>
      <c r="T58" s="120"/>
      <c r="U58" s="120"/>
      <c r="V58" s="120"/>
      <c r="W58" s="119"/>
      <c r="X58" s="119"/>
      <c r="Y58" s="68"/>
      <c r="Z58" s="68"/>
      <c r="AA58" s="68"/>
      <c r="AB58" s="68"/>
      <c r="AC58" s="68"/>
      <c r="AD58" s="68"/>
      <c r="AE58" s="68"/>
      <c r="AF58" s="68"/>
      <c r="AG58" s="66"/>
      <c r="AH58" s="66" t="s">
        <v>48</v>
      </c>
      <c r="AI58" s="66" t="s">
        <v>49</v>
      </c>
      <c r="AJ58" s="75"/>
      <c r="AK58" s="2"/>
      <c r="AL58" s="7"/>
      <c r="AM58" s="7"/>
      <c r="AN58" s="7"/>
      <c r="AO58" s="7"/>
    </row>
    <row r="59" spans="1:41" ht="73.5" customHeight="1">
      <c r="A59" s="66"/>
      <c r="B59" s="66"/>
      <c r="C59" s="66"/>
      <c r="D59" s="128"/>
      <c r="E59" s="128"/>
      <c r="F59" s="129"/>
      <c r="G59" s="129"/>
      <c r="H59" s="121"/>
      <c r="I59" s="121"/>
      <c r="J59" s="121"/>
      <c r="K59" s="121"/>
      <c r="L59" s="120"/>
      <c r="M59" s="122"/>
      <c r="N59" s="120"/>
      <c r="O59" s="120"/>
      <c r="P59" s="120"/>
      <c r="Q59" s="120"/>
      <c r="R59" s="120"/>
      <c r="S59" s="120"/>
      <c r="T59" s="120"/>
      <c r="U59" s="120"/>
      <c r="V59" s="120"/>
      <c r="W59" s="119"/>
      <c r="X59" s="119"/>
      <c r="Y59" s="68"/>
      <c r="Z59" s="68"/>
      <c r="AA59" s="68"/>
      <c r="AB59" s="68"/>
      <c r="AC59" s="68"/>
      <c r="AD59" s="68"/>
      <c r="AE59" s="68"/>
      <c r="AF59" s="68"/>
      <c r="AG59" s="66"/>
      <c r="AH59" s="66" t="s">
        <v>50</v>
      </c>
      <c r="AI59" s="66" t="s">
        <v>51</v>
      </c>
      <c r="AJ59" s="75"/>
      <c r="AK59" s="2"/>
      <c r="AL59" s="7"/>
      <c r="AM59" s="7"/>
      <c r="AN59" s="7"/>
      <c r="AO59" s="7"/>
    </row>
    <row r="60" spans="1:41">
      <c r="A60" s="70">
        <v>1</v>
      </c>
      <c r="B60" s="70">
        <v>2</v>
      </c>
      <c r="C60" s="70">
        <v>3</v>
      </c>
      <c r="D60" s="70">
        <v>4</v>
      </c>
      <c r="E60" s="70">
        <v>5</v>
      </c>
      <c r="F60" s="70">
        <v>6</v>
      </c>
      <c r="G60" s="70">
        <v>7</v>
      </c>
      <c r="H60" s="70">
        <v>8</v>
      </c>
      <c r="I60" s="70">
        <v>9</v>
      </c>
      <c r="J60" s="70">
        <v>10</v>
      </c>
      <c r="K60" s="70">
        <v>11</v>
      </c>
      <c r="L60" s="70">
        <v>12</v>
      </c>
      <c r="M60" s="70">
        <v>13</v>
      </c>
      <c r="N60" s="70">
        <v>14</v>
      </c>
      <c r="O60" s="70">
        <v>15</v>
      </c>
      <c r="P60" s="70">
        <v>16</v>
      </c>
      <c r="Q60" s="70">
        <v>17</v>
      </c>
      <c r="R60" s="70">
        <v>18</v>
      </c>
      <c r="S60" s="70">
        <v>19</v>
      </c>
      <c r="T60" s="70">
        <v>20</v>
      </c>
      <c r="U60" s="70">
        <v>21</v>
      </c>
      <c r="V60" s="70">
        <v>22</v>
      </c>
      <c r="W60" s="70">
        <v>23</v>
      </c>
      <c r="X60" s="70">
        <v>24</v>
      </c>
      <c r="Y60" s="70">
        <v>25</v>
      </c>
      <c r="Z60" s="70">
        <v>26</v>
      </c>
      <c r="AA60" s="70">
        <v>27</v>
      </c>
      <c r="AB60" s="70">
        <v>28</v>
      </c>
      <c r="AC60" s="70">
        <v>29</v>
      </c>
      <c r="AD60" s="70">
        <v>30</v>
      </c>
      <c r="AE60" s="70">
        <v>31</v>
      </c>
      <c r="AF60" s="70">
        <v>32</v>
      </c>
      <c r="AG60" s="70">
        <v>33</v>
      </c>
      <c r="AH60" s="70">
        <v>34</v>
      </c>
      <c r="AI60" s="70">
        <v>35</v>
      </c>
      <c r="AJ60" s="75"/>
      <c r="AK60" s="2"/>
      <c r="AL60" s="7"/>
      <c r="AM60" s="7"/>
      <c r="AN60" s="7"/>
      <c r="AO60" s="7"/>
    </row>
    <row r="61" spans="1:41" ht="13.5" customHeight="1">
      <c r="A61" s="114" t="s">
        <v>66</v>
      </c>
      <c r="B61" s="69"/>
      <c r="C61" s="69" t="s">
        <v>57</v>
      </c>
      <c r="D61" s="89"/>
      <c r="E61" s="89"/>
      <c r="F61" s="90"/>
      <c r="G61" s="90"/>
      <c r="H61" s="90"/>
      <c r="I61" s="90"/>
      <c r="J61" s="90"/>
      <c r="K61" s="90"/>
      <c r="L61" s="91"/>
      <c r="M61" s="90"/>
      <c r="N61" s="90"/>
      <c r="O61" s="90"/>
      <c r="P61" s="89"/>
      <c r="Q61" s="89">
        <v>6.0000000000000001E-3</v>
      </c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68"/>
      <c r="AC61" s="68"/>
      <c r="AD61" s="68"/>
      <c r="AE61" s="68"/>
      <c r="AF61" s="68"/>
      <c r="AG61" s="68"/>
      <c r="AH61" s="160">
        <f>SUM(D62:AC62)</f>
        <v>6.0000000000000001E-3</v>
      </c>
      <c r="AI61" s="92"/>
      <c r="AJ61" s="76"/>
      <c r="AK61" s="2"/>
      <c r="AL61" s="7"/>
      <c r="AM61" s="7"/>
      <c r="AN61" s="7"/>
    </row>
    <row r="62" spans="1:41" ht="18.75" customHeight="1">
      <c r="A62" s="114"/>
      <c r="B62" s="69"/>
      <c r="C62" s="69"/>
      <c r="D62" s="89"/>
      <c r="E62" s="89"/>
      <c r="F62" s="90"/>
      <c r="G62" s="90"/>
      <c r="H62" s="90"/>
      <c r="I62" s="90"/>
      <c r="J62" s="90"/>
      <c r="K62" s="90"/>
      <c r="L62" s="93"/>
      <c r="M62" s="90"/>
      <c r="N62" s="90"/>
      <c r="O62" s="90"/>
      <c r="P62" s="89"/>
      <c r="Q62" s="89">
        <f>Q61*J12</f>
        <v>6.0000000000000001E-3</v>
      </c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68"/>
      <c r="AC62" s="68"/>
      <c r="AD62" s="68"/>
      <c r="AE62" s="68"/>
      <c r="AF62" s="68"/>
      <c r="AG62" s="68"/>
      <c r="AH62" s="160"/>
      <c r="AI62" s="92">
        <v>35</v>
      </c>
      <c r="AJ62" s="80">
        <f>AH61*AI62</f>
        <v>0.21</v>
      </c>
      <c r="AK62" s="2"/>
      <c r="AL62" s="7"/>
      <c r="AM62" s="7"/>
      <c r="AN62" s="7"/>
    </row>
    <row r="63" spans="1:41" ht="14.25" customHeight="1">
      <c r="A63" s="114" t="s">
        <v>67</v>
      </c>
      <c r="B63" s="159"/>
      <c r="C63" s="117" t="s">
        <v>57</v>
      </c>
      <c r="D63" s="89"/>
      <c r="E63" s="93">
        <v>0.03</v>
      </c>
      <c r="F63" s="89"/>
      <c r="G63" s="89"/>
      <c r="H63" s="89"/>
      <c r="I63" s="89"/>
      <c r="J63" s="89"/>
      <c r="K63" s="89"/>
      <c r="L63" s="89">
        <v>3.7499999999999999E-2</v>
      </c>
      <c r="M63" s="89"/>
      <c r="N63" s="94"/>
      <c r="O63" s="89"/>
      <c r="P63" s="89"/>
      <c r="Q63" s="89"/>
      <c r="R63" s="95"/>
      <c r="S63" s="89"/>
      <c r="T63" s="89"/>
      <c r="U63" s="89"/>
      <c r="V63" s="89"/>
      <c r="W63" s="93"/>
      <c r="X63" s="89"/>
      <c r="Y63" s="89"/>
      <c r="Z63" s="89"/>
      <c r="AA63" s="89"/>
      <c r="AB63" s="68"/>
      <c r="AC63" s="68"/>
      <c r="AD63" s="68"/>
      <c r="AE63" s="68"/>
      <c r="AF63" s="68"/>
      <c r="AG63" s="68"/>
      <c r="AH63" s="160">
        <f>SUM(D64:AC64)</f>
        <v>6.7500000000000004E-2</v>
      </c>
      <c r="AI63" s="92"/>
      <c r="AJ63" s="80"/>
      <c r="AK63" s="2"/>
      <c r="AL63" s="7"/>
      <c r="AM63" s="7"/>
      <c r="AN63" s="7"/>
      <c r="AO63" s="7"/>
    </row>
    <row r="64" spans="1:41" ht="31.5" customHeight="1">
      <c r="A64" s="114"/>
      <c r="B64" s="159"/>
      <c r="C64" s="117"/>
      <c r="D64" s="73"/>
      <c r="E64" s="74">
        <f>E63*J12</f>
        <v>0.03</v>
      </c>
      <c r="F64" s="73"/>
      <c r="G64" s="73"/>
      <c r="H64" s="73"/>
      <c r="I64" s="73"/>
      <c r="J64" s="73"/>
      <c r="K64" s="73"/>
      <c r="L64" s="73">
        <f>L63*J12</f>
        <v>3.7499999999999999E-2</v>
      </c>
      <c r="M64" s="73"/>
      <c r="N64" s="73"/>
      <c r="O64" s="73"/>
      <c r="P64" s="73"/>
      <c r="Q64" s="73"/>
      <c r="R64" s="74"/>
      <c r="S64" s="73"/>
      <c r="T64" s="73"/>
      <c r="U64" s="73"/>
      <c r="V64" s="73"/>
      <c r="W64" s="73"/>
      <c r="X64" s="73"/>
      <c r="Y64" s="73"/>
      <c r="Z64" s="73"/>
      <c r="AA64" s="73"/>
      <c r="AB64" s="75"/>
      <c r="AC64" s="75"/>
      <c r="AD64" s="75"/>
      <c r="AE64" s="75"/>
      <c r="AF64" s="75"/>
      <c r="AG64" s="75"/>
      <c r="AH64" s="160"/>
      <c r="AI64" s="92">
        <v>63.49</v>
      </c>
      <c r="AJ64" s="80">
        <f>AH63*AI64</f>
        <v>4.2855750000000006</v>
      </c>
      <c r="AK64" s="2"/>
      <c r="AL64" s="7"/>
      <c r="AM64" s="7"/>
      <c r="AN64" s="7"/>
      <c r="AO64" s="7"/>
    </row>
    <row r="65" spans="1:41" ht="12.75" customHeight="1">
      <c r="A65" s="114" t="s">
        <v>68</v>
      </c>
      <c r="B65" s="159"/>
      <c r="C65" s="117" t="s">
        <v>57</v>
      </c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4">
        <v>3.5000000000000003E-2</v>
      </c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5"/>
      <c r="AC65" s="75"/>
      <c r="AD65" s="75"/>
      <c r="AE65" s="75"/>
      <c r="AF65" s="75"/>
      <c r="AG65" s="75"/>
      <c r="AH65" s="160">
        <f>SUM(D66:AC66)</f>
        <v>3.5000000000000003E-2</v>
      </c>
      <c r="AI65" s="92"/>
      <c r="AJ65" s="80"/>
      <c r="AK65" s="2"/>
      <c r="AL65" s="7"/>
      <c r="AM65" s="7"/>
      <c r="AN65" s="7"/>
      <c r="AO65" s="7"/>
    </row>
    <row r="66" spans="1:41" ht="15" customHeight="1">
      <c r="A66" s="114"/>
      <c r="B66" s="159"/>
      <c r="C66" s="117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4">
        <f>P65*J12</f>
        <v>3.5000000000000003E-2</v>
      </c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5"/>
      <c r="AC66" s="75"/>
      <c r="AD66" s="75"/>
      <c r="AE66" s="75"/>
      <c r="AF66" s="75"/>
      <c r="AG66" s="75"/>
      <c r="AH66" s="160"/>
      <c r="AI66" s="92">
        <v>63.49</v>
      </c>
      <c r="AJ66" s="80">
        <f>AH65*AI66</f>
        <v>2.2221500000000001</v>
      </c>
      <c r="AK66" s="2"/>
      <c r="AL66" s="7"/>
      <c r="AM66" s="7"/>
      <c r="AN66" s="7"/>
      <c r="AO66" s="7"/>
    </row>
    <row r="67" spans="1:41" ht="13.5" customHeight="1">
      <c r="A67" s="114" t="s">
        <v>69</v>
      </c>
      <c r="B67" s="159"/>
      <c r="C67" s="117" t="s">
        <v>57</v>
      </c>
      <c r="D67" s="73"/>
      <c r="E67" s="73"/>
      <c r="F67" s="73">
        <v>2.9999999999999997E-4</v>
      </c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5"/>
      <c r="AC67" s="75"/>
      <c r="AD67" s="75"/>
      <c r="AE67" s="75"/>
      <c r="AF67" s="75"/>
      <c r="AG67" s="75"/>
      <c r="AH67" s="160">
        <f>SUM(D68:AC68)</f>
        <v>2.9999999999999997E-4</v>
      </c>
      <c r="AI67" s="92"/>
      <c r="AJ67" s="80"/>
      <c r="AK67" s="2"/>
      <c r="AL67" s="7"/>
      <c r="AM67" s="7"/>
      <c r="AN67" s="7"/>
      <c r="AO67" s="7"/>
    </row>
    <row r="68" spans="1:41" ht="12" customHeight="1">
      <c r="A68" s="114"/>
      <c r="B68" s="159"/>
      <c r="C68" s="117"/>
      <c r="D68" s="73"/>
      <c r="E68" s="73"/>
      <c r="F68" s="73">
        <f>F67*J12</f>
        <v>2.9999999999999997E-4</v>
      </c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5"/>
      <c r="AC68" s="75"/>
      <c r="AD68" s="75"/>
      <c r="AE68" s="75"/>
      <c r="AF68" s="75"/>
      <c r="AG68" s="75"/>
      <c r="AH68" s="160"/>
      <c r="AI68" s="92">
        <v>800</v>
      </c>
      <c r="AJ68" s="80">
        <f>AH67*AI68</f>
        <v>0.24</v>
      </c>
      <c r="AK68" s="2"/>
      <c r="AL68" s="7"/>
      <c r="AM68" s="7"/>
      <c r="AN68" s="7"/>
      <c r="AO68" s="7"/>
    </row>
    <row r="69" spans="1:41" ht="18.75" customHeight="1">
      <c r="A69" s="114" t="s">
        <v>79</v>
      </c>
      <c r="B69" s="96"/>
      <c r="C69" s="97"/>
      <c r="D69" s="73"/>
      <c r="E69" s="73"/>
      <c r="F69" s="73"/>
      <c r="G69" s="74"/>
      <c r="H69" s="73"/>
      <c r="I69" s="73"/>
      <c r="J69" s="73"/>
      <c r="K69" s="73"/>
      <c r="L69" s="74">
        <v>7.4999999999999997E-2</v>
      </c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5"/>
      <c r="AC69" s="75"/>
      <c r="AD69" s="75"/>
      <c r="AE69" s="75"/>
      <c r="AF69" s="75"/>
      <c r="AG69" s="75"/>
      <c r="AH69" s="160">
        <f>L70+Q70</f>
        <v>7.4999999999999997E-2</v>
      </c>
      <c r="AI69" s="92"/>
      <c r="AJ69" s="80"/>
      <c r="AK69" s="2"/>
      <c r="AL69" s="7"/>
      <c r="AM69" s="7"/>
      <c r="AN69" s="7"/>
      <c r="AO69" s="7"/>
    </row>
    <row r="70" spans="1:41" ht="18" customHeight="1">
      <c r="A70" s="114"/>
      <c r="B70" s="96"/>
      <c r="C70" s="97"/>
      <c r="D70" s="73"/>
      <c r="E70" s="73"/>
      <c r="F70" s="73"/>
      <c r="G70" s="74"/>
      <c r="H70" s="73"/>
      <c r="I70" s="73"/>
      <c r="J70" s="73"/>
      <c r="K70" s="73"/>
      <c r="L70" s="74">
        <f>L69*J12</f>
        <v>7.4999999999999997E-2</v>
      </c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5"/>
      <c r="AC70" s="75"/>
      <c r="AD70" s="75"/>
      <c r="AE70" s="75"/>
      <c r="AF70" s="75"/>
      <c r="AG70" s="75"/>
      <c r="AH70" s="160"/>
      <c r="AI70" s="92">
        <v>40</v>
      </c>
      <c r="AJ70" s="80">
        <f>AH69*AI70</f>
        <v>3</v>
      </c>
      <c r="AK70" s="2"/>
      <c r="AL70" s="7"/>
      <c r="AM70" s="7"/>
      <c r="AN70" s="7"/>
      <c r="AO70" s="7"/>
    </row>
    <row r="71" spans="1:41" ht="15" customHeight="1">
      <c r="A71" s="114" t="s">
        <v>64</v>
      </c>
      <c r="B71" s="159"/>
      <c r="C71" s="117" t="s">
        <v>57</v>
      </c>
      <c r="D71" s="98"/>
      <c r="E71" s="73"/>
      <c r="F71" s="73"/>
      <c r="G71" s="73"/>
      <c r="H71" s="73"/>
      <c r="I71" s="73"/>
      <c r="J71" s="73"/>
      <c r="K71" s="73"/>
      <c r="L71" s="73">
        <v>3.7000000000000002E-3</v>
      </c>
      <c r="M71" s="73"/>
      <c r="N71" s="73"/>
      <c r="O71" s="73"/>
      <c r="P71" s="73"/>
      <c r="Q71" s="73"/>
      <c r="R71" s="73"/>
      <c r="S71" s="73"/>
      <c r="T71" s="73"/>
      <c r="U71" s="81"/>
      <c r="V71" s="73"/>
      <c r="W71" s="73"/>
      <c r="X71" s="73"/>
      <c r="Y71" s="73"/>
      <c r="Z71" s="73"/>
      <c r="AA71" s="73"/>
      <c r="AB71" s="75"/>
      <c r="AC71" s="75"/>
      <c r="AD71" s="75"/>
      <c r="AE71" s="75"/>
      <c r="AF71" s="75"/>
      <c r="AG71" s="75"/>
      <c r="AH71" s="160">
        <f>SUM(D72:AB72)</f>
        <v>3.7000000000000002E-3</v>
      </c>
      <c r="AI71" s="92"/>
      <c r="AJ71" s="80"/>
      <c r="AK71" s="2"/>
      <c r="AL71" s="7"/>
      <c r="AM71" s="7"/>
      <c r="AN71" s="7"/>
      <c r="AO71" s="7"/>
    </row>
    <row r="72" spans="1:41" ht="17.25" customHeight="1">
      <c r="A72" s="114"/>
      <c r="B72" s="159"/>
      <c r="C72" s="117"/>
      <c r="D72" s="81"/>
      <c r="E72" s="74"/>
      <c r="F72" s="73"/>
      <c r="G72" s="74"/>
      <c r="H72" s="73"/>
      <c r="I72" s="73"/>
      <c r="J72" s="73"/>
      <c r="K72" s="73"/>
      <c r="L72" s="73">
        <f>L71*J12</f>
        <v>3.7000000000000002E-3</v>
      </c>
      <c r="M72" s="73"/>
      <c r="N72" s="73"/>
      <c r="O72" s="73"/>
      <c r="P72" s="73"/>
      <c r="Q72" s="73"/>
      <c r="R72" s="73"/>
      <c r="S72" s="73"/>
      <c r="T72" s="73"/>
      <c r="U72" s="74"/>
      <c r="V72" s="73"/>
      <c r="W72" s="73"/>
      <c r="X72" s="73"/>
      <c r="Y72" s="73"/>
      <c r="Z72" s="73"/>
      <c r="AA72" s="73"/>
      <c r="AB72" s="75"/>
      <c r="AC72" s="75"/>
      <c r="AD72" s="75"/>
      <c r="AE72" s="75"/>
      <c r="AF72" s="75"/>
      <c r="AG72" s="75"/>
      <c r="AH72" s="160"/>
      <c r="AI72" s="92">
        <v>26</v>
      </c>
      <c r="AJ72" s="80">
        <f>AH71*AI72</f>
        <v>9.6200000000000008E-2</v>
      </c>
      <c r="AK72" s="2"/>
      <c r="AL72" s="7"/>
      <c r="AM72" s="7"/>
      <c r="AN72" s="7"/>
      <c r="AO72" s="7"/>
    </row>
    <row r="73" spans="1:41" ht="14.25" customHeight="1">
      <c r="A73" s="114" t="s">
        <v>65</v>
      </c>
      <c r="B73" s="159"/>
      <c r="C73" s="117" t="s">
        <v>57</v>
      </c>
      <c r="D73" s="74">
        <v>2E-3</v>
      </c>
      <c r="E73" s="73"/>
      <c r="F73" s="74">
        <v>8.0000000000000002E-3</v>
      </c>
      <c r="G73" s="73"/>
      <c r="H73" s="73"/>
      <c r="I73" s="73"/>
      <c r="J73" s="73"/>
      <c r="K73" s="73"/>
      <c r="L73" s="73"/>
      <c r="M73" s="73"/>
      <c r="N73" s="74"/>
      <c r="O73" s="73">
        <v>2E-3</v>
      </c>
      <c r="P73" s="73"/>
      <c r="Q73" s="73"/>
      <c r="R73" s="73"/>
      <c r="S73" s="73"/>
      <c r="T73" s="73"/>
      <c r="U73" s="73">
        <v>6.0000000000000001E-3</v>
      </c>
      <c r="V73" s="73">
        <v>6.0000000000000001E-3</v>
      </c>
      <c r="W73" s="73"/>
      <c r="X73" s="73"/>
      <c r="Y73" s="73"/>
      <c r="Z73" s="73"/>
      <c r="AA73" s="73"/>
      <c r="AB73" s="75"/>
      <c r="AC73" s="75"/>
      <c r="AD73" s="75"/>
      <c r="AE73" s="75"/>
      <c r="AF73" s="75"/>
      <c r="AG73" s="75"/>
      <c r="AH73" s="160">
        <f>SUM(D74:AG74)</f>
        <v>2.4E-2</v>
      </c>
      <c r="AI73" s="92"/>
      <c r="AJ73" s="80"/>
      <c r="AK73" s="2"/>
      <c r="AL73" s="7"/>
      <c r="AM73" s="7"/>
      <c r="AN73" s="7"/>
      <c r="AO73" s="7"/>
    </row>
    <row r="74" spans="1:41" ht="21.75" customHeight="1">
      <c r="A74" s="114"/>
      <c r="B74" s="159"/>
      <c r="C74" s="117"/>
      <c r="D74" s="73">
        <f>D73*J12</f>
        <v>2E-3</v>
      </c>
      <c r="E74" s="73"/>
      <c r="F74" s="74">
        <f>F73*J12</f>
        <v>8.0000000000000002E-3</v>
      </c>
      <c r="G74" s="73"/>
      <c r="H74" s="73"/>
      <c r="I74" s="73"/>
      <c r="J74" s="73"/>
      <c r="K74" s="73"/>
      <c r="L74" s="73"/>
      <c r="M74" s="73"/>
      <c r="N74" s="74"/>
      <c r="O74" s="73">
        <f>O73*J12</f>
        <v>2E-3</v>
      </c>
      <c r="P74" s="73"/>
      <c r="Q74" s="73"/>
      <c r="R74" s="73"/>
      <c r="S74" s="73"/>
      <c r="T74" s="73"/>
      <c r="U74" s="73">
        <f>U73*J12</f>
        <v>6.0000000000000001E-3</v>
      </c>
      <c r="V74" s="73">
        <f>V73*J12</f>
        <v>6.0000000000000001E-3</v>
      </c>
      <c r="W74" s="73"/>
      <c r="X74" s="73"/>
      <c r="Y74" s="73"/>
      <c r="Z74" s="73"/>
      <c r="AA74" s="73"/>
      <c r="AB74" s="75"/>
      <c r="AC74" s="75"/>
      <c r="AD74" s="75"/>
      <c r="AE74" s="75"/>
      <c r="AF74" s="75"/>
      <c r="AG74" s="75"/>
      <c r="AH74" s="160"/>
      <c r="AI74" s="92">
        <v>65</v>
      </c>
      <c r="AJ74" s="80">
        <f>AH73*AI74</f>
        <v>1.56</v>
      </c>
      <c r="AK74" s="2"/>
      <c r="AL74" s="7"/>
      <c r="AM74" s="7"/>
      <c r="AN74" s="7"/>
      <c r="AO74" s="7"/>
    </row>
    <row r="75" spans="1:41" ht="12" customHeight="1">
      <c r="A75" s="114" t="s">
        <v>95</v>
      </c>
      <c r="B75" s="96"/>
      <c r="C75" s="97"/>
      <c r="D75" s="73"/>
      <c r="E75" s="73"/>
      <c r="F75" s="74"/>
      <c r="G75" s="73"/>
      <c r="H75" s="73"/>
      <c r="I75" s="73"/>
      <c r="J75" s="73"/>
      <c r="K75" s="73"/>
      <c r="L75" s="73"/>
      <c r="M75" s="73"/>
      <c r="N75" s="74"/>
      <c r="O75" s="74">
        <v>5.8999999999999997E-2</v>
      </c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5"/>
      <c r="AC75" s="75"/>
      <c r="AD75" s="75"/>
      <c r="AE75" s="75"/>
      <c r="AF75" s="75"/>
      <c r="AG75" s="75"/>
      <c r="AH75" s="160">
        <f>O76</f>
        <v>5.8999999999999997E-2</v>
      </c>
      <c r="AI75" s="92"/>
      <c r="AJ75" s="80"/>
      <c r="AK75" s="2"/>
      <c r="AL75" s="7"/>
      <c r="AM75" s="7"/>
      <c r="AN75" s="7"/>
      <c r="AO75" s="7"/>
    </row>
    <row r="76" spans="1:41" ht="26.25" customHeight="1">
      <c r="A76" s="114"/>
      <c r="B76" s="96"/>
      <c r="C76" s="97"/>
      <c r="D76" s="73"/>
      <c r="E76" s="73"/>
      <c r="F76" s="74"/>
      <c r="G76" s="73"/>
      <c r="H76" s="73"/>
      <c r="I76" s="73"/>
      <c r="J76" s="73"/>
      <c r="K76" s="73"/>
      <c r="L76" s="73"/>
      <c r="M76" s="73"/>
      <c r="N76" s="74"/>
      <c r="O76" s="74">
        <f>O75*J12</f>
        <v>5.8999999999999997E-2</v>
      </c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5"/>
      <c r="AC76" s="75"/>
      <c r="AD76" s="75"/>
      <c r="AE76" s="75"/>
      <c r="AF76" s="75"/>
      <c r="AG76" s="75"/>
      <c r="AH76" s="160"/>
      <c r="AI76" s="92">
        <v>33</v>
      </c>
      <c r="AJ76" s="80">
        <f>AH75*AI76</f>
        <v>1.9469999999999998</v>
      </c>
      <c r="AK76" s="2"/>
      <c r="AL76" s="7"/>
      <c r="AM76" s="7"/>
      <c r="AN76" s="7"/>
      <c r="AO76" s="7"/>
    </row>
    <row r="77" spans="1:41" ht="15.75" customHeight="1">
      <c r="A77" s="114" t="s">
        <v>89</v>
      </c>
      <c r="B77" s="96"/>
      <c r="C77" s="97" t="s">
        <v>57</v>
      </c>
      <c r="D77" s="73"/>
      <c r="E77" s="73"/>
      <c r="F77" s="73"/>
      <c r="G77" s="99">
        <v>0.114</v>
      </c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5"/>
      <c r="AC77" s="75"/>
      <c r="AD77" s="75"/>
      <c r="AE77" s="75"/>
      <c r="AF77" s="75"/>
      <c r="AG77" s="75"/>
      <c r="AH77" s="160">
        <f>SUM(D78:AC78)</f>
        <v>0.114</v>
      </c>
      <c r="AI77" s="92"/>
      <c r="AJ77" s="80"/>
      <c r="AK77" s="2"/>
      <c r="AL77" s="7"/>
      <c r="AM77" s="7"/>
      <c r="AN77" s="7"/>
      <c r="AO77" s="7"/>
    </row>
    <row r="78" spans="1:41" ht="15.75" customHeight="1">
      <c r="A78" s="114"/>
      <c r="B78" s="96"/>
      <c r="C78" s="97"/>
      <c r="D78" s="73"/>
      <c r="E78" s="73"/>
      <c r="F78" s="73"/>
      <c r="G78" s="99">
        <f>G77*J12</f>
        <v>0.114</v>
      </c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5"/>
      <c r="AC78" s="75"/>
      <c r="AD78" s="75"/>
      <c r="AE78" s="75"/>
      <c r="AF78" s="75"/>
      <c r="AG78" s="75"/>
      <c r="AH78" s="160"/>
      <c r="AI78" s="92">
        <v>110</v>
      </c>
      <c r="AJ78" s="80">
        <f>AH77*AI78</f>
        <v>12.540000000000001</v>
      </c>
      <c r="AK78" s="2"/>
      <c r="AL78" s="7"/>
      <c r="AM78" s="7"/>
      <c r="AN78" s="7"/>
      <c r="AO78" s="7"/>
    </row>
    <row r="79" spans="1:41" ht="15.75" hidden="1" customHeight="1">
      <c r="A79" s="114"/>
      <c r="B79" s="96"/>
      <c r="C79" s="97" t="s">
        <v>57</v>
      </c>
      <c r="D79" s="73"/>
      <c r="E79" s="73"/>
      <c r="F79" s="73"/>
      <c r="G79" s="100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5"/>
      <c r="AC79" s="75"/>
      <c r="AD79" s="75"/>
      <c r="AE79" s="75"/>
      <c r="AF79" s="75"/>
      <c r="AG79" s="75"/>
      <c r="AH79" s="160">
        <f>SUM(D80:AC80)</f>
        <v>0</v>
      </c>
      <c r="AI79" s="92"/>
      <c r="AJ79" s="80"/>
      <c r="AK79" s="2"/>
      <c r="AL79" s="7"/>
      <c r="AM79" s="7"/>
      <c r="AN79" s="7"/>
      <c r="AO79" s="7"/>
    </row>
    <row r="80" spans="1:41" ht="20.25" hidden="1" customHeight="1">
      <c r="A80" s="114"/>
      <c r="B80" s="96"/>
      <c r="C80" s="97"/>
      <c r="D80" s="73"/>
      <c r="E80" s="73"/>
      <c r="F80" s="73"/>
      <c r="G80" s="100">
        <f>G79*J14</f>
        <v>0</v>
      </c>
      <c r="H80" s="73"/>
      <c r="I80" s="73"/>
      <c r="J80" s="73"/>
      <c r="K80" s="73"/>
      <c r="L80" s="73"/>
      <c r="M80" s="73"/>
      <c r="N80" s="73">
        <f>N79*J12</f>
        <v>0</v>
      </c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5"/>
      <c r="AC80" s="75"/>
      <c r="AD80" s="75"/>
      <c r="AE80" s="75"/>
      <c r="AF80" s="75"/>
      <c r="AG80" s="75"/>
      <c r="AH80" s="160"/>
      <c r="AI80" s="92">
        <v>209.09</v>
      </c>
      <c r="AJ80" s="80">
        <f>AH79*AI80</f>
        <v>0</v>
      </c>
      <c r="AK80" s="2"/>
      <c r="AL80" s="7"/>
      <c r="AM80" s="7"/>
      <c r="AN80" s="7"/>
      <c r="AO80" s="7"/>
    </row>
    <row r="81" spans="1:41" ht="20.25" customHeight="1">
      <c r="A81" s="161" t="s">
        <v>87</v>
      </c>
      <c r="B81" s="96"/>
      <c r="C81" s="97"/>
      <c r="D81" s="73"/>
      <c r="E81" s="73"/>
      <c r="F81" s="73"/>
      <c r="G81" s="100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>
        <v>0.1193</v>
      </c>
      <c r="V81" s="73"/>
      <c r="W81" s="73"/>
      <c r="X81" s="73"/>
      <c r="Y81" s="73"/>
      <c r="Z81" s="73"/>
      <c r="AA81" s="73"/>
      <c r="AB81" s="75"/>
      <c r="AC81" s="75"/>
      <c r="AD81" s="75"/>
      <c r="AE81" s="75"/>
      <c r="AF81" s="75"/>
      <c r="AG81" s="75"/>
      <c r="AH81" s="160">
        <f>U82</f>
        <v>0.1193</v>
      </c>
      <c r="AI81" s="92"/>
      <c r="AJ81" s="80"/>
      <c r="AK81" s="2"/>
      <c r="AL81" s="7"/>
      <c r="AM81" s="7"/>
      <c r="AN81" s="7"/>
      <c r="AO81" s="7"/>
    </row>
    <row r="82" spans="1:41" ht="15" customHeight="1">
      <c r="A82" s="161"/>
      <c r="B82" s="96"/>
      <c r="C82" s="97"/>
      <c r="D82" s="73"/>
      <c r="E82" s="73"/>
      <c r="F82" s="73"/>
      <c r="G82" s="100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4">
        <f>U81*J12</f>
        <v>0.1193</v>
      </c>
      <c r="V82" s="73"/>
      <c r="W82" s="73"/>
      <c r="X82" s="73"/>
      <c r="Y82" s="73"/>
      <c r="Z82" s="73"/>
      <c r="AA82" s="73"/>
      <c r="AB82" s="75"/>
      <c r="AC82" s="75"/>
      <c r="AD82" s="75"/>
      <c r="AE82" s="75"/>
      <c r="AF82" s="75"/>
      <c r="AG82" s="75"/>
      <c r="AH82" s="160"/>
      <c r="AI82" s="92">
        <v>424.68</v>
      </c>
      <c r="AJ82" s="80">
        <f>AH81*AI82</f>
        <v>50.664324000000001</v>
      </c>
      <c r="AK82" s="2"/>
      <c r="AL82" s="7"/>
      <c r="AM82" s="7"/>
      <c r="AN82" s="7"/>
      <c r="AO82" s="7"/>
    </row>
    <row r="83" spans="1:41" s="102" customFormat="1" ht="30.75" customHeight="1">
      <c r="A83" s="107" t="s">
        <v>102</v>
      </c>
      <c r="B83" s="108"/>
      <c r="C83" s="108"/>
      <c r="D83" s="108"/>
      <c r="E83" s="108" t="s">
        <v>103</v>
      </c>
      <c r="F83" s="109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1" t="s">
        <v>104</v>
      </c>
      <c r="V83" s="111"/>
      <c r="W83" s="111"/>
      <c r="X83" s="111"/>
      <c r="Y83" s="111"/>
      <c r="Z83" s="111"/>
      <c r="AA83" s="111"/>
      <c r="AB83" s="111"/>
      <c r="AC83" s="111"/>
      <c r="AD83" s="111"/>
      <c r="AE83" s="111"/>
      <c r="AF83" s="111"/>
      <c r="AG83" s="111"/>
      <c r="AH83" s="110"/>
      <c r="AI83" s="101"/>
      <c r="AJ83" s="103"/>
      <c r="AK83" s="101"/>
    </row>
    <row r="84" spans="1:41" s="102" customFormat="1" ht="15.75" hidden="1">
      <c r="A84" s="112"/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2"/>
      <c r="T84" s="110"/>
      <c r="U84" s="110"/>
      <c r="V84" s="110"/>
      <c r="W84" s="110"/>
      <c r="X84" s="110"/>
      <c r="Y84" s="110"/>
      <c r="Z84" s="110"/>
      <c r="AA84" s="110"/>
      <c r="AB84" s="110"/>
      <c r="AC84" s="110"/>
      <c r="AD84" s="110"/>
      <c r="AE84" s="110"/>
      <c r="AF84" s="110"/>
      <c r="AG84" s="110"/>
      <c r="AH84" s="110"/>
      <c r="AI84" s="101"/>
      <c r="AJ84" s="103"/>
      <c r="AK84" s="101"/>
    </row>
    <row r="85" spans="1:41" s="102" customFormat="1" ht="9" hidden="1" customHeight="1">
      <c r="A85" s="112"/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2"/>
      <c r="T85" s="110"/>
      <c r="U85" s="110"/>
      <c r="V85" s="110"/>
      <c r="W85" s="110"/>
      <c r="X85" s="110"/>
      <c r="Y85" s="110"/>
      <c r="Z85" s="110"/>
      <c r="AA85" s="110"/>
      <c r="AB85" s="110"/>
      <c r="AC85" s="110"/>
      <c r="AD85" s="110"/>
      <c r="AE85" s="110"/>
      <c r="AF85" s="110"/>
      <c r="AG85" s="110"/>
      <c r="AH85" s="110"/>
      <c r="AI85" s="101"/>
      <c r="AJ85" s="101"/>
      <c r="AK85" s="101"/>
    </row>
    <row r="86" spans="1:41" s="102" customFormat="1" ht="30.75" customHeight="1">
      <c r="A86" s="107" t="s">
        <v>101</v>
      </c>
      <c r="B86" s="108"/>
      <c r="C86" s="108"/>
      <c r="D86" s="108"/>
      <c r="E86" s="108"/>
      <c r="F86" s="109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  <c r="AA86" s="113"/>
      <c r="AB86" s="110"/>
      <c r="AC86" s="110"/>
      <c r="AD86" s="110"/>
      <c r="AE86" s="110"/>
      <c r="AF86" s="110"/>
      <c r="AG86" s="110"/>
      <c r="AH86" s="110"/>
      <c r="AI86" s="101"/>
      <c r="AJ86" s="103"/>
      <c r="AK86" s="101"/>
    </row>
    <row r="87" spans="1:41" s="102" customFormat="1" ht="9" customHeight="1">
      <c r="A87" s="110"/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2"/>
      <c r="T87" s="110"/>
      <c r="U87" s="110"/>
      <c r="V87" s="110"/>
      <c r="W87" s="110"/>
      <c r="X87" s="110"/>
      <c r="Y87" s="110"/>
      <c r="Z87" s="110"/>
      <c r="AA87" s="110"/>
      <c r="AB87" s="110"/>
      <c r="AC87" s="110"/>
      <c r="AD87" s="110"/>
      <c r="AE87" s="110"/>
      <c r="AF87" s="110"/>
      <c r="AG87" s="110"/>
      <c r="AH87" s="110"/>
      <c r="AI87" s="101"/>
      <c r="AJ87" s="101"/>
      <c r="AK87" s="101"/>
    </row>
    <row r="88" spans="1:41" s="102" customFormat="1" ht="15.75">
      <c r="A88" s="101"/>
      <c r="B88" s="101"/>
      <c r="C88" s="101"/>
      <c r="D88" s="101"/>
      <c r="E88" s="101"/>
      <c r="F88" s="101"/>
      <c r="G88" s="101"/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</row>
    <row r="89" spans="1:4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</row>
    <row r="90" spans="1:4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</row>
    <row r="91" spans="1:4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</row>
    <row r="92" spans="1:4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</row>
    <row r="93" spans="1:4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</row>
    <row r="94" spans="1:4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</row>
    <row r="95" spans="1:4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</row>
    <row r="96" spans="1:4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</row>
    <row r="97" spans="1:3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</row>
    <row r="98" spans="1:37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</row>
    <row r="99" spans="1:37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</row>
    <row r="100" spans="1:37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</row>
    <row r="101" spans="1:37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</row>
    <row r="102" spans="1:37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</row>
    <row r="103" spans="1:37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</row>
    <row r="104" spans="1:37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</row>
    <row r="105" spans="1:37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</row>
    <row r="106" spans="1:37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</row>
    <row r="107" spans="1:3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</row>
    <row r="108" spans="1:37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</row>
    <row r="109" spans="1:37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</row>
    <row r="110" spans="1:37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</row>
    <row r="111" spans="1:37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</row>
    <row r="112" spans="1:37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</row>
    <row r="113" spans="1:37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</row>
    <row r="114" spans="1:37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</row>
    <row r="115" spans="1:37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</row>
    <row r="116" spans="1:37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</row>
    <row r="117" spans="1:3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</row>
    <row r="118" spans="1:37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</row>
    <row r="119" spans="1:37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</row>
    <row r="120" spans="1:37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</row>
    <row r="121" spans="1:37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</row>
    <row r="122" spans="1:37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</row>
    <row r="123" spans="1:37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</row>
    <row r="124" spans="1:37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</row>
    <row r="125" spans="1:37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</row>
    <row r="126" spans="1:37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</row>
    <row r="127" spans="1:3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</row>
    <row r="128" spans="1:37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</row>
    <row r="129" spans="1:37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</row>
    <row r="130" spans="1:37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</row>
    <row r="131" spans="1:37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</row>
    <row r="132" spans="1:37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</row>
    <row r="133" spans="1:37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</row>
    <row r="134" spans="1:37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</row>
    <row r="135" spans="1:37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</row>
    <row r="136" spans="1:37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</row>
    <row r="137" spans="1: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</row>
    <row r="138" spans="1:37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</row>
    <row r="139" spans="1:37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</row>
    <row r="140" spans="1:37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</row>
    <row r="141" spans="1:37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</row>
    <row r="142" spans="1:37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</row>
    <row r="143" spans="1:37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</row>
    <row r="144" spans="1:37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</row>
    <row r="145" spans="1:37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</row>
    <row r="146" spans="1:37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</row>
    <row r="147" spans="1:3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</row>
    <row r="148" spans="1:37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</row>
    <row r="149" spans="1:37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</row>
    <row r="150" spans="1:37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</row>
    <row r="151" spans="1:37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</row>
    <row r="152" spans="1:37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</row>
    <row r="153" spans="1:37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</row>
    <row r="154" spans="1:37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</row>
    <row r="155" spans="1:37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</row>
    <row r="156" spans="1:37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</row>
    <row r="157" spans="1:3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</row>
    <row r="158" spans="1:37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</row>
    <row r="159" spans="1:37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</row>
    <row r="160" spans="1:37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</row>
    <row r="161" spans="1:37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</row>
    <row r="162" spans="1:37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</row>
    <row r="163" spans="1:37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</row>
    <row r="164" spans="1:37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</row>
    <row r="165" spans="1:37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</row>
    <row r="166" spans="1:37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</row>
    <row r="167" spans="1:3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</row>
    <row r="168" spans="1:37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</row>
    <row r="169" spans="1:37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</row>
    <row r="170" spans="1:37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</row>
    <row r="171" spans="1:37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</row>
    <row r="172" spans="1:37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</row>
    <row r="173" spans="1:37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</row>
    <row r="174" spans="1:37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</row>
    <row r="175" spans="1:37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</row>
    <row r="176" spans="1:37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</row>
    <row r="177" spans="1:3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</row>
    <row r="178" spans="1:37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</row>
    <row r="179" spans="1:37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</row>
    <row r="180" spans="1:37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</row>
    <row r="181" spans="1:37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</row>
    <row r="182" spans="1:37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</row>
    <row r="183" spans="1:37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</row>
    <row r="184" spans="1:37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</row>
    <row r="185" spans="1:37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</row>
    <row r="186" spans="1:37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</row>
    <row r="187" spans="1:3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</row>
    <row r="188" spans="1:37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</row>
    <row r="189" spans="1:37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</row>
    <row r="190" spans="1:37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</row>
    <row r="191" spans="1:37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</row>
    <row r="192" spans="1:37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</row>
    <row r="193" spans="1:37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</row>
    <row r="194" spans="1:37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</row>
    <row r="195" spans="1:37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</row>
    <row r="196" spans="1:37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</row>
    <row r="197" spans="1:3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</row>
    <row r="198" spans="1:37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</row>
    <row r="199" spans="1:37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</row>
    <row r="200" spans="1:37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</row>
  </sheetData>
  <sheetProtection selectLockedCells="1" selectUnlockedCells="1"/>
  <mergeCells count="169">
    <mergeCell ref="AH77:AH78"/>
    <mergeCell ref="AH81:AH82"/>
    <mergeCell ref="A77:A78"/>
    <mergeCell ref="A75:A76"/>
    <mergeCell ref="A79:A80"/>
    <mergeCell ref="A81:A82"/>
    <mergeCell ref="AH79:AH80"/>
    <mergeCell ref="AH37:AH38"/>
    <mergeCell ref="AH39:AH40"/>
    <mergeCell ref="AH41:AH42"/>
    <mergeCell ref="AH43:AH44"/>
    <mergeCell ref="AH45:AH46"/>
    <mergeCell ref="AH47:AH48"/>
    <mergeCell ref="AH61:AH62"/>
    <mergeCell ref="AH63:AH64"/>
    <mergeCell ref="AH65:AH66"/>
    <mergeCell ref="AH67:AH68"/>
    <mergeCell ref="AH71:AH72"/>
    <mergeCell ref="AH73:AH74"/>
    <mergeCell ref="AH69:AH70"/>
    <mergeCell ref="AH51:AH52"/>
    <mergeCell ref="AH54:AI54"/>
    <mergeCell ref="AH55:AI55"/>
    <mergeCell ref="AH75:AH76"/>
    <mergeCell ref="C63:C64"/>
    <mergeCell ref="C65:C66"/>
    <mergeCell ref="C67:C68"/>
    <mergeCell ref="B67:B68"/>
    <mergeCell ref="A63:A64"/>
    <mergeCell ref="A69:A70"/>
    <mergeCell ref="A71:A72"/>
    <mergeCell ref="A73:A74"/>
    <mergeCell ref="B71:B72"/>
    <mergeCell ref="B73:B74"/>
    <mergeCell ref="A65:A66"/>
    <mergeCell ref="A67:A68"/>
    <mergeCell ref="B63:B64"/>
    <mergeCell ref="B65:B66"/>
    <mergeCell ref="C71:C72"/>
    <mergeCell ref="C73:C74"/>
    <mergeCell ref="AH27:AH28"/>
    <mergeCell ref="U21:U23"/>
    <mergeCell ref="V21:V23"/>
    <mergeCell ref="W21:W23"/>
    <mergeCell ref="X21:X23"/>
    <mergeCell ref="Q21:Q23"/>
    <mergeCell ref="R21:R23"/>
    <mergeCell ref="S21:S23"/>
    <mergeCell ref="T21:T23"/>
    <mergeCell ref="M21:M23"/>
    <mergeCell ref="N21:N23"/>
    <mergeCell ref="O21:O23"/>
    <mergeCell ref="P21:P23"/>
    <mergeCell ref="J21:J23"/>
    <mergeCell ref="K21:K23"/>
    <mergeCell ref="D21:D23"/>
    <mergeCell ref="E21:E23"/>
    <mergeCell ref="C18:C19"/>
    <mergeCell ref="F21:F23"/>
    <mergeCell ref="H21:H23"/>
    <mergeCell ref="I21:I23"/>
    <mergeCell ref="L21:L23"/>
    <mergeCell ref="L19:T20"/>
    <mergeCell ref="H7:J7"/>
    <mergeCell ref="K7:M7"/>
    <mergeCell ref="N7:P7"/>
    <mergeCell ref="AH6:AI6"/>
    <mergeCell ref="A7:D7"/>
    <mergeCell ref="E7:G7"/>
    <mergeCell ref="A6:D6"/>
    <mergeCell ref="E6:G6"/>
    <mergeCell ref="H6:J6"/>
    <mergeCell ref="K6:M6"/>
    <mergeCell ref="Q7:R7"/>
    <mergeCell ref="AH7:AI7"/>
    <mergeCell ref="U19:X20"/>
    <mergeCell ref="Y19:AC20"/>
    <mergeCell ref="AH19:AI19"/>
    <mergeCell ref="AH20:AI20"/>
    <mergeCell ref="N8:P8"/>
    <mergeCell ref="Q8:R8"/>
    <mergeCell ref="AH8:AI9"/>
    <mergeCell ref="N12:P12"/>
    <mergeCell ref="K8:M8"/>
    <mergeCell ref="Q11:R11"/>
    <mergeCell ref="AH18:AI18"/>
    <mergeCell ref="D19:K20"/>
    <mergeCell ref="Q9:R9"/>
    <mergeCell ref="B10:D10"/>
    <mergeCell ref="K10:M10"/>
    <mergeCell ref="E8:G8"/>
    <mergeCell ref="H8:J8"/>
    <mergeCell ref="K9:M9"/>
    <mergeCell ref="B9:D9"/>
    <mergeCell ref="E9:G9"/>
    <mergeCell ref="B8:D8"/>
    <mergeCell ref="K12:M12"/>
    <mergeCell ref="H9:J9"/>
    <mergeCell ref="A27:A28"/>
    <mergeCell ref="C27:C28"/>
    <mergeCell ref="B27:B28"/>
    <mergeCell ref="G21:G23"/>
    <mergeCell ref="D57:D59"/>
    <mergeCell ref="E57:E59"/>
    <mergeCell ref="F57:F59"/>
    <mergeCell ref="G57:G59"/>
    <mergeCell ref="C43:C44"/>
    <mergeCell ref="A51:A52"/>
    <mergeCell ref="C51:C52"/>
    <mergeCell ref="D55:K56"/>
    <mergeCell ref="A47:A48"/>
    <mergeCell ref="C41:C42"/>
    <mergeCell ref="C47:C48"/>
    <mergeCell ref="B35:B36"/>
    <mergeCell ref="B37:B38"/>
    <mergeCell ref="B39:B40"/>
    <mergeCell ref="B41:B42"/>
    <mergeCell ref="C49:C50"/>
    <mergeCell ref="B43:B44"/>
    <mergeCell ref="C31:C32"/>
    <mergeCell ref="C33:C34"/>
    <mergeCell ref="B31:B32"/>
    <mergeCell ref="AJ49:AJ50"/>
    <mergeCell ref="A29:A30"/>
    <mergeCell ref="A37:A38"/>
    <mergeCell ref="A39:A40"/>
    <mergeCell ref="A41:A42"/>
    <mergeCell ref="A45:A46"/>
    <mergeCell ref="A31:A32"/>
    <mergeCell ref="A33:A34"/>
    <mergeCell ref="A61:A62"/>
    <mergeCell ref="B33:B34"/>
    <mergeCell ref="B29:B30"/>
    <mergeCell ref="C35:C36"/>
    <mergeCell ref="C37:C38"/>
    <mergeCell ref="C39:C40"/>
    <mergeCell ref="B47:B48"/>
    <mergeCell ref="A35:A36"/>
    <mergeCell ref="B45:B46"/>
    <mergeCell ref="H57:H59"/>
    <mergeCell ref="I57:I59"/>
    <mergeCell ref="V57:V59"/>
    <mergeCell ref="W57:W59"/>
    <mergeCell ref="P57:P59"/>
    <mergeCell ref="Q57:Q59"/>
    <mergeCell ref="R57:R59"/>
    <mergeCell ref="A43:A44"/>
    <mergeCell ref="A49:A50"/>
    <mergeCell ref="Y55:AC56"/>
    <mergeCell ref="C29:C30"/>
    <mergeCell ref="AH31:AH32"/>
    <mergeCell ref="AH33:AH34"/>
    <mergeCell ref="AH35:AH36"/>
    <mergeCell ref="AH29:AH30"/>
    <mergeCell ref="X57:X59"/>
    <mergeCell ref="L55:T56"/>
    <mergeCell ref="U55:X56"/>
    <mergeCell ref="C45:C46"/>
    <mergeCell ref="S57:S59"/>
    <mergeCell ref="T57:T59"/>
    <mergeCell ref="U57:U59"/>
    <mergeCell ref="J57:J59"/>
    <mergeCell ref="K57:K59"/>
    <mergeCell ref="L57:L59"/>
    <mergeCell ref="M57:M59"/>
    <mergeCell ref="N57:N59"/>
    <mergeCell ref="O57:O59"/>
    <mergeCell ref="AH56:AI56"/>
    <mergeCell ref="AH49:AH50"/>
  </mergeCells>
  <pageMargins left="0.32" right="0.39374999999999999" top="0.2" bottom="0.2" header="0.32" footer="0.23"/>
  <pageSetup paperSize="9" scale="74" firstPageNumber="0" fitToHeight="0" pageOrder="overThenDown" orientation="landscape" horizontalDpi="4294967293" r:id="rId1"/>
  <headerFooter alignWithMargins="0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</dc:creator>
  <cp:lastModifiedBy>Пользователь</cp:lastModifiedBy>
  <cp:lastPrinted>2026-01-23T09:57:59Z</cp:lastPrinted>
  <dcterms:created xsi:type="dcterms:W3CDTF">2017-01-24T07:06:11Z</dcterms:created>
  <dcterms:modified xsi:type="dcterms:W3CDTF">2026-01-23T09:58:57Z</dcterms:modified>
</cp:coreProperties>
</file>