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58F3BC1B-D67D-418D-AD2E-4C04A9A0446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Лист1!$A$1:$AI$102</definedName>
  </definedNames>
  <calcPr calcId="191029" iterateDelta="1E-4"/>
</workbook>
</file>

<file path=xl/calcChain.xml><?xml version="1.0" encoding="utf-8"?>
<calcChain xmlns="http://schemas.openxmlformats.org/spreadsheetml/2006/main">
  <c r="M76" i="1" l="1"/>
  <c r="O55" i="1"/>
  <c r="M48" i="1" l="1"/>
  <c r="L48" i="1"/>
  <c r="L82" i="1"/>
  <c r="AG81" i="1" s="1"/>
  <c r="AI82" i="1" s="1"/>
  <c r="O80" i="1"/>
  <c r="AG79" i="1" s="1"/>
  <c r="M70" i="1"/>
  <c r="M50" i="1"/>
  <c r="M46" i="1"/>
  <c r="M38" i="1"/>
  <c r="AG37" i="1" s="1"/>
  <c r="M32" i="1"/>
  <c r="M55" i="1" l="1"/>
  <c r="M40" i="1"/>
  <c r="M25" i="1"/>
  <c r="T83" i="1" l="1"/>
  <c r="T84" i="1" s="1"/>
  <c r="N55" i="1"/>
  <c r="V90" i="1"/>
  <c r="V55" i="1"/>
  <c r="V25" i="1"/>
  <c r="AI38" i="1"/>
  <c r="F55" i="1"/>
  <c r="U78" i="1"/>
  <c r="U55" i="1"/>
  <c r="S50" i="1"/>
  <c r="S55" i="1"/>
  <c r="S25" i="1"/>
  <c r="AG45" i="1" l="1"/>
  <c r="AI46" i="1" s="1"/>
  <c r="U44" i="1"/>
  <c r="T55" i="1"/>
  <c r="L55" i="1"/>
  <c r="H55" i="1"/>
  <c r="D55" i="1"/>
  <c r="U66" i="1" l="1"/>
  <c r="T86" i="1"/>
  <c r="N42" i="1"/>
  <c r="L64" i="1"/>
  <c r="T94" i="1"/>
  <c r="N36" i="1" l="1"/>
  <c r="L86" i="1" l="1"/>
  <c r="L40" i="1"/>
  <c r="O62" i="1"/>
  <c r="AG61" i="1" s="1"/>
  <c r="AG49" i="1"/>
  <c r="AI50" i="1" l="1"/>
  <c r="AI29" i="1"/>
  <c r="F34" i="1"/>
  <c r="F66" i="1"/>
  <c r="D66" i="1"/>
  <c r="D48" i="1" l="1"/>
  <c r="H88" i="1"/>
  <c r="AG87" i="1" s="1"/>
  <c r="AI88" i="1" s="1"/>
  <c r="O60" i="1" l="1"/>
  <c r="AG85" i="1" l="1"/>
  <c r="AI86" i="1" s="1"/>
  <c r="AG27" i="1"/>
  <c r="AI28" i="1" s="1"/>
  <c r="U25" i="1"/>
  <c r="T25" i="1"/>
  <c r="O25" i="1"/>
  <c r="N25" i="1"/>
  <c r="L25" i="1"/>
  <c r="G25" i="1"/>
  <c r="F25" i="1"/>
  <c r="E25" i="1"/>
  <c r="D25" i="1"/>
  <c r="P92" i="1"/>
  <c r="AG91" i="1" s="1"/>
  <c r="AI92" i="1" s="1"/>
  <c r="E90" i="1"/>
  <c r="AG89" i="1" s="1"/>
  <c r="AI90" i="1" s="1"/>
  <c r="L72" i="1"/>
  <c r="L70" i="1"/>
  <c r="AG69" i="1" s="1"/>
  <c r="AI70" i="1" s="1"/>
  <c r="L68" i="1"/>
  <c r="O66" i="1"/>
  <c r="AG65" i="1" s="1"/>
  <c r="AG63" i="1"/>
  <c r="AI64" i="1" s="1"/>
  <c r="AI62" i="1"/>
  <c r="AG47" i="1"/>
  <c r="AI48" i="1" s="1"/>
  <c r="D44" i="1"/>
  <c r="AG43" i="1" s="1"/>
  <c r="AI44" i="1" s="1"/>
  <c r="AG41" i="1"/>
  <c r="AI42" i="1" s="1"/>
  <c r="D40" i="1"/>
  <c r="AG39" i="1" s="1"/>
  <c r="AI40" i="1" s="1"/>
  <c r="AG97" i="1"/>
  <c r="AG93" i="1"/>
  <c r="AI94" i="1" s="1"/>
  <c r="AG73" i="1"/>
  <c r="AI74" i="1" s="1"/>
  <c r="AG75" i="1"/>
  <c r="AI76" i="1" s="1"/>
  <c r="AG77" i="1"/>
  <c r="AI78" i="1" s="1"/>
  <c r="AG83" i="1"/>
  <c r="AI84" i="1" s="1"/>
  <c r="AG59" i="1"/>
  <c r="AI60" i="1" s="1"/>
  <c r="AG35" i="1"/>
  <c r="AI36" i="1" s="1"/>
  <c r="AG33" i="1"/>
  <c r="AI34" i="1" s="1"/>
  <c r="AG31" i="1"/>
  <c r="AI32" i="1" s="1"/>
  <c r="AG29" i="1"/>
  <c r="AI30" i="1" s="1"/>
  <c r="AG95" i="1"/>
  <c r="AG67" i="1" l="1"/>
  <c r="AI68" i="1" s="1"/>
  <c r="AG71" i="1"/>
  <c r="AI72" i="1" s="1"/>
  <c r="AI66" i="1"/>
  <c r="N13" i="1" l="1"/>
  <c r="L13" i="1"/>
</calcChain>
</file>

<file path=xl/sharedStrings.xml><?xml version="1.0" encoding="utf-8"?>
<sst xmlns="http://schemas.openxmlformats.org/spreadsheetml/2006/main" count="163" uniqueCount="110">
  <si>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</si>
  <si>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</si>
  <si>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</si>
  <si>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</si>
  <si>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</si>
  <si>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</si>
  <si>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</si>
  <si>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</si>
  <si>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</si>
  <si>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</si>
  <si>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</si>
  <si>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</si>
  <si>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</si>
  <si>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</si>
  <si>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</si>
  <si>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</si>
  <si>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</si>
  <si>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</si>
  <si>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</si>
  <si>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</si>
  <si>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</si>
  <si>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</si>
  <si>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</si>
  <si>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</si>
  <si>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</si>
  <si>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</si>
  <si>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</si>
  <si>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</si>
  <si>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</si>
  <si>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</si>
  <si>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</si>
  <si>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</si>
  <si>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</si>
  <si>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</si>
  <si>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</si>
  <si>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</si>
  <si>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</si>
  <si>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</si>
  <si>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</si>
  <si>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</si>
  <si>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</si>
  <si>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</si>
  <si>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</si>
  <si>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</si>
  <si>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</si>
  <si>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</si>
  <si>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</si>
  <si>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</si>
  <si>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</si>
  <si>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</si>
  <si>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</si>
  <si>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подлежащих закладке</t>
  </si>
  <si>
    <t xml:space="preserve">  для обслуживающего</t>
  </si>
  <si>
    <t>кг</t>
  </si>
  <si>
    <t>л</t>
  </si>
  <si>
    <t>хлеб рж</t>
  </si>
  <si>
    <t>Форма 0504202 с.2</t>
  </si>
  <si>
    <t>масло сливочное</t>
  </si>
  <si>
    <t>масло растительное</t>
  </si>
  <si>
    <t>молоко</t>
  </si>
  <si>
    <t>соль</t>
  </si>
  <si>
    <t>картофель</t>
  </si>
  <si>
    <t>лук</t>
  </si>
  <si>
    <t>морковь</t>
  </si>
  <si>
    <t>хлеб пшеничный</t>
  </si>
  <si>
    <t>хлеб ржаной</t>
  </si>
  <si>
    <t>Материально ответственное лицо  Салимова С.А.</t>
  </si>
  <si>
    <t>чай</t>
  </si>
  <si>
    <t>куры</t>
  </si>
  <si>
    <t>яйцо</t>
  </si>
  <si>
    <t>мука</t>
  </si>
  <si>
    <t xml:space="preserve">количество </t>
  </si>
  <si>
    <t>цена</t>
  </si>
  <si>
    <t>сумма</t>
  </si>
  <si>
    <t xml:space="preserve"> Меню-требование на выдачу продуктов питания  N8</t>
  </si>
  <si>
    <t>лимонная кислота</t>
  </si>
  <si>
    <t>дрожжи</t>
  </si>
  <si>
    <t>Хлеб пшеничный</t>
  </si>
  <si>
    <t>шиповник</t>
  </si>
  <si>
    <t>Яблоко</t>
  </si>
  <si>
    <t>Какао с молоком</t>
  </si>
  <si>
    <t>какао</t>
  </si>
  <si>
    <t>60</t>
  </si>
  <si>
    <t>сахар</t>
  </si>
  <si>
    <t>Икра кабачковая</t>
  </si>
  <si>
    <t>Бутерброд с маслом</t>
  </si>
  <si>
    <t>30</t>
  </si>
  <si>
    <t>Голубцы ленивые</t>
  </si>
  <si>
    <t>160\30</t>
  </si>
  <si>
    <t>Мясо говядина</t>
  </si>
  <si>
    <t>Капуста</t>
  </si>
  <si>
    <t>Сметана</t>
  </si>
  <si>
    <t>Рис</t>
  </si>
  <si>
    <t xml:space="preserve">                                                    (подпись)          (расшифровка подписи)</t>
  </si>
  <si>
    <t>чай с</t>
  </si>
  <si>
    <t>180\8</t>
  </si>
  <si>
    <t>Суп с рыбными консервами</t>
  </si>
  <si>
    <t>Консервы рыбные</t>
  </si>
  <si>
    <t>Салат из свеклы</t>
  </si>
  <si>
    <t>Свекла</t>
  </si>
  <si>
    <t>Заведующий  ____________         З.В.Климова</t>
  </si>
  <si>
    <r>
      <t xml:space="preserve">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</si>
  <si>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</si>
  <si>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______________З.В.Климова</t>
  </si>
  <si>
    <t>Напиток из шиповника</t>
  </si>
  <si>
    <t>яйцо вареное</t>
  </si>
  <si>
    <t>завхоз</t>
  </si>
  <si>
    <t>Салимова С.А.</t>
  </si>
  <si>
    <t>Мед.сестра                           Дмитрук Е.С.</t>
  </si>
  <si>
    <t>суп молочный рисовый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</si>
</sst>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2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4"/>
      <name val="Segoe UI Semibold"/>
      <family val="2"/>
      <charset val="204"/>
    </font>
    <font>
      <b/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Pragmatica"/>
      <charset val="204"/>
    </font>
    <font>
      <b/>
      <sz val="12"/>
      <name val="Pragmatic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4" fillId="0" borderId="4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1" xfId="0" applyFont="1" applyBorder="1" applyAlignment="1">
      <alignment horizontal="center" vertical="center"/>
    </xf>
    <xf numFmtId="0" fontId="2" fillId="0" borderId="16" xfId="0" applyFont="1" applyBorder="1"/>
    <xf numFmtId="0" fontId="4" fillId="0" borderId="17" xfId="0" applyFont="1" applyBorder="1" applyAlignment="1">
      <alignment horizontal="center"/>
    </xf>
    <xf numFmtId="0" fontId="2" fillId="0" borderId="18" xfId="0" applyFont="1" applyBorder="1"/>
    <xf numFmtId="0" fontId="4" fillId="0" borderId="4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2" fontId="4" fillId="0" borderId="20" xfId="0" applyNumberFormat="1" applyFont="1" applyBorder="1"/>
    <xf numFmtId="0" fontId="1" fillId="0" borderId="21" xfId="0" applyFont="1" applyBorder="1"/>
    <xf numFmtId="0" fontId="2" fillId="0" borderId="20" xfId="0" applyFont="1" applyBorder="1"/>
    <xf numFmtId="0" fontId="4" fillId="0" borderId="22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2" fontId="4" fillId="0" borderId="24" xfId="0" applyNumberFormat="1" applyFont="1" applyBorder="1"/>
    <xf numFmtId="0" fontId="2" fillId="0" borderId="24" xfId="0" applyFont="1" applyBorder="1"/>
    <xf numFmtId="0" fontId="4" fillId="0" borderId="27" xfId="0" applyFont="1" applyBorder="1"/>
    <xf numFmtId="0" fontId="4" fillId="0" borderId="0" xfId="0" applyFont="1" applyAlignment="1">
      <alignment vertical="top"/>
    </xf>
    <xf numFmtId="0" fontId="4" fillId="0" borderId="26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8" xfId="0" applyFont="1" applyBorder="1"/>
    <xf numFmtId="0" fontId="2" fillId="0" borderId="32" xfId="0" applyFont="1" applyBorder="1"/>
    <xf numFmtId="0" fontId="2" fillId="0" borderId="33" xfId="0" applyFont="1" applyBorder="1"/>
    <xf numFmtId="0" fontId="4" fillId="0" borderId="34" xfId="0" applyFont="1" applyBorder="1"/>
    <xf numFmtId="0" fontId="4" fillId="0" borderId="17" xfId="0" applyFont="1" applyBorder="1"/>
    <xf numFmtId="0" fontId="4" fillId="0" borderId="18" xfId="0" applyFont="1" applyBorder="1"/>
    <xf numFmtId="0" fontId="2" fillId="0" borderId="17" xfId="0" applyFont="1" applyBorder="1"/>
    <xf numFmtId="0" fontId="4" fillId="0" borderId="35" xfId="0" applyFont="1" applyBorder="1"/>
    <xf numFmtId="0" fontId="4" fillId="0" borderId="24" xfId="0" applyFont="1" applyBorder="1" applyAlignment="1">
      <alignment horizontal="left"/>
    </xf>
    <xf numFmtId="0" fontId="2" fillId="0" borderId="26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1" xfId="0" applyFont="1" applyBorder="1" applyAlignment="1">
      <alignment textRotation="90" wrapText="1"/>
    </xf>
    <xf numFmtId="0" fontId="4" fillId="0" borderId="51" xfId="0" applyFont="1" applyBorder="1"/>
    <xf numFmtId="0" fontId="2" fillId="0" borderId="51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2" fillId="0" borderId="50" xfId="0" applyNumberFormat="1" applyFont="1" applyBorder="1" applyAlignment="1">
      <alignment vertical="center"/>
    </xf>
    <xf numFmtId="0" fontId="0" fillId="0" borderId="38" xfId="0" applyBorder="1"/>
    <xf numFmtId="0" fontId="2" fillId="0" borderId="3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2" fontId="2" fillId="2" borderId="50" xfId="0" applyNumberFormat="1" applyFont="1" applyFill="1" applyBorder="1" applyAlignment="1">
      <alignment vertical="center"/>
    </xf>
    <xf numFmtId="0" fontId="5" fillId="0" borderId="38" xfId="0" applyFont="1" applyBorder="1" applyAlignment="1">
      <alignment vertical="center"/>
    </xf>
    <xf numFmtId="2" fontId="2" fillId="2" borderId="38" xfId="0" applyNumberFormat="1" applyFont="1" applyFill="1" applyBorder="1" applyAlignment="1">
      <alignment vertical="center"/>
    </xf>
    <xf numFmtId="2" fontId="2" fillId="0" borderId="38" xfId="0" applyNumberFormat="1" applyFont="1" applyBorder="1" applyAlignment="1">
      <alignment vertical="center"/>
    </xf>
    <xf numFmtId="2" fontId="5" fillId="0" borderId="38" xfId="0" applyNumberFormat="1" applyFont="1" applyBorder="1" applyAlignment="1">
      <alignment vertical="center"/>
    </xf>
    <xf numFmtId="0" fontId="10" fillId="0" borderId="38" xfId="0" applyFont="1" applyBorder="1"/>
    <xf numFmtId="2" fontId="10" fillId="0" borderId="38" xfId="0" applyNumberFormat="1" applyFont="1" applyBorder="1"/>
    <xf numFmtId="2" fontId="20" fillId="0" borderId="38" xfId="0" applyNumberFormat="1" applyFont="1" applyBorder="1"/>
    <xf numFmtId="0" fontId="20" fillId="0" borderId="0" xfId="0" applyFont="1"/>
    <xf numFmtId="2" fontId="10" fillId="0" borderId="38" xfId="0" applyNumberFormat="1" applyFont="1" applyBorder="1" applyAlignment="1">
      <alignment vertical="center"/>
    </xf>
    <xf numFmtId="0" fontId="20" fillId="0" borderId="38" xfId="0" applyFont="1" applyBorder="1"/>
    <xf numFmtId="0" fontId="10" fillId="0" borderId="45" xfId="0" applyFont="1" applyBorder="1"/>
    <xf numFmtId="0" fontId="20" fillId="0" borderId="49" xfId="0" applyFont="1" applyBorder="1"/>
    <xf numFmtId="0" fontId="20" fillId="0" borderId="44" xfId="0" applyFont="1" applyBorder="1"/>
    <xf numFmtId="0" fontId="0" fillId="0" borderId="44" xfId="0" applyBorder="1"/>
    <xf numFmtId="0" fontId="0" fillId="0" borderId="45" xfId="0" applyBorder="1"/>
    <xf numFmtId="0" fontId="0" fillId="0" borderId="49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4" fillId="0" borderId="53" xfId="0" applyFont="1" applyBorder="1" applyAlignment="1">
      <alignment vertical="center"/>
    </xf>
    <xf numFmtId="0" fontId="0" fillId="0" borderId="53" xfId="0" applyBorder="1"/>
    <xf numFmtId="0" fontId="5" fillId="0" borderId="53" xfId="0" applyFont="1" applyBorder="1"/>
    <xf numFmtId="0" fontId="5" fillId="0" borderId="53" xfId="0" applyFont="1" applyBorder="1" applyAlignment="1">
      <alignment vertical="center"/>
    </xf>
    <xf numFmtId="0" fontId="4" fillId="0" borderId="54" xfId="0" applyFont="1" applyBorder="1" applyAlignment="1">
      <alignment horizontal="center"/>
    </xf>
    <xf numFmtId="0" fontId="4" fillId="0" borderId="54" xfId="0" applyFont="1" applyBorder="1" applyAlignment="1">
      <alignment textRotation="90" wrapText="1"/>
    </xf>
    <xf numFmtId="0" fontId="4" fillId="0" borderId="54" xfId="0" applyFont="1" applyBorder="1"/>
    <xf numFmtId="0" fontId="2" fillId="0" borderId="54" xfId="0" applyFont="1" applyBorder="1"/>
    <xf numFmtId="0" fontId="4" fillId="0" borderId="52" xfId="0" applyFont="1" applyBorder="1" applyAlignment="1">
      <alignment horizontal="center" vertical="center"/>
    </xf>
    <xf numFmtId="0" fontId="2" fillId="0" borderId="52" xfId="0" applyFont="1" applyBorder="1"/>
    <xf numFmtId="0" fontId="3" fillId="0" borderId="52" xfId="0" applyFont="1" applyBorder="1" applyAlignment="1">
      <alignment horizontal="left" wrapText="1"/>
    </xf>
    <xf numFmtId="0" fontId="4" fillId="0" borderId="52" xfId="0" applyFont="1" applyBorder="1"/>
    <xf numFmtId="49" fontId="4" fillId="0" borderId="52" xfId="0" applyNumberFormat="1" applyFont="1" applyBorder="1"/>
    <xf numFmtId="0" fontId="2" fillId="0" borderId="52" xfId="0" applyFont="1" applyBorder="1" applyAlignment="1">
      <alignment vertical="center"/>
    </xf>
    <xf numFmtId="164" fontId="2" fillId="0" borderId="52" xfId="0" applyNumberFormat="1" applyFont="1" applyBorder="1" applyAlignment="1">
      <alignment vertical="center"/>
    </xf>
    <xf numFmtId="2" fontId="2" fillId="0" borderId="52" xfId="0" applyNumberFormat="1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2" fontId="12" fillId="2" borderId="52" xfId="0" applyNumberFormat="1" applyFont="1" applyFill="1" applyBorder="1" applyAlignment="1">
      <alignment vertical="center"/>
    </xf>
    <xf numFmtId="2" fontId="12" fillId="0" borderId="52" xfId="0" applyNumberFormat="1" applyFont="1" applyBorder="1" applyAlignment="1">
      <alignment vertical="center"/>
    </xf>
    <xf numFmtId="0" fontId="15" fillId="0" borderId="52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/>
    </xf>
    <xf numFmtId="0" fontId="1" fillId="0" borderId="52" xfId="0" applyFont="1" applyBorder="1"/>
    <xf numFmtId="0" fontId="4" fillId="2" borderId="52" xfId="0" applyFont="1" applyFill="1" applyBorder="1"/>
    <xf numFmtId="2" fontId="2" fillId="2" borderId="52" xfId="0" applyNumberFormat="1" applyFont="1" applyFill="1" applyBorder="1"/>
    <xf numFmtId="0" fontId="4" fillId="0" borderId="52" xfId="0" applyFont="1" applyBorder="1" applyAlignment="1">
      <alignment horizontal="left"/>
    </xf>
    <xf numFmtId="0" fontId="4" fillId="0" borderId="52" xfId="0" applyFont="1" applyBorder="1" applyAlignment="1">
      <alignment horizontal="center"/>
    </xf>
    <xf numFmtId="0" fontId="17" fillId="0" borderId="52" xfId="0" applyFont="1" applyBorder="1"/>
    <xf numFmtId="0" fontId="7" fillId="0" borderId="52" xfId="0" applyFont="1" applyBorder="1"/>
    <xf numFmtId="0" fontId="7" fillId="0" borderId="52" xfId="0" applyFont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5" fillId="0" borderId="52" xfId="0" applyFont="1" applyBorder="1"/>
    <xf numFmtId="0" fontId="18" fillId="0" borderId="52" xfId="0" applyFont="1" applyBorder="1"/>
    <xf numFmtId="0" fontId="12" fillId="2" borderId="52" xfId="0" applyFont="1" applyFill="1" applyBorder="1"/>
    <xf numFmtId="0" fontId="15" fillId="0" borderId="52" xfId="0" applyFont="1" applyBorder="1" applyAlignment="1">
      <alignment vertical="center"/>
    </xf>
    <xf numFmtId="2" fontId="12" fillId="2" borderId="52" xfId="0" applyNumberFormat="1" applyFont="1" applyFill="1" applyBorder="1"/>
    <xf numFmtId="2" fontId="15" fillId="0" borderId="52" xfId="0" applyNumberFormat="1" applyFont="1" applyBorder="1" applyAlignment="1">
      <alignment vertical="center"/>
    </xf>
    <xf numFmtId="0" fontId="15" fillId="0" borderId="52" xfId="0" applyFont="1" applyBorder="1" applyAlignment="1">
      <alignment horizontal="center" vertical="center"/>
    </xf>
    <xf numFmtId="0" fontId="11" fillId="0" borderId="38" xfId="0" applyFont="1" applyBorder="1" applyAlignment="1">
      <alignment horizontal="left"/>
    </xf>
    <xf numFmtId="0" fontId="19" fillId="0" borderId="38" xfId="0" applyFont="1" applyBorder="1"/>
    <xf numFmtId="0" fontId="11" fillId="0" borderId="38" xfId="0" applyFont="1" applyBorder="1"/>
    <xf numFmtId="0" fontId="19" fillId="0" borderId="38" xfId="0" applyFont="1" applyBorder="1" applyAlignment="1">
      <alignment horizontal="left"/>
    </xf>
    <xf numFmtId="0" fontId="19" fillId="0" borderId="45" xfId="0" applyFont="1" applyBorder="1" applyAlignment="1">
      <alignment horizontal="left"/>
    </xf>
    <xf numFmtId="0" fontId="19" fillId="0" borderId="45" xfId="0" applyFont="1" applyBorder="1"/>
    <xf numFmtId="0" fontId="21" fillId="0" borderId="48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0" fontId="9" fillId="2" borderId="51" xfId="0" applyFont="1" applyFill="1" applyBorder="1" applyAlignment="1">
      <alignment horizontal="center" vertical="center" textRotation="90" wrapText="1"/>
    </xf>
    <xf numFmtId="0" fontId="9" fillId="2" borderId="54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center" textRotation="90" wrapText="1"/>
    </xf>
    <xf numFmtId="0" fontId="9" fillId="2" borderId="54" xfId="0" applyFont="1" applyFill="1" applyBorder="1" applyAlignment="1">
      <alignment horizontal="center" textRotation="90" wrapText="1"/>
    </xf>
    <xf numFmtId="0" fontId="9" fillId="0" borderId="51" xfId="0" applyFont="1" applyBorder="1" applyAlignment="1">
      <alignment horizontal="center" textRotation="90"/>
    </xf>
    <xf numFmtId="0" fontId="9" fillId="0" borderId="54" xfId="0" applyFont="1" applyBorder="1" applyAlignment="1">
      <alignment horizontal="center" textRotation="90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6" fillId="0" borderId="52" xfId="0" applyFont="1" applyBorder="1" applyAlignment="1">
      <alignment horizontal="center" textRotation="90" wrapText="1"/>
    </xf>
    <xf numFmtId="0" fontId="4" fillId="0" borderId="4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1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52" xfId="0" applyFont="1" applyBorder="1" applyAlignment="1">
      <alignment horizontal="left" vertical="center"/>
    </xf>
    <xf numFmtId="49" fontId="4" fillId="0" borderId="42" xfId="0" applyNumberFormat="1" applyFont="1" applyBorder="1" applyAlignment="1">
      <alignment horizontal="center"/>
    </xf>
    <xf numFmtId="164" fontId="10" fillId="0" borderId="5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textRotation="90" wrapText="1"/>
    </xf>
    <xf numFmtId="0" fontId="9" fillId="0" borderId="54" xfId="0" applyFont="1" applyBorder="1" applyAlignment="1">
      <alignment horizontal="center" textRotation="90" wrapText="1"/>
    </xf>
    <xf numFmtId="0" fontId="3" fillId="0" borderId="51" xfId="0" applyFont="1" applyBorder="1" applyAlignment="1">
      <alignment horizontal="center" textRotation="90" wrapText="1"/>
    </xf>
    <xf numFmtId="0" fontId="3" fillId="0" borderId="54" xfId="0" applyFont="1" applyBorder="1" applyAlignment="1">
      <alignment horizontal="center" textRotation="90" wrapText="1"/>
    </xf>
    <xf numFmtId="0" fontId="9" fillId="0" borderId="52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164" fontId="13" fillId="2" borderId="52" xfId="0" applyNumberFormat="1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 textRotation="90" wrapText="1"/>
    </xf>
    <xf numFmtId="0" fontId="16" fillId="0" borderId="52" xfId="0" applyFont="1" applyBorder="1" applyAlignment="1">
      <alignment horizontal="center" vertical="center" textRotation="90" wrapText="1"/>
    </xf>
    <xf numFmtId="0" fontId="16" fillId="0" borderId="52" xfId="0" applyFont="1" applyBorder="1" applyAlignment="1">
      <alignment horizontal="center" textRotation="90"/>
    </xf>
    <xf numFmtId="0" fontId="9" fillId="0" borderId="52" xfId="0" applyFont="1" applyBorder="1" applyAlignment="1">
      <alignment horizontal="center" textRotation="90" wrapText="1"/>
    </xf>
    <xf numFmtId="0" fontId="11" fillId="0" borderId="52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top" wrapText="1"/>
    </xf>
    <xf numFmtId="0" fontId="15" fillId="0" borderId="52" xfId="0" applyFont="1" applyBorder="1" applyAlignment="1">
      <alignment horizontal="center"/>
    </xf>
    <xf numFmtId="0" fontId="15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164" fontId="10" fillId="0" borderId="38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textRotation="90" wrapText="1"/>
    </xf>
    <xf numFmtId="165" fontId="19" fillId="2" borderId="50" xfId="0" applyNumberFormat="1" applyFont="1" applyFill="1" applyBorder="1" applyAlignment="1">
      <alignment horizontal="center" vertical="center"/>
    </xf>
    <xf numFmtId="165" fontId="19" fillId="2" borderId="38" xfId="0" applyNumberFormat="1" applyFont="1" applyFill="1" applyBorder="1" applyAlignment="1">
      <alignment horizontal="center" vertical="center"/>
    </xf>
    <xf numFmtId="164" fontId="13" fillId="2" borderId="52" xfId="0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1" fontId="13" fillId="2" borderId="52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/>
    </xf>
    <xf numFmtId="0" fontId="13" fillId="0" borderId="52" xfId="0" applyFont="1" applyBorder="1" applyAlignment="1">
      <alignment vertical="center"/>
    </xf>
    <xf numFmtId="164" fontId="13" fillId="0" borderId="52" xfId="0" applyNumberFormat="1" applyFont="1" applyBorder="1" applyAlignment="1">
      <alignment vertical="center"/>
    </xf>
    <xf numFmtId="2" fontId="13" fillId="0" borderId="52" xfId="0" applyNumberFormat="1" applyFont="1" applyBorder="1" applyAlignment="1">
      <alignment vertical="center"/>
    </xf>
    <xf numFmtId="165" fontId="13" fillId="0" borderId="52" xfId="0" applyNumberFormat="1" applyFont="1" applyBorder="1" applyAlignment="1">
      <alignment vertical="center"/>
    </xf>
    <xf numFmtId="166" fontId="13" fillId="0" borderId="52" xfId="0" applyNumberFormat="1" applyFont="1" applyBorder="1" applyAlignment="1">
      <alignment vertical="center"/>
    </xf>
    <xf numFmtId="0" fontId="13" fillId="0" borderId="52" xfId="0" applyFont="1" applyBorder="1"/>
    <xf numFmtId="0" fontId="1" fillId="0" borderId="50" xfId="0" applyFont="1" applyBorder="1" applyAlignment="1">
      <alignment vertical="center"/>
    </xf>
    <xf numFmtId="165" fontId="1" fillId="0" borderId="50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165" fontId="1" fillId="0" borderId="3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9"/>
  <sheetViews>
    <sheetView tabSelected="1" topLeftCell="A58" workbookViewId="0">
      <selection activeCell="F77" sqref="F77"/>
    </sheetView>
  </sheetViews>
  <sheetFormatPr defaultRowHeight="12.75"/>
  <cols>
    <col min="1" max="1" width="20.42578125" customWidth="1"/>
    <col min="2" max="2" width="4.85546875" customWidth="1"/>
    <col min="3" max="3" width="4.28515625" customWidth="1"/>
    <col min="4" max="4" width="8.140625" customWidth="1"/>
    <col min="5" max="5" width="6.85546875" customWidth="1"/>
    <col min="6" max="6" width="7.140625" customWidth="1"/>
    <col min="7" max="7" width="6.5703125" customWidth="1"/>
    <col min="8" max="8" width="6" customWidth="1"/>
    <col min="9" max="9" width="3.140625" customWidth="1"/>
    <col min="10" max="10" width="4" customWidth="1"/>
    <col min="11" max="11" width="3.140625" customWidth="1"/>
    <col min="12" max="12" width="8.5703125" customWidth="1"/>
    <col min="13" max="13" width="7.42578125" customWidth="1"/>
    <col min="14" max="14" width="8.85546875" customWidth="1"/>
    <col min="15" max="15" width="8.140625" customWidth="1"/>
    <col min="16" max="16" width="6" customWidth="1"/>
    <col min="17" max="17" width="5.42578125" customWidth="1"/>
    <col min="18" max="18" width="4" hidden="1" customWidth="1"/>
    <col min="19" max="19" width="7.42578125" customWidth="1"/>
    <col min="20" max="20" width="8.7109375" customWidth="1"/>
    <col min="21" max="21" width="6.85546875" customWidth="1"/>
    <col min="22" max="22" width="7.28515625" customWidth="1"/>
    <col min="23" max="24" width="2" customWidth="1"/>
    <col min="25" max="25" width="1.5703125" customWidth="1"/>
    <col min="26" max="26" width="2" customWidth="1"/>
    <col min="27" max="27" width="1.7109375" customWidth="1"/>
    <col min="28" max="28" width="2.140625" customWidth="1"/>
    <col min="29" max="29" width="1.7109375" customWidth="1"/>
    <col min="30" max="30" width="1.42578125" customWidth="1"/>
    <col min="31" max="31" width="0.42578125" customWidth="1"/>
    <col min="32" max="32" width="1.85546875" hidden="1" customWidth="1"/>
    <col min="33" max="33" width="8.42578125" customWidth="1"/>
    <col min="34" max="34" width="7.28515625" customWidth="1"/>
    <col min="35" max="35" width="6.7109375" customWidth="1"/>
  </cols>
  <sheetData>
    <row r="1" spans="1:40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4"/>
      <c r="X1" s="5"/>
      <c r="Y1" s="5"/>
      <c r="Z1" s="5"/>
      <c r="AA1" s="5"/>
      <c r="AB1" s="2"/>
      <c r="AC1" s="2"/>
      <c r="AD1" s="2"/>
      <c r="AE1" s="3"/>
      <c r="AF1" s="6"/>
      <c r="AG1" s="6"/>
      <c r="AH1" s="6"/>
      <c r="AI1" s="2"/>
      <c r="AJ1" s="7"/>
      <c r="AK1" s="7"/>
      <c r="AL1" s="7"/>
      <c r="AM1" s="7"/>
      <c r="AN1" s="7"/>
    </row>
    <row r="2" spans="1:40" ht="16.5" customHeight="1">
      <c r="A2" s="4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2"/>
      <c r="W2" s="5"/>
      <c r="X2" s="5"/>
      <c r="Y2" s="5"/>
      <c r="Z2" s="5"/>
      <c r="AA2" s="5"/>
      <c r="AB2" s="5"/>
      <c r="AC2" s="5"/>
      <c r="AD2" s="5"/>
      <c r="AE2" s="3"/>
      <c r="AF2" s="6"/>
      <c r="AG2" s="6"/>
      <c r="AH2" s="6"/>
      <c r="AI2" s="2"/>
      <c r="AJ2" s="7"/>
      <c r="AK2" s="7"/>
      <c r="AL2" s="7"/>
      <c r="AM2" s="7"/>
      <c r="AN2" s="7"/>
    </row>
    <row r="3" spans="1:40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74</v>
      </c>
      <c r="U3" s="2"/>
      <c r="V3" s="2"/>
      <c r="W3" s="5"/>
      <c r="X3" s="5"/>
      <c r="Y3" s="5"/>
      <c r="Z3" s="5"/>
      <c r="AA3" s="5"/>
      <c r="AB3" s="5"/>
      <c r="AC3" s="5"/>
      <c r="AD3" s="5"/>
      <c r="AE3" s="3"/>
      <c r="AF3" s="6"/>
      <c r="AG3" s="6"/>
      <c r="AH3" s="6"/>
      <c r="AI3" s="2"/>
      <c r="AJ3" s="7"/>
      <c r="AK3" s="7"/>
      <c r="AL3" s="7"/>
      <c r="AM3" s="7"/>
      <c r="AN3" s="7"/>
    </row>
    <row r="4" spans="1:40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8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7"/>
      <c r="AK4" s="7"/>
      <c r="AL4" s="7"/>
      <c r="AM4" s="7"/>
      <c r="AN4" s="7"/>
    </row>
    <row r="5" spans="1:40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7"/>
      <c r="AK5" s="7"/>
      <c r="AL5" s="7"/>
      <c r="AM5" s="7"/>
      <c r="AN5" s="7"/>
    </row>
    <row r="6" spans="1:40" ht="15.75" customHeight="1" thickBot="1">
      <c r="A6" s="166" t="s">
        <v>2</v>
      </c>
      <c r="B6" s="166"/>
      <c r="C6" s="166"/>
      <c r="D6" s="166"/>
      <c r="E6" s="150" t="s">
        <v>3</v>
      </c>
      <c r="F6" s="150"/>
      <c r="G6" s="150"/>
      <c r="H6" s="141" t="s">
        <v>4</v>
      </c>
      <c r="I6" s="173"/>
      <c r="J6" s="166"/>
      <c r="K6" s="150" t="s">
        <v>5</v>
      </c>
      <c r="L6" s="150"/>
      <c r="M6" s="150"/>
      <c r="N6" s="10"/>
      <c r="O6" s="11"/>
      <c r="P6" s="12"/>
      <c r="Q6" s="10"/>
      <c r="R6" s="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61" t="s">
        <v>6</v>
      </c>
      <c r="AH6" s="161"/>
      <c r="AI6" s="2"/>
      <c r="AJ6" s="7"/>
      <c r="AK6" s="7"/>
      <c r="AL6" s="7"/>
      <c r="AM6" s="7"/>
      <c r="AN6" s="7"/>
    </row>
    <row r="7" spans="1:40" ht="11.25" customHeight="1">
      <c r="A7" s="162" t="s">
        <v>7</v>
      </c>
      <c r="B7" s="162"/>
      <c r="C7" s="162"/>
      <c r="D7" s="162"/>
      <c r="E7" s="151" t="s">
        <v>8</v>
      </c>
      <c r="F7" s="151"/>
      <c r="G7" s="151"/>
      <c r="H7" s="163" t="s">
        <v>9</v>
      </c>
      <c r="I7" s="164"/>
      <c r="J7" s="165"/>
      <c r="K7" s="151" t="s">
        <v>10</v>
      </c>
      <c r="L7" s="151"/>
      <c r="M7" s="151"/>
      <c r="N7" s="151"/>
      <c r="O7" s="151"/>
      <c r="P7" s="163" t="s">
        <v>11</v>
      </c>
      <c r="Q7" s="163"/>
      <c r="R7" s="4"/>
      <c r="S7" s="4"/>
      <c r="T7" s="2"/>
      <c r="U7" s="2"/>
      <c r="V7" s="2"/>
      <c r="W7" s="2"/>
      <c r="X7" s="2"/>
      <c r="Y7" s="164" t="s">
        <v>101</v>
      </c>
      <c r="Z7" s="167"/>
      <c r="AA7" s="167"/>
      <c r="AB7" s="167"/>
      <c r="AC7" s="167"/>
      <c r="AD7" s="167"/>
      <c r="AE7" s="167"/>
      <c r="AF7" s="168"/>
      <c r="AG7" s="175" t="s">
        <v>12</v>
      </c>
      <c r="AH7" s="175"/>
      <c r="AI7" s="2"/>
      <c r="AJ7" s="7"/>
      <c r="AK7" s="7"/>
      <c r="AL7" s="7"/>
      <c r="AM7" s="7"/>
      <c r="AN7" s="7"/>
    </row>
    <row r="8" spans="1:40" ht="10.5" customHeight="1">
      <c r="A8" s="13" t="s">
        <v>13</v>
      </c>
      <c r="B8" s="150" t="s">
        <v>14</v>
      </c>
      <c r="C8" s="150"/>
      <c r="D8" s="150"/>
      <c r="E8" s="151" t="s">
        <v>15</v>
      </c>
      <c r="F8" s="151"/>
      <c r="G8" s="151"/>
      <c r="H8" s="163" t="s">
        <v>16</v>
      </c>
      <c r="I8" s="164"/>
      <c r="J8" s="165"/>
      <c r="K8" s="151" t="s">
        <v>17</v>
      </c>
      <c r="L8" s="151"/>
      <c r="M8" s="151"/>
      <c r="N8" s="151"/>
      <c r="O8" s="151"/>
      <c r="P8" s="163" t="s">
        <v>18</v>
      </c>
      <c r="Q8" s="163"/>
      <c r="R8" s="4"/>
      <c r="S8" s="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69"/>
      <c r="AH8" s="170"/>
      <c r="AI8" s="2"/>
      <c r="AJ8" s="7"/>
      <c r="AK8" s="7"/>
      <c r="AL8" s="7"/>
      <c r="AM8" s="7"/>
      <c r="AN8" s="7"/>
    </row>
    <row r="9" spans="1:40" ht="11.25" customHeight="1">
      <c r="A9" s="14" t="s">
        <v>19</v>
      </c>
      <c r="B9" s="151" t="s">
        <v>20</v>
      </c>
      <c r="C9" s="151"/>
      <c r="D9" s="151"/>
      <c r="E9" s="151" t="s">
        <v>21</v>
      </c>
      <c r="F9" s="151"/>
      <c r="G9" s="151"/>
      <c r="H9" s="163" t="s">
        <v>22</v>
      </c>
      <c r="I9" s="164"/>
      <c r="J9" s="165"/>
      <c r="K9" s="151" t="s">
        <v>21</v>
      </c>
      <c r="L9" s="151"/>
      <c r="M9" s="151"/>
      <c r="N9" s="4" t="s">
        <v>21</v>
      </c>
      <c r="O9" s="4"/>
      <c r="P9" s="163" t="s">
        <v>23</v>
      </c>
      <c r="Q9" s="163"/>
      <c r="R9" s="4"/>
      <c r="S9" s="4"/>
      <c r="T9" s="2"/>
      <c r="U9" s="2"/>
      <c r="V9" s="4"/>
      <c r="W9" s="2"/>
      <c r="X9" s="2"/>
      <c r="Y9" s="2"/>
      <c r="Z9" s="2"/>
      <c r="AA9" s="2"/>
      <c r="AB9" s="2"/>
      <c r="AC9" s="2"/>
      <c r="AD9" s="4" t="s">
        <v>24</v>
      </c>
      <c r="AE9" s="4"/>
      <c r="AF9" s="4"/>
      <c r="AG9" s="171"/>
      <c r="AH9" s="172"/>
      <c r="AI9" s="2"/>
      <c r="AJ9" s="7"/>
      <c r="AK9" s="7"/>
      <c r="AL9" s="7"/>
      <c r="AM9" s="7"/>
      <c r="AN9" s="7"/>
    </row>
    <row r="10" spans="1:40" ht="10.5" customHeight="1">
      <c r="A10" s="15"/>
      <c r="B10" s="138" t="s">
        <v>25</v>
      </c>
      <c r="C10" s="138"/>
      <c r="D10" s="138"/>
      <c r="E10" s="4"/>
      <c r="F10" s="4"/>
      <c r="G10" s="16"/>
      <c r="H10" s="4"/>
      <c r="I10" s="4"/>
      <c r="J10" s="16"/>
      <c r="K10" s="138"/>
      <c r="L10" s="138"/>
      <c r="M10" s="138"/>
      <c r="N10" s="4"/>
      <c r="O10" s="4"/>
      <c r="P10" s="17"/>
      <c r="Q10" s="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8"/>
      <c r="AH10" s="19"/>
      <c r="AI10" s="2"/>
    </row>
    <row r="11" spans="1:40" ht="13.9" customHeight="1" thickBot="1">
      <c r="A11" s="20">
        <v>1</v>
      </c>
      <c r="B11" s="21"/>
      <c r="C11" s="22">
        <v>2</v>
      </c>
      <c r="D11" s="23"/>
      <c r="E11" s="24"/>
      <c r="F11" s="24">
        <v>3</v>
      </c>
      <c r="G11" s="20"/>
      <c r="H11" s="24"/>
      <c r="I11" s="24">
        <v>4</v>
      </c>
      <c r="J11" s="20"/>
      <c r="K11" s="24"/>
      <c r="L11" s="24">
        <v>5</v>
      </c>
      <c r="M11" s="24"/>
      <c r="N11" s="24">
        <v>6</v>
      </c>
      <c r="O11" s="24"/>
      <c r="P11" s="139">
        <v>7</v>
      </c>
      <c r="Q11" s="139"/>
      <c r="R11" s="4"/>
      <c r="S11" s="4"/>
      <c r="T11" s="4" t="s">
        <v>102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4" t="s">
        <v>26</v>
      </c>
      <c r="AF11" s="2"/>
      <c r="AG11" s="25"/>
      <c r="AH11" s="26"/>
      <c r="AI11" s="2"/>
      <c r="AJ11" s="7"/>
      <c r="AK11" s="7"/>
      <c r="AL11" s="7"/>
      <c r="AM11" s="7"/>
      <c r="AN11" s="7"/>
    </row>
    <row r="12" spans="1:40" ht="12" customHeight="1">
      <c r="A12" s="27"/>
      <c r="B12" s="28"/>
      <c r="C12" s="28"/>
      <c r="D12" s="29"/>
      <c r="E12" s="28"/>
      <c r="F12" s="30"/>
      <c r="G12" s="29"/>
      <c r="H12" s="28"/>
      <c r="I12" s="28"/>
      <c r="J12" s="31">
        <v>1</v>
      </c>
      <c r="K12" s="146"/>
      <c r="L12" s="147"/>
      <c r="M12" s="147"/>
      <c r="N12" s="158"/>
      <c r="O12" s="159"/>
      <c r="P12" s="32"/>
      <c r="Q12" s="33"/>
      <c r="R12" s="4"/>
      <c r="S12" s="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4"/>
      <c r="AH12" s="35"/>
      <c r="AI12" s="2"/>
      <c r="AJ12" s="7"/>
      <c r="AK12" s="7"/>
      <c r="AL12" s="7"/>
      <c r="AM12" s="7"/>
      <c r="AN12" s="7"/>
    </row>
    <row r="13" spans="1:40" ht="13.5" customHeight="1">
      <c r="A13" s="36"/>
      <c r="B13" s="37"/>
      <c r="C13" s="37"/>
      <c r="D13" s="38"/>
      <c r="E13" s="37"/>
      <c r="F13" s="37"/>
      <c r="G13" s="38"/>
      <c r="H13" s="37"/>
      <c r="I13" s="37"/>
      <c r="J13" s="38"/>
      <c r="K13" s="37"/>
      <c r="L13" s="39">
        <f>N13/J12</f>
        <v>172.05990199999999</v>
      </c>
      <c r="M13" s="39"/>
      <c r="N13" s="39">
        <f>SUM(AI31:AI94)</f>
        <v>172.05990199999999</v>
      </c>
      <c r="O13" s="38"/>
      <c r="P13" s="40"/>
      <c r="Q13" s="41"/>
      <c r="R13" s="4"/>
      <c r="S13" s="4"/>
      <c r="T13" s="4" t="s">
        <v>27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42"/>
      <c r="AF13" s="2"/>
      <c r="AG13" s="25"/>
      <c r="AH13" s="26"/>
      <c r="AI13" s="2"/>
      <c r="AJ13" s="7"/>
      <c r="AK13" s="7"/>
      <c r="AL13" s="7"/>
      <c r="AM13" s="7"/>
      <c r="AN13" s="7"/>
    </row>
    <row r="14" spans="1:40" ht="12" customHeight="1">
      <c r="A14" s="36"/>
      <c r="B14" s="43"/>
      <c r="C14" s="37"/>
      <c r="D14" s="38"/>
      <c r="E14" s="37"/>
      <c r="F14" s="37"/>
      <c r="G14" s="38"/>
      <c r="H14" s="37"/>
      <c r="I14" s="37"/>
      <c r="J14" s="38"/>
      <c r="K14" s="37"/>
      <c r="L14" s="37"/>
      <c r="M14" s="37"/>
      <c r="N14" s="37"/>
      <c r="O14" s="44"/>
      <c r="P14" s="40"/>
      <c r="Q14" s="41"/>
      <c r="R14" s="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34"/>
      <c r="AH14" s="35"/>
      <c r="AI14" s="2"/>
      <c r="AJ14" s="7"/>
      <c r="AK14" s="7"/>
      <c r="AL14" s="7"/>
      <c r="AM14" s="7"/>
      <c r="AN14" s="7"/>
    </row>
    <row r="15" spans="1:40" ht="12.75" customHeight="1" thickBot="1">
      <c r="A15" s="45"/>
      <c r="B15" s="46"/>
      <c r="C15" s="47"/>
      <c r="D15" s="48"/>
      <c r="E15" s="47"/>
      <c r="F15" s="47"/>
      <c r="G15" s="48"/>
      <c r="H15" s="47"/>
      <c r="I15" s="47"/>
      <c r="J15" s="48"/>
      <c r="K15" s="4"/>
      <c r="L15" s="4"/>
      <c r="M15" s="4"/>
      <c r="N15" s="4"/>
      <c r="O15" s="15"/>
      <c r="P15" s="2"/>
      <c r="Q15" s="49"/>
      <c r="R15" s="4"/>
      <c r="S15" s="2"/>
      <c r="T15" s="4" t="s">
        <v>66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42"/>
      <c r="AF15" s="2"/>
      <c r="AG15" s="50"/>
      <c r="AH15" s="51"/>
      <c r="AI15" s="2"/>
      <c r="AJ15" s="7"/>
      <c r="AK15" s="7"/>
      <c r="AL15" s="7"/>
      <c r="AM15" s="7"/>
      <c r="AN15" s="7"/>
    </row>
    <row r="16" spans="1:40" ht="14.25" customHeight="1" thickBot="1">
      <c r="A16" s="4"/>
      <c r="B16" s="4"/>
      <c r="C16" s="4"/>
      <c r="D16" s="4"/>
      <c r="E16" s="4"/>
      <c r="F16" s="4"/>
      <c r="G16" s="4"/>
      <c r="H16" s="4"/>
      <c r="I16" s="4" t="s">
        <v>28</v>
      </c>
      <c r="J16" s="4"/>
      <c r="K16" s="52"/>
      <c r="L16" s="53"/>
      <c r="M16" s="53"/>
      <c r="N16" s="53"/>
      <c r="O16" s="54"/>
      <c r="P16" s="55"/>
      <c r="Q16" s="56"/>
      <c r="R16" s="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7"/>
      <c r="AK16" s="7"/>
      <c r="AL16" s="7"/>
      <c r="AM16" s="7"/>
      <c r="AN16" s="7"/>
    </row>
    <row r="17" spans="1:40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7"/>
      <c r="AK17" s="7"/>
      <c r="AL17" s="7"/>
      <c r="AM17" s="7"/>
      <c r="AN17" s="7"/>
    </row>
    <row r="18" spans="1:40" ht="12" customHeight="1">
      <c r="A18" s="57" t="s">
        <v>29</v>
      </c>
      <c r="B18" s="13"/>
      <c r="C18" s="150" t="s">
        <v>31</v>
      </c>
      <c r="D18" s="58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4"/>
      <c r="AG18" s="141" t="s">
        <v>30</v>
      </c>
      <c r="AH18" s="141"/>
      <c r="AI18" s="2"/>
      <c r="AJ18" s="7"/>
      <c r="AK18" s="7"/>
      <c r="AL18" s="7"/>
      <c r="AM18" s="7"/>
      <c r="AN18" s="7"/>
    </row>
    <row r="19" spans="1:40" ht="9" customHeight="1">
      <c r="A19" s="13"/>
      <c r="B19" s="59"/>
      <c r="C19" s="151"/>
      <c r="D19" s="152" t="s">
        <v>32</v>
      </c>
      <c r="E19" s="152"/>
      <c r="F19" s="152"/>
      <c r="G19" s="152"/>
      <c r="H19" s="152"/>
      <c r="I19" s="152"/>
      <c r="J19" s="152"/>
      <c r="K19" s="152"/>
      <c r="L19" s="152" t="s">
        <v>33</v>
      </c>
      <c r="M19" s="152"/>
      <c r="N19" s="152"/>
      <c r="O19" s="152"/>
      <c r="P19" s="152"/>
      <c r="Q19" s="152"/>
      <c r="R19" s="152"/>
      <c r="S19" s="152"/>
      <c r="T19" s="152" t="s">
        <v>34</v>
      </c>
      <c r="U19" s="152"/>
      <c r="V19" s="152"/>
      <c r="W19" s="152"/>
      <c r="X19" s="152" t="s">
        <v>35</v>
      </c>
      <c r="Y19" s="152"/>
      <c r="Z19" s="152"/>
      <c r="AA19" s="152"/>
      <c r="AB19" s="152"/>
      <c r="AC19" s="12" t="s">
        <v>36</v>
      </c>
      <c r="AD19" s="10"/>
      <c r="AE19" s="10"/>
      <c r="AF19" s="11"/>
      <c r="AG19" s="140" t="s">
        <v>37</v>
      </c>
      <c r="AH19" s="140"/>
      <c r="AI19" s="2"/>
      <c r="AJ19" s="7"/>
      <c r="AK19" s="7"/>
      <c r="AL19" s="7"/>
      <c r="AM19" s="7"/>
      <c r="AN19" s="7"/>
    </row>
    <row r="20" spans="1:40" ht="9.6" customHeight="1">
      <c r="A20" s="14"/>
      <c r="B20" s="60"/>
      <c r="C20" s="60" t="s">
        <v>38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7" t="s">
        <v>39</v>
      </c>
      <c r="AD20" s="4"/>
      <c r="AE20" s="4"/>
      <c r="AF20" s="14"/>
      <c r="AG20" s="141" t="s">
        <v>40</v>
      </c>
      <c r="AH20" s="141"/>
      <c r="AI20" s="2"/>
      <c r="AJ20" s="7"/>
      <c r="AK20" s="7"/>
      <c r="AL20" s="7"/>
      <c r="AM20" s="7"/>
      <c r="AN20" s="7"/>
    </row>
    <row r="21" spans="1:40" ht="17.45" customHeight="1">
      <c r="A21" s="61" t="s">
        <v>41</v>
      </c>
      <c r="B21" s="61" t="s">
        <v>42</v>
      </c>
      <c r="C21" s="61" t="s">
        <v>43</v>
      </c>
      <c r="D21" s="148" t="s">
        <v>109</v>
      </c>
      <c r="E21" s="148" t="s">
        <v>77</v>
      </c>
      <c r="F21" s="148" t="s">
        <v>94</v>
      </c>
      <c r="G21" s="148"/>
      <c r="H21" s="148" t="s">
        <v>79</v>
      </c>
      <c r="I21" s="156"/>
      <c r="J21" s="156"/>
      <c r="K21" s="156"/>
      <c r="L21" s="178" t="s">
        <v>96</v>
      </c>
      <c r="M21" s="178" t="s">
        <v>87</v>
      </c>
      <c r="N21" s="178" t="s">
        <v>98</v>
      </c>
      <c r="O21" s="154" t="s">
        <v>104</v>
      </c>
      <c r="P21" s="178" t="s">
        <v>55</v>
      </c>
      <c r="Q21" s="178"/>
      <c r="R21" s="178"/>
      <c r="S21" s="154" t="s">
        <v>105</v>
      </c>
      <c r="T21" s="154" t="s">
        <v>84</v>
      </c>
      <c r="U21" s="178" t="s">
        <v>80</v>
      </c>
      <c r="V21" s="178" t="s">
        <v>77</v>
      </c>
      <c r="W21" s="180"/>
      <c r="X21" s="62"/>
      <c r="Y21" s="62"/>
      <c r="Z21" s="62"/>
      <c r="AA21" s="62"/>
      <c r="AB21" s="62"/>
      <c r="AC21" s="63"/>
      <c r="AD21" s="63"/>
      <c r="AE21" s="63"/>
      <c r="AF21" s="61"/>
      <c r="AG21" s="61" t="s">
        <v>71</v>
      </c>
      <c r="AH21" s="61" t="s">
        <v>72</v>
      </c>
      <c r="AI21" s="64" t="s">
        <v>73</v>
      </c>
      <c r="AJ21" s="7"/>
      <c r="AK21" s="7"/>
      <c r="AL21" s="7"/>
      <c r="AM21" s="7"/>
      <c r="AN21" s="7"/>
    </row>
    <row r="22" spans="1:40" ht="20.45" customHeight="1">
      <c r="A22" s="61"/>
      <c r="B22" s="61"/>
      <c r="C22" s="61" t="s">
        <v>44</v>
      </c>
      <c r="D22" s="148"/>
      <c r="E22" s="148"/>
      <c r="F22" s="148"/>
      <c r="G22" s="148"/>
      <c r="H22" s="148"/>
      <c r="I22" s="156"/>
      <c r="J22" s="156"/>
      <c r="K22" s="156"/>
      <c r="L22" s="178"/>
      <c r="M22" s="178"/>
      <c r="N22" s="178"/>
      <c r="O22" s="154"/>
      <c r="P22" s="178"/>
      <c r="Q22" s="178"/>
      <c r="R22" s="178"/>
      <c r="S22" s="154"/>
      <c r="T22" s="154"/>
      <c r="U22" s="178"/>
      <c r="V22" s="178"/>
      <c r="W22" s="180"/>
      <c r="X22" s="62"/>
      <c r="Y22" s="62"/>
      <c r="Z22" s="62"/>
      <c r="AA22" s="62"/>
      <c r="AB22" s="62"/>
      <c r="AC22" s="63"/>
      <c r="AD22" s="63"/>
      <c r="AE22" s="63"/>
      <c r="AF22" s="61"/>
      <c r="AG22" s="61" t="s">
        <v>45</v>
      </c>
      <c r="AH22" s="61"/>
      <c r="AI22" s="64"/>
      <c r="AJ22" s="7"/>
      <c r="AK22" s="7"/>
      <c r="AL22" s="7"/>
      <c r="AM22" s="7"/>
      <c r="AN22" s="7"/>
    </row>
    <row r="23" spans="1:40" ht="98.25" customHeight="1">
      <c r="A23" s="95"/>
      <c r="B23" s="95"/>
      <c r="C23" s="95"/>
      <c r="D23" s="149"/>
      <c r="E23" s="149"/>
      <c r="F23" s="149"/>
      <c r="G23" s="149"/>
      <c r="H23" s="149"/>
      <c r="I23" s="157"/>
      <c r="J23" s="157"/>
      <c r="K23" s="157"/>
      <c r="L23" s="179"/>
      <c r="M23" s="179"/>
      <c r="N23" s="179"/>
      <c r="O23" s="155"/>
      <c r="P23" s="179"/>
      <c r="Q23" s="179"/>
      <c r="R23" s="179"/>
      <c r="S23" s="155"/>
      <c r="T23" s="155"/>
      <c r="U23" s="179"/>
      <c r="V23" s="179"/>
      <c r="W23" s="181"/>
      <c r="X23" s="96"/>
      <c r="Y23" s="96"/>
      <c r="Z23" s="96"/>
      <c r="AA23" s="96"/>
      <c r="AB23" s="96"/>
      <c r="AC23" s="97"/>
      <c r="AD23" s="97"/>
      <c r="AE23" s="97"/>
      <c r="AF23" s="95"/>
      <c r="AG23" s="95" t="s">
        <v>47</v>
      </c>
      <c r="AH23" s="95" t="s">
        <v>48</v>
      </c>
      <c r="AI23" s="98"/>
      <c r="AJ23" s="7"/>
      <c r="AK23" s="7"/>
      <c r="AL23" s="7"/>
      <c r="AM23" s="7"/>
      <c r="AN23" s="7"/>
    </row>
    <row r="24" spans="1:40" ht="11.25" customHeight="1">
      <c r="A24" s="99">
        <v>1</v>
      </c>
      <c r="B24" s="99">
        <v>2</v>
      </c>
      <c r="C24" s="99">
        <v>3</v>
      </c>
      <c r="D24" s="99">
        <v>4</v>
      </c>
      <c r="E24" s="99">
        <v>5</v>
      </c>
      <c r="F24" s="99">
        <v>6</v>
      </c>
      <c r="G24" s="99">
        <v>7</v>
      </c>
      <c r="H24" s="99">
        <v>8</v>
      </c>
      <c r="I24" s="99">
        <v>9</v>
      </c>
      <c r="J24" s="99">
        <v>10</v>
      </c>
      <c r="K24" s="99">
        <v>11</v>
      </c>
      <c r="L24" s="99">
        <v>12</v>
      </c>
      <c r="M24" s="99"/>
      <c r="N24" s="99">
        <v>15</v>
      </c>
      <c r="O24" s="99">
        <v>16</v>
      </c>
      <c r="P24" s="99">
        <v>17</v>
      </c>
      <c r="Q24" s="99">
        <v>18</v>
      </c>
      <c r="R24" s="99">
        <v>19</v>
      </c>
      <c r="S24" s="99">
        <v>20</v>
      </c>
      <c r="T24" s="99">
        <v>21</v>
      </c>
      <c r="U24" s="99">
        <v>22</v>
      </c>
      <c r="V24" s="99">
        <v>23</v>
      </c>
      <c r="W24" s="99">
        <v>24</v>
      </c>
      <c r="X24" s="99">
        <v>25</v>
      </c>
      <c r="Y24" s="99">
        <v>26</v>
      </c>
      <c r="Z24" s="99">
        <v>27</v>
      </c>
      <c r="AA24" s="99">
        <v>28</v>
      </c>
      <c r="AB24" s="99">
        <v>29</v>
      </c>
      <c r="AC24" s="99">
        <v>30</v>
      </c>
      <c r="AD24" s="99">
        <v>31</v>
      </c>
      <c r="AE24" s="99">
        <v>32</v>
      </c>
      <c r="AF24" s="99">
        <v>33</v>
      </c>
      <c r="AG24" s="99">
        <v>34</v>
      </c>
      <c r="AH24" s="99">
        <v>35</v>
      </c>
      <c r="AI24" s="100"/>
      <c r="AJ24" s="7"/>
      <c r="AK24" s="7"/>
      <c r="AL24" s="7"/>
      <c r="AM24" s="7"/>
      <c r="AN24" s="7"/>
    </row>
    <row r="25" spans="1:40" ht="12.6" customHeight="1">
      <c r="A25" s="101" t="s">
        <v>49</v>
      </c>
      <c r="B25" s="100"/>
      <c r="C25" s="100"/>
      <c r="D25" s="102">
        <f>J12</f>
        <v>1</v>
      </c>
      <c r="E25" s="102">
        <f>J12</f>
        <v>1</v>
      </c>
      <c r="F25" s="102">
        <f>J12</f>
        <v>1</v>
      </c>
      <c r="G25" s="102">
        <f>J12</f>
        <v>1</v>
      </c>
      <c r="H25" s="102">
        <v>1</v>
      </c>
      <c r="I25" s="102"/>
      <c r="J25" s="102"/>
      <c r="K25" s="102"/>
      <c r="L25" s="102">
        <f>J12</f>
        <v>1</v>
      </c>
      <c r="M25" s="102">
        <f>J12</f>
        <v>1</v>
      </c>
      <c r="N25" s="102">
        <f>J12</f>
        <v>1</v>
      </c>
      <c r="O25" s="102">
        <f>J12</f>
        <v>1</v>
      </c>
      <c r="P25" s="102">
        <v>1</v>
      </c>
      <c r="Q25" s="102"/>
      <c r="R25" s="102"/>
      <c r="S25" s="102">
        <f>J12</f>
        <v>1</v>
      </c>
      <c r="T25" s="102">
        <f>J12</f>
        <v>1</v>
      </c>
      <c r="U25" s="102">
        <f>J12</f>
        <v>1</v>
      </c>
      <c r="V25" s="100">
        <f>J12</f>
        <v>1</v>
      </c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7"/>
      <c r="AK25" s="7"/>
      <c r="AL25" s="7"/>
      <c r="AM25" s="7"/>
    </row>
    <row r="26" spans="1:40">
      <c r="A26" s="101" t="s">
        <v>50</v>
      </c>
      <c r="B26" s="100"/>
      <c r="C26" s="100"/>
      <c r="D26" s="102">
        <v>210</v>
      </c>
      <c r="E26" s="103" t="s">
        <v>86</v>
      </c>
      <c r="F26" s="103" t="s">
        <v>95</v>
      </c>
      <c r="G26" s="102"/>
      <c r="H26" s="102">
        <v>100</v>
      </c>
      <c r="I26" s="102"/>
      <c r="J26" s="102"/>
      <c r="K26" s="102"/>
      <c r="L26" s="102">
        <v>250</v>
      </c>
      <c r="M26" s="102" t="s">
        <v>88</v>
      </c>
      <c r="N26" s="102">
        <v>60</v>
      </c>
      <c r="O26" s="102">
        <v>180</v>
      </c>
      <c r="P26" s="102">
        <v>35</v>
      </c>
      <c r="Q26" s="102"/>
      <c r="R26" s="102"/>
      <c r="S26" s="102">
        <v>40</v>
      </c>
      <c r="T26" s="103" t="s">
        <v>82</v>
      </c>
      <c r="U26" s="102">
        <v>180</v>
      </c>
      <c r="V26" s="100">
        <v>30</v>
      </c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7"/>
      <c r="AK26" s="7"/>
      <c r="AL26" s="7"/>
      <c r="AM26" s="7"/>
    </row>
    <row r="27" spans="1:40" s="66" customFormat="1" ht="0.75" customHeight="1">
      <c r="A27" s="142" t="s">
        <v>68</v>
      </c>
      <c r="B27" s="145"/>
      <c r="C27" s="144" t="s">
        <v>53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76">
        <f>SUM(D28:W28)</f>
        <v>0</v>
      </c>
      <c r="AH27" s="104"/>
      <c r="AI27" s="104"/>
      <c r="AJ27" s="65"/>
      <c r="AK27" s="65"/>
      <c r="AL27" s="65"/>
      <c r="AM27" s="65"/>
    </row>
    <row r="28" spans="1:40" s="66" customFormat="1" ht="12.75" hidden="1" customHeight="1">
      <c r="A28" s="142"/>
      <c r="B28" s="145"/>
      <c r="C28" s="144"/>
      <c r="D28" s="105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77"/>
      <c r="AH28" s="104">
        <v>145</v>
      </c>
      <c r="AI28" s="106">
        <f>AG27*AH28</f>
        <v>0</v>
      </c>
      <c r="AJ28" s="65"/>
      <c r="AK28" s="65"/>
      <c r="AL28" s="65"/>
      <c r="AM28" s="65"/>
    </row>
    <row r="29" spans="1:40" s="66" customFormat="1" ht="10.15" hidden="1" customHeight="1">
      <c r="A29" s="142"/>
      <c r="B29" s="143"/>
      <c r="C29" s="144" t="s">
        <v>53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76">
        <f>SUM(D30:W30)</f>
        <v>0</v>
      </c>
      <c r="AH29" s="104"/>
      <c r="AI29" s="106">
        <f t="shared" ref="AI29:AI30" si="0">AG28*AH29</f>
        <v>0</v>
      </c>
      <c r="AJ29" s="65"/>
      <c r="AK29" s="65"/>
      <c r="AL29" s="65"/>
      <c r="AM29" s="65"/>
      <c r="AN29" s="65"/>
    </row>
    <row r="30" spans="1:40" s="66" customFormat="1" ht="10.15" hidden="1" customHeight="1">
      <c r="A30" s="142"/>
      <c r="B30" s="143"/>
      <c r="C30" s="14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76"/>
      <c r="AH30" s="104"/>
      <c r="AI30" s="106">
        <f t="shared" si="0"/>
        <v>0</v>
      </c>
      <c r="AJ30" s="65"/>
      <c r="AK30" s="65"/>
      <c r="AL30" s="65"/>
      <c r="AM30" s="65"/>
      <c r="AN30" s="65"/>
    </row>
    <row r="31" spans="1:40" s="66" customFormat="1" ht="15" customHeight="1">
      <c r="A31" s="189" t="s">
        <v>89</v>
      </c>
      <c r="B31" s="143"/>
      <c r="C31" s="144" t="s">
        <v>53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>
        <v>6.0999999999999999E-2</v>
      </c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107"/>
      <c r="AC31" s="107"/>
      <c r="AD31" s="107"/>
      <c r="AE31" s="107"/>
      <c r="AF31" s="107"/>
      <c r="AG31" s="184">
        <f t="shared" ref="AG31:AG47" si="1">SUM(D32:W32)</f>
        <v>6.0999999999999999E-2</v>
      </c>
      <c r="AH31" s="108"/>
      <c r="AI31" s="109"/>
      <c r="AJ31" s="91"/>
      <c r="AK31" s="65"/>
      <c r="AL31" s="65"/>
      <c r="AM31" s="65"/>
      <c r="AN31" s="65"/>
    </row>
    <row r="32" spans="1:40" s="66" customFormat="1" ht="14.25" customHeight="1">
      <c r="A32" s="189"/>
      <c r="B32" s="143"/>
      <c r="C32" s="144"/>
      <c r="D32" s="208"/>
      <c r="E32" s="208"/>
      <c r="F32" s="208"/>
      <c r="G32" s="208"/>
      <c r="H32" s="208"/>
      <c r="I32" s="208"/>
      <c r="J32" s="208"/>
      <c r="K32" s="208"/>
      <c r="L32" s="208"/>
      <c r="M32" s="208">
        <f>M31*J12</f>
        <v>6.0999999999999999E-2</v>
      </c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107"/>
      <c r="AC32" s="107"/>
      <c r="AD32" s="107"/>
      <c r="AE32" s="107"/>
      <c r="AF32" s="107"/>
      <c r="AG32" s="184"/>
      <c r="AH32" s="108">
        <v>850</v>
      </c>
      <c r="AI32" s="109">
        <f>AG31*AH32</f>
        <v>51.85</v>
      </c>
      <c r="AJ32" s="91"/>
      <c r="AK32" s="65"/>
      <c r="AL32" s="65"/>
      <c r="AM32" s="65"/>
      <c r="AN32" s="65"/>
    </row>
    <row r="33" spans="1:40" s="66" customFormat="1" ht="15" customHeight="1">
      <c r="A33" s="182" t="s">
        <v>67</v>
      </c>
      <c r="B33" s="183"/>
      <c r="C33" s="174" t="s">
        <v>53</v>
      </c>
      <c r="D33" s="208"/>
      <c r="E33" s="208"/>
      <c r="F33" s="107">
        <v>2.9999999999999997E-4</v>
      </c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107"/>
      <c r="AC33" s="107"/>
      <c r="AD33" s="107"/>
      <c r="AE33" s="107"/>
      <c r="AF33" s="107"/>
      <c r="AG33" s="184">
        <f t="shared" si="1"/>
        <v>2.9999999999999997E-4</v>
      </c>
      <c r="AH33" s="108"/>
      <c r="AI33" s="109"/>
      <c r="AJ33" s="91"/>
      <c r="AK33" s="65"/>
      <c r="AL33" s="65"/>
      <c r="AM33" s="65"/>
      <c r="AN33" s="65"/>
    </row>
    <row r="34" spans="1:40" s="66" customFormat="1" ht="14.25" customHeight="1">
      <c r="A34" s="182"/>
      <c r="B34" s="183"/>
      <c r="C34" s="174"/>
      <c r="D34" s="208"/>
      <c r="E34" s="208"/>
      <c r="F34" s="107">
        <f>F33*J12</f>
        <v>2.9999999999999997E-4</v>
      </c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107"/>
      <c r="AC34" s="107"/>
      <c r="AD34" s="107"/>
      <c r="AE34" s="107"/>
      <c r="AF34" s="107"/>
      <c r="AG34" s="184"/>
      <c r="AH34" s="108">
        <v>800</v>
      </c>
      <c r="AI34" s="109">
        <f>AG33*AH34</f>
        <v>0.24</v>
      </c>
      <c r="AJ34" s="91"/>
      <c r="AK34" s="65"/>
      <c r="AL34" s="65"/>
      <c r="AM34" s="65"/>
      <c r="AN34" s="65"/>
    </row>
    <row r="35" spans="1:40" s="66" customFormat="1" ht="20.25" customHeight="1">
      <c r="A35" s="182" t="s">
        <v>99</v>
      </c>
      <c r="B35" s="183"/>
      <c r="C35" s="174" t="s">
        <v>53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>
        <v>7.2999999999999995E-2</v>
      </c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107"/>
      <c r="AC35" s="107"/>
      <c r="AD35" s="107"/>
      <c r="AE35" s="107"/>
      <c r="AF35" s="107"/>
      <c r="AG35" s="184">
        <f t="shared" si="1"/>
        <v>7.2999999999999995E-2</v>
      </c>
      <c r="AH35" s="108"/>
      <c r="AI35" s="109"/>
      <c r="AJ35" s="91"/>
      <c r="AK35" s="65"/>
      <c r="AL35" s="65"/>
      <c r="AM35" s="65"/>
      <c r="AN35" s="65"/>
    </row>
    <row r="36" spans="1:40" s="66" customFormat="1" ht="17.25" customHeight="1">
      <c r="A36" s="182"/>
      <c r="B36" s="183"/>
      <c r="C36" s="174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>
        <f>N35*J12</f>
        <v>7.2999999999999995E-2</v>
      </c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07"/>
      <c r="AC36" s="107"/>
      <c r="AD36" s="107"/>
      <c r="AE36" s="107"/>
      <c r="AF36" s="107"/>
      <c r="AG36" s="184"/>
      <c r="AH36" s="108">
        <v>30</v>
      </c>
      <c r="AI36" s="109">
        <f>AG35*AH36</f>
        <v>2.19</v>
      </c>
      <c r="AJ36" s="91"/>
      <c r="AK36" s="65"/>
      <c r="AL36" s="65"/>
      <c r="AM36" s="65"/>
      <c r="AN36" s="65"/>
    </row>
    <row r="37" spans="1:40" s="66" customFormat="1" ht="17.25" customHeight="1">
      <c r="A37" s="190" t="s">
        <v>91</v>
      </c>
      <c r="B37" s="110"/>
      <c r="C37" s="111"/>
      <c r="D37" s="208"/>
      <c r="E37" s="208"/>
      <c r="F37" s="208"/>
      <c r="G37" s="208"/>
      <c r="H37" s="208"/>
      <c r="I37" s="208"/>
      <c r="J37" s="208"/>
      <c r="K37" s="208"/>
      <c r="L37" s="208"/>
      <c r="M37" s="208">
        <v>1.4999999999999999E-2</v>
      </c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107"/>
      <c r="AC37" s="107"/>
      <c r="AD37" s="107"/>
      <c r="AE37" s="107"/>
      <c r="AF37" s="107"/>
      <c r="AG37" s="184">
        <f>M38+S38</f>
        <v>1.4999999999999999E-2</v>
      </c>
      <c r="AH37" s="108"/>
      <c r="AI37" s="109"/>
      <c r="AJ37" s="91"/>
      <c r="AK37" s="65"/>
      <c r="AL37" s="65"/>
      <c r="AM37" s="65"/>
      <c r="AN37" s="65"/>
    </row>
    <row r="38" spans="1:40" s="66" customFormat="1" ht="15.75" customHeight="1">
      <c r="A38" s="190"/>
      <c r="B38" s="110"/>
      <c r="C38" s="111"/>
      <c r="D38" s="208"/>
      <c r="E38" s="208"/>
      <c r="F38" s="208"/>
      <c r="G38" s="208"/>
      <c r="H38" s="208"/>
      <c r="I38" s="208"/>
      <c r="J38" s="208"/>
      <c r="K38" s="208"/>
      <c r="L38" s="208"/>
      <c r="M38" s="208">
        <f>M37*J12</f>
        <v>1.4999999999999999E-2</v>
      </c>
      <c r="N38" s="209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107"/>
      <c r="AC38" s="107"/>
      <c r="AD38" s="107"/>
      <c r="AE38" s="107"/>
      <c r="AF38" s="107"/>
      <c r="AG38" s="184"/>
      <c r="AH38" s="108">
        <v>321.12</v>
      </c>
      <c r="AI38" s="109">
        <f>AH38*AG37</f>
        <v>4.8167999999999997</v>
      </c>
      <c r="AJ38" s="91"/>
      <c r="AK38" s="65"/>
      <c r="AL38" s="65"/>
      <c r="AM38" s="65"/>
      <c r="AN38" s="65"/>
    </row>
    <row r="39" spans="1:40" s="66" customFormat="1" ht="12" customHeight="1">
      <c r="A39" s="182" t="s">
        <v>57</v>
      </c>
      <c r="B39" s="183"/>
      <c r="C39" s="174" t="s">
        <v>53</v>
      </c>
      <c r="D39" s="209">
        <v>2E-3</v>
      </c>
      <c r="E39" s="208"/>
      <c r="F39" s="208"/>
      <c r="G39" s="210"/>
      <c r="H39" s="208"/>
      <c r="I39" s="208"/>
      <c r="J39" s="208"/>
      <c r="K39" s="208"/>
      <c r="L39" s="208">
        <v>3.8E-3</v>
      </c>
      <c r="M39" s="208">
        <v>4.0000000000000001E-3</v>
      </c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107"/>
      <c r="AC39" s="107"/>
      <c r="AD39" s="107"/>
      <c r="AE39" s="107"/>
      <c r="AF39" s="107"/>
      <c r="AG39" s="184">
        <f>SUM(D40:W40)</f>
        <v>9.7999999999999997E-3</v>
      </c>
      <c r="AH39" s="108"/>
      <c r="AI39" s="109"/>
      <c r="AJ39" s="91"/>
      <c r="AK39" s="65"/>
      <c r="AL39" s="65"/>
      <c r="AM39" s="65"/>
      <c r="AN39" s="65"/>
    </row>
    <row r="40" spans="1:40" s="66" customFormat="1" ht="24" customHeight="1">
      <c r="A40" s="182"/>
      <c r="B40" s="183"/>
      <c r="C40" s="174"/>
      <c r="D40" s="208">
        <f>D39*J12</f>
        <v>2E-3</v>
      </c>
      <c r="E40" s="208"/>
      <c r="F40" s="208"/>
      <c r="G40" s="208"/>
      <c r="H40" s="208"/>
      <c r="I40" s="208"/>
      <c r="J40" s="208"/>
      <c r="K40" s="208"/>
      <c r="L40" s="208">
        <f>L39*J12</f>
        <v>3.8E-3</v>
      </c>
      <c r="M40" s="208">
        <f>M39*J12</f>
        <v>4.0000000000000001E-3</v>
      </c>
      <c r="N40" s="208"/>
      <c r="O40" s="208"/>
      <c r="P40" s="208"/>
      <c r="Q40" s="208"/>
      <c r="R40" s="208"/>
      <c r="S40" s="208"/>
      <c r="T40" s="209"/>
      <c r="U40" s="208"/>
      <c r="V40" s="208"/>
      <c r="W40" s="208"/>
      <c r="X40" s="208"/>
      <c r="Y40" s="208"/>
      <c r="Z40" s="208"/>
      <c r="AA40" s="208"/>
      <c r="AB40" s="107"/>
      <c r="AC40" s="107"/>
      <c r="AD40" s="107"/>
      <c r="AE40" s="107"/>
      <c r="AF40" s="107"/>
      <c r="AG40" s="184"/>
      <c r="AH40" s="108">
        <v>1081.9000000000001</v>
      </c>
      <c r="AI40" s="109">
        <f>AG39*AH40</f>
        <v>10.60262</v>
      </c>
      <c r="AJ40" s="91"/>
      <c r="AK40" s="65"/>
      <c r="AL40" s="65"/>
      <c r="AM40" s="65"/>
      <c r="AN40" s="65"/>
    </row>
    <row r="41" spans="1:40" s="66" customFormat="1" ht="15.75" customHeight="1">
      <c r="A41" s="182" t="s">
        <v>58</v>
      </c>
      <c r="B41" s="183"/>
      <c r="C41" s="174" t="s">
        <v>53</v>
      </c>
      <c r="D41" s="211"/>
      <c r="E41" s="208"/>
      <c r="F41" s="208"/>
      <c r="G41" s="208"/>
      <c r="H41" s="208"/>
      <c r="I41" s="208"/>
      <c r="J41" s="208"/>
      <c r="K41" s="208"/>
      <c r="L41" s="208"/>
      <c r="M41" s="208"/>
      <c r="N41" s="211">
        <v>3.5999999999999999E-3</v>
      </c>
      <c r="O41" s="208"/>
      <c r="P41" s="208"/>
      <c r="Q41" s="208"/>
      <c r="R41" s="208"/>
      <c r="S41" s="208"/>
      <c r="T41" s="212"/>
      <c r="U41" s="208"/>
      <c r="V41" s="208"/>
      <c r="W41" s="208"/>
      <c r="X41" s="208"/>
      <c r="Y41" s="208"/>
      <c r="Z41" s="208"/>
      <c r="AA41" s="208"/>
      <c r="AB41" s="107"/>
      <c r="AC41" s="107"/>
      <c r="AD41" s="107"/>
      <c r="AE41" s="107"/>
      <c r="AF41" s="107"/>
      <c r="AG41" s="184">
        <f t="shared" si="1"/>
        <v>3.5999999999999999E-3</v>
      </c>
      <c r="AH41" s="108"/>
      <c r="AI41" s="109"/>
      <c r="AJ41" s="91"/>
      <c r="AK41" s="65"/>
      <c r="AL41" s="65"/>
      <c r="AM41" s="65"/>
      <c r="AN41" s="65"/>
    </row>
    <row r="42" spans="1:40" s="66" customFormat="1" ht="23.25" customHeight="1">
      <c r="A42" s="182"/>
      <c r="B42" s="183"/>
      <c r="C42" s="174"/>
      <c r="D42" s="209"/>
      <c r="E42" s="209"/>
      <c r="F42" s="209"/>
      <c r="G42" s="208"/>
      <c r="H42" s="208"/>
      <c r="I42" s="208"/>
      <c r="J42" s="208"/>
      <c r="K42" s="208"/>
      <c r="L42" s="208"/>
      <c r="M42" s="208"/>
      <c r="N42" s="209">
        <f>N41*J12</f>
        <v>3.5999999999999999E-3</v>
      </c>
      <c r="O42" s="208"/>
      <c r="P42" s="208"/>
      <c r="Q42" s="208"/>
      <c r="R42" s="208"/>
      <c r="S42" s="208"/>
      <c r="T42" s="209"/>
      <c r="U42" s="208"/>
      <c r="V42" s="208"/>
      <c r="W42" s="208"/>
      <c r="X42" s="208"/>
      <c r="Y42" s="208"/>
      <c r="Z42" s="208"/>
      <c r="AA42" s="208"/>
      <c r="AB42" s="107"/>
      <c r="AC42" s="107"/>
      <c r="AD42" s="107"/>
      <c r="AE42" s="107"/>
      <c r="AF42" s="107"/>
      <c r="AG42" s="184"/>
      <c r="AH42" s="108">
        <v>152.16999999999999</v>
      </c>
      <c r="AI42" s="109">
        <f>AG41*AH42</f>
        <v>0.54781199999999997</v>
      </c>
      <c r="AJ42" s="91"/>
      <c r="AK42" s="65"/>
      <c r="AL42" s="65"/>
      <c r="AM42" s="65"/>
      <c r="AN42" s="65"/>
    </row>
    <row r="43" spans="1:40" s="66" customFormat="1" ht="13.5" customHeight="1">
      <c r="A43" s="182" t="s">
        <v>59</v>
      </c>
      <c r="B43" s="183"/>
      <c r="C43" s="174" t="s">
        <v>53</v>
      </c>
      <c r="D43" s="209">
        <v>0.14000000000000001</v>
      </c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>
        <v>0.11</v>
      </c>
      <c r="V43" s="208"/>
      <c r="W43" s="208"/>
      <c r="X43" s="208"/>
      <c r="Y43" s="208"/>
      <c r="Z43" s="208"/>
      <c r="AA43" s="208"/>
      <c r="AB43" s="107"/>
      <c r="AC43" s="107"/>
      <c r="AD43" s="107"/>
      <c r="AE43" s="107"/>
      <c r="AF43" s="107"/>
      <c r="AG43" s="184">
        <f t="shared" si="1"/>
        <v>0.25</v>
      </c>
      <c r="AH43" s="108"/>
      <c r="AI43" s="109"/>
      <c r="AJ43" s="91"/>
      <c r="AK43" s="65"/>
      <c r="AL43" s="65"/>
      <c r="AM43" s="65"/>
      <c r="AN43" s="65"/>
    </row>
    <row r="44" spans="1:40" s="66" customFormat="1" ht="17.25" customHeight="1">
      <c r="A44" s="182"/>
      <c r="B44" s="183"/>
      <c r="C44" s="174"/>
      <c r="D44" s="209">
        <f>D43*J12</f>
        <v>0.14000000000000001</v>
      </c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>
        <f>U43*J12</f>
        <v>0.11</v>
      </c>
      <c r="V44" s="208"/>
      <c r="W44" s="208"/>
      <c r="X44" s="208"/>
      <c r="Y44" s="208"/>
      <c r="Z44" s="208"/>
      <c r="AA44" s="208"/>
      <c r="AB44" s="107"/>
      <c r="AC44" s="107"/>
      <c r="AD44" s="107"/>
      <c r="AE44" s="107"/>
      <c r="AF44" s="107"/>
      <c r="AG44" s="184"/>
      <c r="AH44" s="108">
        <v>90.77</v>
      </c>
      <c r="AI44" s="109">
        <f>AG43*AH44</f>
        <v>22.692499999999999</v>
      </c>
      <c r="AJ44" s="91"/>
      <c r="AK44" s="65"/>
      <c r="AL44" s="65"/>
      <c r="AM44" s="65"/>
      <c r="AN44" s="65"/>
    </row>
    <row r="45" spans="1:40" s="66" customFormat="1" ht="17.25" customHeight="1">
      <c r="A45" s="190" t="s">
        <v>70</v>
      </c>
      <c r="B45" s="110"/>
      <c r="C45" s="111"/>
      <c r="D45" s="209"/>
      <c r="E45" s="208"/>
      <c r="F45" s="208"/>
      <c r="G45" s="208"/>
      <c r="H45" s="208"/>
      <c r="I45" s="208"/>
      <c r="J45" s="208"/>
      <c r="K45" s="208"/>
      <c r="L45" s="208"/>
      <c r="M45" s="208">
        <v>4.0000000000000001E-3</v>
      </c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107"/>
      <c r="AC45" s="107"/>
      <c r="AD45" s="107"/>
      <c r="AE45" s="107"/>
      <c r="AF45" s="107"/>
      <c r="AG45" s="184">
        <f>SUM(D46:AF46)</f>
        <v>4.0000000000000001E-3</v>
      </c>
      <c r="AH45" s="108"/>
      <c r="AI45" s="109"/>
      <c r="AJ45" s="91"/>
      <c r="AK45" s="65"/>
      <c r="AL45" s="65"/>
      <c r="AM45" s="65"/>
      <c r="AN45" s="65"/>
    </row>
    <row r="46" spans="1:40" s="66" customFormat="1" ht="17.25" customHeight="1">
      <c r="A46" s="190"/>
      <c r="B46" s="110"/>
      <c r="C46" s="111"/>
      <c r="D46" s="209"/>
      <c r="E46" s="208"/>
      <c r="F46" s="208"/>
      <c r="G46" s="208"/>
      <c r="H46" s="208"/>
      <c r="I46" s="208"/>
      <c r="J46" s="208"/>
      <c r="K46" s="208"/>
      <c r="L46" s="208"/>
      <c r="M46" s="208">
        <f>M45*J12</f>
        <v>4.0000000000000001E-3</v>
      </c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107"/>
      <c r="AC46" s="107"/>
      <c r="AD46" s="107"/>
      <c r="AE46" s="107"/>
      <c r="AF46" s="107"/>
      <c r="AG46" s="184"/>
      <c r="AH46" s="108">
        <v>42</v>
      </c>
      <c r="AI46" s="109">
        <f>AG45*AH46</f>
        <v>0.16800000000000001</v>
      </c>
      <c r="AJ46" s="91"/>
      <c r="AK46" s="65"/>
      <c r="AL46" s="65"/>
      <c r="AM46" s="65"/>
      <c r="AN46" s="65"/>
    </row>
    <row r="47" spans="1:40" s="66" customFormat="1" ht="13.5" customHeight="1">
      <c r="A47" s="182" t="s">
        <v>92</v>
      </c>
      <c r="B47" s="183"/>
      <c r="C47" s="174" t="s">
        <v>53</v>
      </c>
      <c r="D47" s="208">
        <v>1.2E-2</v>
      </c>
      <c r="E47" s="208"/>
      <c r="F47" s="208"/>
      <c r="G47" s="208"/>
      <c r="H47" s="208"/>
      <c r="I47" s="208"/>
      <c r="J47" s="208"/>
      <c r="K47" s="208"/>
      <c r="L47" s="208">
        <v>5.0000000000000001E-3</v>
      </c>
      <c r="M47" s="208">
        <v>8.0000000000000002E-3</v>
      </c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107"/>
      <c r="AC47" s="107"/>
      <c r="AD47" s="107"/>
      <c r="AE47" s="107"/>
      <c r="AF47" s="107"/>
      <c r="AG47" s="184">
        <f t="shared" si="1"/>
        <v>2.5000000000000001E-2</v>
      </c>
      <c r="AH47" s="108"/>
      <c r="AI47" s="109"/>
      <c r="AJ47" s="91"/>
      <c r="AK47" s="65"/>
      <c r="AL47" s="65"/>
      <c r="AM47" s="65"/>
      <c r="AN47" s="65"/>
    </row>
    <row r="48" spans="1:40" s="66" customFormat="1" ht="21.75" customHeight="1">
      <c r="A48" s="182"/>
      <c r="B48" s="183"/>
      <c r="C48" s="174"/>
      <c r="D48" s="208">
        <f>D47*J12</f>
        <v>1.2E-2</v>
      </c>
      <c r="E48" s="208"/>
      <c r="F48" s="208"/>
      <c r="G48" s="208"/>
      <c r="H48" s="208"/>
      <c r="I48" s="208"/>
      <c r="J48" s="208"/>
      <c r="K48" s="208"/>
      <c r="L48" s="208">
        <f>L47*J12</f>
        <v>5.0000000000000001E-3</v>
      </c>
      <c r="M48" s="208">
        <f>M47*J12</f>
        <v>8.0000000000000002E-3</v>
      </c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107"/>
      <c r="AC48" s="107"/>
      <c r="AD48" s="107"/>
      <c r="AE48" s="107"/>
      <c r="AF48" s="107"/>
      <c r="AG48" s="184"/>
      <c r="AH48" s="108">
        <v>90</v>
      </c>
      <c r="AI48" s="109">
        <f>AG47*AH48</f>
        <v>2.25</v>
      </c>
      <c r="AJ48" s="91"/>
      <c r="AK48" s="65"/>
      <c r="AL48" s="65"/>
      <c r="AM48" s="65"/>
      <c r="AN48" s="65"/>
    </row>
    <row r="49" spans="1:40" s="66" customFormat="1" ht="15" customHeight="1">
      <c r="A49" s="182" t="s">
        <v>69</v>
      </c>
      <c r="B49" s="183"/>
      <c r="C49" s="174" t="s">
        <v>54</v>
      </c>
      <c r="D49" s="208"/>
      <c r="E49" s="209"/>
      <c r="F49" s="208"/>
      <c r="G49" s="208"/>
      <c r="H49" s="208"/>
      <c r="I49" s="208"/>
      <c r="J49" s="208"/>
      <c r="K49" s="208"/>
      <c r="L49" s="208"/>
      <c r="M49" s="208">
        <v>5.0000000000000001E-3</v>
      </c>
      <c r="N49" s="211"/>
      <c r="O49" s="208"/>
      <c r="P49" s="208"/>
      <c r="Q49" s="208"/>
      <c r="R49" s="208"/>
      <c r="S49" s="208">
        <v>0.04</v>
      </c>
      <c r="T49" s="211"/>
      <c r="U49" s="209"/>
      <c r="V49" s="208"/>
      <c r="W49" s="208"/>
      <c r="X49" s="208"/>
      <c r="Y49" s="208"/>
      <c r="Z49" s="208"/>
      <c r="AA49" s="208"/>
      <c r="AB49" s="107"/>
      <c r="AC49" s="107"/>
      <c r="AD49" s="107"/>
      <c r="AE49" s="107"/>
      <c r="AF49" s="107"/>
      <c r="AG49" s="206">
        <f>L50+S50+M50</f>
        <v>1.125</v>
      </c>
      <c r="AH49" s="108"/>
      <c r="AI49" s="109"/>
      <c r="AJ49" s="91"/>
      <c r="AK49" s="65"/>
      <c r="AL49" s="65"/>
      <c r="AM49" s="65"/>
      <c r="AN49" s="65"/>
    </row>
    <row r="50" spans="1:40" s="66" customFormat="1" ht="17.25" customHeight="1">
      <c r="A50" s="182"/>
      <c r="B50" s="183"/>
      <c r="C50" s="174"/>
      <c r="D50" s="208"/>
      <c r="E50" s="209"/>
      <c r="F50" s="208"/>
      <c r="G50" s="208"/>
      <c r="H50" s="208"/>
      <c r="I50" s="208"/>
      <c r="J50" s="208"/>
      <c r="K50" s="208"/>
      <c r="L50" s="208"/>
      <c r="M50" s="208">
        <f>M49*J12/0.04</f>
        <v>0.125</v>
      </c>
      <c r="N50" s="208"/>
      <c r="O50" s="208"/>
      <c r="P50" s="208"/>
      <c r="Q50" s="208"/>
      <c r="R50" s="208"/>
      <c r="S50" s="208">
        <f>S49*J12/0.04</f>
        <v>1</v>
      </c>
      <c r="T50" s="208"/>
      <c r="U50" s="208"/>
      <c r="V50" s="208"/>
      <c r="W50" s="208"/>
      <c r="X50" s="208"/>
      <c r="Y50" s="208"/>
      <c r="Z50" s="208"/>
      <c r="AA50" s="208"/>
      <c r="AB50" s="107"/>
      <c r="AC50" s="107"/>
      <c r="AD50" s="107"/>
      <c r="AE50" s="107"/>
      <c r="AF50" s="107"/>
      <c r="AG50" s="206"/>
      <c r="AH50" s="108">
        <v>9.8000000000000007</v>
      </c>
      <c r="AI50" s="109">
        <f>AG49*AH50</f>
        <v>11.025</v>
      </c>
      <c r="AJ50" s="91"/>
      <c r="AK50" s="65"/>
      <c r="AL50" s="65"/>
      <c r="AM50" s="65"/>
      <c r="AN50" s="65"/>
    </row>
    <row r="51" spans="1:40" ht="15" customHeight="1">
      <c r="A51" s="112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2" t="s">
        <v>56</v>
      </c>
      <c r="AG51" s="113"/>
      <c r="AH51" s="114"/>
      <c r="AI51" s="106"/>
      <c r="AJ51" s="92"/>
    </row>
    <row r="52" spans="1:40" ht="12" customHeight="1">
      <c r="A52" s="115" t="s">
        <v>29</v>
      </c>
      <c r="B52" s="116"/>
      <c r="C52" s="116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2" t="s">
        <v>51</v>
      </c>
      <c r="S52" s="102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207" t="s">
        <v>30</v>
      </c>
      <c r="AH52" s="207"/>
      <c r="AI52" s="104"/>
      <c r="AJ52" s="93"/>
      <c r="AK52" s="7"/>
      <c r="AL52" s="7"/>
      <c r="AM52" s="7"/>
      <c r="AN52" s="7"/>
    </row>
    <row r="53" spans="1:40" ht="12" customHeight="1">
      <c r="A53" s="116"/>
      <c r="B53" s="116"/>
      <c r="C53" s="116" t="s">
        <v>31</v>
      </c>
      <c r="D53" s="199" t="s">
        <v>32</v>
      </c>
      <c r="E53" s="199"/>
      <c r="F53" s="199"/>
      <c r="G53" s="199"/>
      <c r="H53" s="199"/>
      <c r="I53" s="199"/>
      <c r="J53" s="199"/>
      <c r="K53" s="199"/>
      <c r="L53" s="199" t="s">
        <v>33</v>
      </c>
      <c r="M53" s="199"/>
      <c r="N53" s="199"/>
      <c r="O53" s="199"/>
      <c r="P53" s="199"/>
      <c r="Q53" s="199"/>
      <c r="R53" s="199"/>
      <c r="S53" s="199"/>
      <c r="T53" s="199" t="s">
        <v>34</v>
      </c>
      <c r="U53" s="199"/>
      <c r="V53" s="199"/>
      <c r="W53" s="199"/>
      <c r="X53" s="199" t="s">
        <v>35</v>
      </c>
      <c r="Y53" s="199"/>
      <c r="Z53" s="199"/>
      <c r="AA53" s="199"/>
      <c r="AB53" s="199"/>
      <c r="AC53" s="102" t="s">
        <v>52</v>
      </c>
      <c r="AD53" s="102"/>
      <c r="AE53" s="102"/>
      <c r="AF53" s="102"/>
      <c r="AG53" s="207" t="s">
        <v>37</v>
      </c>
      <c r="AH53" s="207"/>
      <c r="AI53" s="104"/>
      <c r="AJ53" s="93"/>
      <c r="AK53" s="7"/>
      <c r="AL53" s="7"/>
      <c r="AM53" s="7"/>
      <c r="AN53" s="7"/>
    </row>
    <row r="54" spans="1:40" ht="1.5" customHeight="1">
      <c r="A54" s="116"/>
      <c r="B54" s="116"/>
      <c r="C54" s="116" t="s">
        <v>38</v>
      </c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02" t="s">
        <v>39</v>
      </c>
      <c r="AD54" s="102"/>
      <c r="AE54" s="102"/>
      <c r="AF54" s="116"/>
      <c r="AG54" s="207" t="s">
        <v>40</v>
      </c>
      <c r="AH54" s="207"/>
      <c r="AI54" s="104"/>
      <c r="AJ54" s="93"/>
      <c r="AK54" s="7"/>
      <c r="AL54" s="7"/>
      <c r="AM54" s="7"/>
      <c r="AN54" s="7"/>
    </row>
    <row r="55" spans="1:40" ht="12.75" customHeight="1">
      <c r="A55" s="116" t="s">
        <v>41</v>
      </c>
      <c r="B55" s="116" t="s">
        <v>42</v>
      </c>
      <c r="C55" s="116" t="s">
        <v>43</v>
      </c>
      <c r="D55" s="185" t="str">
        <f>D21</f>
        <v>суп молочный рисовый</v>
      </c>
      <c r="E55" s="186" t="s">
        <v>85</v>
      </c>
      <c r="F55" s="186" t="str">
        <f>F21</f>
        <v>чай с</v>
      </c>
      <c r="G55" s="186"/>
      <c r="H55" s="160" t="str">
        <f>H21</f>
        <v>Яблоко</v>
      </c>
      <c r="I55" s="187"/>
      <c r="J55" s="187"/>
      <c r="K55" s="187"/>
      <c r="L55" s="160" t="str">
        <f>L21</f>
        <v>Суп с рыбными консервами</v>
      </c>
      <c r="M55" s="160" t="str">
        <f>M21</f>
        <v>Голубцы ленивые</v>
      </c>
      <c r="N55" s="160" t="str">
        <f>N21</f>
        <v>Салат из свеклы</v>
      </c>
      <c r="O55" s="160" t="str">
        <f>O21</f>
        <v>Напиток из шиповника</v>
      </c>
      <c r="P55" s="160" t="s">
        <v>55</v>
      </c>
      <c r="Q55" s="160"/>
      <c r="R55" s="160"/>
      <c r="S55" s="160" t="str">
        <f>S21</f>
        <v>яйцо вареное</v>
      </c>
      <c r="T55" s="160" t="str">
        <f>T21</f>
        <v>Икра кабачковая</v>
      </c>
      <c r="U55" s="160" t="str">
        <f>U21</f>
        <v>Какао с молоком</v>
      </c>
      <c r="V55" s="188" t="str">
        <f>V21</f>
        <v>Хлеб пшеничный</v>
      </c>
      <c r="W55" s="200"/>
      <c r="X55" s="117"/>
      <c r="Y55" s="117"/>
      <c r="Z55" s="118"/>
      <c r="AA55" s="118"/>
      <c r="AB55" s="118"/>
      <c r="AC55" s="118"/>
      <c r="AD55" s="118"/>
      <c r="AE55" s="118"/>
      <c r="AF55" s="119"/>
      <c r="AG55" s="120" t="s">
        <v>71</v>
      </c>
      <c r="AH55" s="120" t="s">
        <v>72</v>
      </c>
      <c r="AI55" s="104" t="s">
        <v>73</v>
      </c>
      <c r="AJ55" s="93"/>
      <c r="AK55" s="7"/>
      <c r="AL55" s="7"/>
      <c r="AM55" s="7"/>
      <c r="AN55" s="7"/>
    </row>
    <row r="56" spans="1:40" ht="26.25" customHeight="1">
      <c r="A56" s="116"/>
      <c r="B56" s="116"/>
      <c r="C56" s="116" t="s">
        <v>44</v>
      </c>
      <c r="D56" s="185"/>
      <c r="E56" s="186"/>
      <c r="F56" s="186"/>
      <c r="G56" s="186"/>
      <c r="H56" s="160"/>
      <c r="I56" s="187"/>
      <c r="J56" s="187"/>
      <c r="K56" s="187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88"/>
      <c r="W56" s="200"/>
      <c r="X56" s="117"/>
      <c r="Y56" s="117"/>
      <c r="Z56" s="118"/>
      <c r="AA56" s="118"/>
      <c r="AB56" s="118"/>
      <c r="AC56" s="118"/>
      <c r="AD56" s="118"/>
      <c r="AE56" s="118"/>
      <c r="AF56" s="119"/>
      <c r="AG56" s="120" t="s">
        <v>45</v>
      </c>
      <c r="AH56" s="120" t="s">
        <v>46</v>
      </c>
      <c r="AI56" s="104"/>
      <c r="AJ56" s="93"/>
      <c r="AK56" s="7"/>
      <c r="AL56" s="7"/>
      <c r="AM56" s="7"/>
      <c r="AN56" s="7"/>
    </row>
    <row r="57" spans="1:40" ht="102" customHeight="1">
      <c r="A57" s="116"/>
      <c r="B57" s="116"/>
      <c r="C57" s="116"/>
      <c r="D57" s="185"/>
      <c r="E57" s="186"/>
      <c r="F57" s="186"/>
      <c r="G57" s="186"/>
      <c r="H57" s="160"/>
      <c r="I57" s="187"/>
      <c r="J57" s="187"/>
      <c r="K57" s="187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88"/>
      <c r="W57" s="200"/>
      <c r="X57" s="117"/>
      <c r="Y57" s="117"/>
      <c r="Z57" s="118"/>
      <c r="AA57" s="118"/>
      <c r="AB57" s="118"/>
      <c r="AC57" s="118"/>
      <c r="AD57" s="118"/>
      <c r="AE57" s="118"/>
      <c r="AF57" s="119"/>
      <c r="AG57" s="120" t="s">
        <v>47</v>
      </c>
      <c r="AH57" s="120" t="s">
        <v>48</v>
      </c>
      <c r="AI57" s="104"/>
      <c r="AJ57" s="93"/>
      <c r="AK57" s="7"/>
      <c r="AL57" s="7"/>
      <c r="AM57" s="7"/>
      <c r="AN57" s="7"/>
    </row>
    <row r="58" spans="1:40" ht="11.25" customHeight="1">
      <c r="A58" s="99">
        <v>1</v>
      </c>
      <c r="B58" s="99">
        <v>2</v>
      </c>
      <c r="C58" s="99">
        <v>3</v>
      </c>
      <c r="D58" s="121">
        <v>4</v>
      </c>
      <c r="E58" s="121">
        <v>5</v>
      </c>
      <c r="F58" s="121">
        <v>6</v>
      </c>
      <c r="G58" s="121">
        <v>7</v>
      </c>
      <c r="H58" s="121">
        <v>8</v>
      </c>
      <c r="I58" s="121">
        <v>9</v>
      </c>
      <c r="J58" s="121">
        <v>10</v>
      </c>
      <c r="K58" s="121">
        <v>11</v>
      </c>
      <c r="L58" s="121">
        <v>12</v>
      </c>
      <c r="M58" s="121"/>
      <c r="N58" s="121">
        <v>15</v>
      </c>
      <c r="O58" s="121">
        <v>16</v>
      </c>
      <c r="P58" s="121">
        <v>17</v>
      </c>
      <c r="Q58" s="121">
        <v>18</v>
      </c>
      <c r="R58" s="121">
        <v>19</v>
      </c>
      <c r="S58" s="121">
        <v>20</v>
      </c>
      <c r="T58" s="121">
        <v>21</v>
      </c>
      <c r="U58" s="121">
        <v>22</v>
      </c>
      <c r="V58" s="121">
        <v>23</v>
      </c>
      <c r="W58" s="121">
        <v>24</v>
      </c>
      <c r="X58" s="121">
        <v>25</v>
      </c>
      <c r="Y58" s="121">
        <v>26</v>
      </c>
      <c r="Z58" s="121">
        <v>27</v>
      </c>
      <c r="AA58" s="121">
        <v>28</v>
      </c>
      <c r="AB58" s="121">
        <v>29</v>
      </c>
      <c r="AC58" s="121">
        <v>30</v>
      </c>
      <c r="AD58" s="121">
        <v>31</v>
      </c>
      <c r="AE58" s="121">
        <v>32</v>
      </c>
      <c r="AF58" s="121">
        <v>33</v>
      </c>
      <c r="AG58" s="122">
        <v>34</v>
      </c>
      <c r="AH58" s="122">
        <v>35</v>
      </c>
      <c r="AI58" s="104"/>
      <c r="AJ58" s="93"/>
      <c r="AK58" s="7"/>
      <c r="AL58" s="7"/>
      <c r="AM58" s="7"/>
      <c r="AN58" s="7"/>
    </row>
    <row r="59" spans="1:40" ht="12.75" customHeight="1">
      <c r="A59" s="182" t="s">
        <v>78</v>
      </c>
      <c r="B59" s="123"/>
      <c r="C59" s="123" t="s">
        <v>53</v>
      </c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>
        <v>1.7999999999999999E-2</v>
      </c>
      <c r="P59" s="213"/>
      <c r="Q59" s="213"/>
      <c r="R59" s="213"/>
      <c r="S59" s="213"/>
      <c r="T59" s="213"/>
      <c r="U59" s="213"/>
      <c r="V59" s="213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203">
        <f>SUM(D60:AB60)</f>
        <v>1.7999999999999999E-2</v>
      </c>
      <c r="AH59" s="125"/>
      <c r="AI59" s="126"/>
      <c r="AJ59" s="93"/>
      <c r="AK59" s="7"/>
      <c r="AL59" s="7"/>
      <c r="AM59" s="7"/>
    </row>
    <row r="60" spans="1:40" ht="18" customHeight="1">
      <c r="A60" s="182"/>
      <c r="B60" s="123"/>
      <c r="C60" s="12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>
        <f>O59*J12</f>
        <v>1.7999999999999999E-2</v>
      </c>
      <c r="P60" s="213"/>
      <c r="Q60" s="213"/>
      <c r="R60" s="213"/>
      <c r="S60" s="213"/>
      <c r="T60" s="213"/>
      <c r="U60" s="213"/>
      <c r="V60" s="213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203"/>
      <c r="AH60" s="127">
        <v>280</v>
      </c>
      <c r="AI60" s="128">
        <f>AG59*AH60</f>
        <v>5.04</v>
      </c>
      <c r="AJ60" s="93"/>
      <c r="AK60" s="7"/>
      <c r="AL60" s="7"/>
      <c r="AM60" s="7"/>
    </row>
    <row r="61" spans="1:40" ht="14.25" customHeight="1">
      <c r="A61" s="182" t="s">
        <v>75</v>
      </c>
      <c r="B61" s="191"/>
      <c r="C61" s="174" t="s">
        <v>53</v>
      </c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>
        <v>2.7E-4</v>
      </c>
      <c r="P61" s="213"/>
      <c r="Q61" s="213"/>
      <c r="R61" s="213"/>
      <c r="S61" s="213"/>
      <c r="T61" s="213"/>
      <c r="U61" s="213"/>
      <c r="V61" s="213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203">
        <f>SUM(D62:AB62)</f>
        <v>2.7E-4</v>
      </c>
      <c r="AH61" s="127"/>
      <c r="AI61" s="128"/>
      <c r="AJ61" s="93"/>
      <c r="AK61" s="7"/>
      <c r="AL61" s="7"/>
      <c r="AM61" s="7"/>
    </row>
    <row r="62" spans="1:40" ht="22.5" customHeight="1">
      <c r="A62" s="182"/>
      <c r="B62" s="191"/>
      <c r="C62" s="174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>
        <f>O61*J12</f>
        <v>2.7E-4</v>
      </c>
      <c r="P62" s="213"/>
      <c r="Q62" s="213"/>
      <c r="R62" s="213"/>
      <c r="S62" s="213"/>
      <c r="T62" s="213"/>
      <c r="U62" s="213"/>
      <c r="V62" s="213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203"/>
      <c r="AH62" s="127">
        <v>310</v>
      </c>
      <c r="AI62" s="128">
        <f>AG61*AH62</f>
        <v>8.3699999999999997E-2</v>
      </c>
      <c r="AJ62" s="93"/>
      <c r="AK62" s="7"/>
      <c r="AL62" s="7"/>
      <c r="AM62" s="7"/>
    </row>
    <row r="63" spans="1:40" s="66" customFormat="1" ht="14.25" customHeight="1">
      <c r="A63" s="182" t="s">
        <v>60</v>
      </c>
      <c r="B63" s="192"/>
      <c r="C63" s="174" t="s">
        <v>53</v>
      </c>
      <c r="D63" s="208"/>
      <c r="E63" s="208"/>
      <c r="F63" s="208"/>
      <c r="G63" s="208"/>
      <c r="H63" s="208"/>
      <c r="I63" s="208"/>
      <c r="J63" s="208"/>
      <c r="K63" s="208"/>
      <c r="L63" s="212">
        <v>3.7000000000000002E-3</v>
      </c>
      <c r="M63" s="212"/>
      <c r="N63" s="208"/>
      <c r="O63" s="208"/>
      <c r="P63" s="208"/>
      <c r="Q63" s="208"/>
      <c r="R63" s="208"/>
      <c r="S63" s="208"/>
      <c r="T63" s="208"/>
      <c r="U63" s="208"/>
      <c r="V63" s="208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84">
        <f>SUM(D64:AB64)</f>
        <v>3.7000000000000002E-3</v>
      </c>
      <c r="AH63" s="108"/>
      <c r="AI63" s="128"/>
      <c r="AJ63" s="94"/>
      <c r="AK63" s="65"/>
      <c r="AL63" s="65"/>
      <c r="AM63" s="65"/>
    </row>
    <row r="64" spans="1:40" s="66" customFormat="1" ht="11.25" customHeight="1">
      <c r="A64" s="182"/>
      <c r="B64" s="192"/>
      <c r="C64" s="174"/>
      <c r="D64" s="208"/>
      <c r="E64" s="208"/>
      <c r="F64" s="208"/>
      <c r="G64" s="208"/>
      <c r="H64" s="208"/>
      <c r="I64" s="208"/>
      <c r="J64" s="208"/>
      <c r="K64" s="208"/>
      <c r="L64" s="208">
        <f>L63*J12</f>
        <v>3.7000000000000002E-3</v>
      </c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84"/>
      <c r="AH64" s="108">
        <v>26</v>
      </c>
      <c r="AI64" s="128">
        <f>AG63*AH64</f>
        <v>9.6200000000000008E-2</v>
      </c>
      <c r="AJ64" s="94"/>
      <c r="AK64" s="65"/>
      <c r="AL64" s="65"/>
      <c r="AM64" s="65"/>
    </row>
    <row r="65" spans="1:40" s="66" customFormat="1" ht="14.25" customHeight="1">
      <c r="A65" s="182" t="s">
        <v>83</v>
      </c>
      <c r="B65" s="192"/>
      <c r="C65" s="174" t="s">
        <v>53</v>
      </c>
      <c r="D65" s="209">
        <v>2E-3</v>
      </c>
      <c r="E65" s="208"/>
      <c r="F65" s="208">
        <v>8.0000000000000002E-3</v>
      </c>
      <c r="G65" s="208"/>
      <c r="H65" s="208"/>
      <c r="I65" s="208"/>
      <c r="J65" s="208"/>
      <c r="K65" s="208"/>
      <c r="L65" s="208"/>
      <c r="M65" s="208"/>
      <c r="N65" s="208"/>
      <c r="O65" s="208">
        <v>0.01</v>
      </c>
      <c r="P65" s="208"/>
      <c r="Q65" s="208"/>
      <c r="R65" s="208"/>
      <c r="S65" s="208"/>
      <c r="T65" s="208"/>
      <c r="U65" s="208">
        <v>6.0000000000000001E-3</v>
      </c>
      <c r="V65" s="208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84">
        <f>SUM(D66:AB66)</f>
        <v>2.6000000000000002E-2</v>
      </c>
      <c r="AH65" s="108"/>
      <c r="AI65" s="128"/>
      <c r="AJ65" s="94"/>
      <c r="AK65" s="65"/>
      <c r="AL65" s="65"/>
      <c r="AM65" s="65"/>
      <c r="AN65" s="65"/>
    </row>
    <row r="66" spans="1:40" s="66" customFormat="1" ht="12" customHeight="1">
      <c r="A66" s="182"/>
      <c r="B66" s="192"/>
      <c r="C66" s="174"/>
      <c r="D66" s="208">
        <f>D65*J12</f>
        <v>2E-3</v>
      </c>
      <c r="E66" s="208"/>
      <c r="F66" s="208">
        <f>F65*J12</f>
        <v>8.0000000000000002E-3</v>
      </c>
      <c r="G66" s="208"/>
      <c r="H66" s="208"/>
      <c r="I66" s="208"/>
      <c r="J66" s="208"/>
      <c r="K66" s="208"/>
      <c r="L66" s="208"/>
      <c r="M66" s="208"/>
      <c r="N66" s="208"/>
      <c r="O66" s="208">
        <f>O65*J12</f>
        <v>0.01</v>
      </c>
      <c r="P66" s="208"/>
      <c r="Q66" s="208"/>
      <c r="R66" s="208"/>
      <c r="S66" s="208"/>
      <c r="T66" s="209"/>
      <c r="U66" s="208">
        <f>U65*J12</f>
        <v>6.0000000000000001E-3</v>
      </c>
      <c r="V66" s="208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84"/>
      <c r="AH66" s="108">
        <v>65</v>
      </c>
      <c r="AI66" s="128">
        <f>AG65*AH66</f>
        <v>1.6900000000000002</v>
      </c>
      <c r="AJ66" s="94"/>
      <c r="AK66" s="65"/>
      <c r="AL66" s="65"/>
      <c r="AM66" s="65"/>
      <c r="AN66" s="65"/>
    </row>
    <row r="67" spans="1:40" s="66" customFormat="1" ht="9.75" customHeight="1">
      <c r="A67" s="182" t="s">
        <v>61</v>
      </c>
      <c r="B67" s="192"/>
      <c r="C67" s="174" t="s">
        <v>53</v>
      </c>
      <c r="D67" s="208"/>
      <c r="E67" s="208"/>
      <c r="F67" s="208"/>
      <c r="G67" s="208"/>
      <c r="H67" s="208"/>
      <c r="I67" s="208"/>
      <c r="J67" s="208"/>
      <c r="K67" s="208"/>
      <c r="L67" s="209">
        <v>9.2999999999999999E-2</v>
      </c>
      <c r="M67" s="209"/>
      <c r="N67" s="208"/>
      <c r="O67" s="208"/>
      <c r="P67" s="208"/>
      <c r="Q67" s="208"/>
      <c r="R67" s="208"/>
      <c r="S67" s="208"/>
      <c r="T67" s="208"/>
      <c r="U67" s="208"/>
      <c r="V67" s="208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84">
        <f>SUM(D68:AB68)</f>
        <v>9.2999999999999999E-2</v>
      </c>
      <c r="AH67" s="108"/>
      <c r="AI67" s="128"/>
      <c r="AJ67" s="94"/>
      <c r="AK67" s="65"/>
      <c r="AL67" s="65"/>
      <c r="AM67" s="65"/>
      <c r="AN67" s="65"/>
    </row>
    <row r="68" spans="1:40" s="66" customFormat="1" ht="14.25" customHeight="1">
      <c r="A68" s="182"/>
      <c r="B68" s="192"/>
      <c r="C68" s="174"/>
      <c r="D68" s="208"/>
      <c r="E68" s="208"/>
      <c r="F68" s="208"/>
      <c r="G68" s="208"/>
      <c r="H68" s="208"/>
      <c r="I68" s="208"/>
      <c r="J68" s="208"/>
      <c r="K68" s="208"/>
      <c r="L68" s="209">
        <f>L67*J12</f>
        <v>9.2999999999999999E-2</v>
      </c>
      <c r="M68" s="209"/>
      <c r="N68" s="208"/>
      <c r="O68" s="208"/>
      <c r="P68" s="208"/>
      <c r="Q68" s="208"/>
      <c r="R68" s="208"/>
      <c r="S68" s="208"/>
      <c r="T68" s="208"/>
      <c r="U68" s="208"/>
      <c r="V68" s="208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84"/>
      <c r="AH68" s="108">
        <v>40</v>
      </c>
      <c r="AI68" s="128">
        <f>AG67*AH68</f>
        <v>3.7199999999999998</v>
      </c>
      <c r="AJ68" s="94"/>
      <c r="AK68" s="65"/>
      <c r="AL68" s="65"/>
      <c r="AM68" s="65"/>
      <c r="AN68" s="65"/>
    </row>
    <row r="69" spans="1:40" s="66" customFormat="1" ht="11.25" customHeight="1">
      <c r="A69" s="182" t="s">
        <v>62</v>
      </c>
      <c r="B69" s="192"/>
      <c r="C69" s="174" t="s">
        <v>53</v>
      </c>
      <c r="D69" s="208"/>
      <c r="E69" s="208"/>
      <c r="F69" s="208"/>
      <c r="G69" s="208"/>
      <c r="H69" s="208"/>
      <c r="I69" s="208"/>
      <c r="J69" s="208"/>
      <c r="K69" s="208"/>
      <c r="L69" s="208">
        <v>9.4999999999999998E-3</v>
      </c>
      <c r="M69" s="208">
        <v>1.6E-2</v>
      </c>
      <c r="N69" s="208"/>
      <c r="O69" s="208"/>
      <c r="P69" s="208"/>
      <c r="Q69" s="208"/>
      <c r="R69" s="208"/>
      <c r="S69" s="208"/>
      <c r="T69" s="208"/>
      <c r="U69" s="208"/>
      <c r="V69" s="208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84">
        <f>SUM(D70:AB70)</f>
        <v>2.5500000000000002E-2</v>
      </c>
      <c r="AH69" s="108"/>
      <c r="AI69" s="128"/>
      <c r="AJ69" s="94"/>
      <c r="AK69" s="65"/>
      <c r="AL69" s="65"/>
      <c r="AM69" s="65"/>
      <c r="AN69" s="65"/>
    </row>
    <row r="70" spans="1:40" s="66" customFormat="1" ht="12" customHeight="1">
      <c r="A70" s="182"/>
      <c r="B70" s="192"/>
      <c r="C70" s="174"/>
      <c r="D70" s="208"/>
      <c r="E70" s="208"/>
      <c r="F70" s="208"/>
      <c r="G70" s="208"/>
      <c r="H70" s="208"/>
      <c r="I70" s="208"/>
      <c r="J70" s="208"/>
      <c r="K70" s="208"/>
      <c r="L70" s="208">
        <f>L69*J12</f>
        <v>9.4999999999999998E-3</v>
      </c>
      <c r="M70" s="208">
        <f>M69*J12</f>
        <v>1.6E-2</v>
      </c>
      <c r="N70" s="208"/>
      <c r="O70" s="208"/>
      <c r="P70" s="208"/>
      <c r="Q70" s="208"/>
      <c r="R70" s="208"/>
      <c r="S70" s="208"/>
      <c r="T70" s="208"/>
      <c r="U70" s="208"/>
      <c r="V70" s="208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84"/>
      <c r="AH70" s="108">
        <v>30</v>
      </c>
      <c r="AI70" s="128">
        <f>AG69*AH70</f>
        <v>0.76500000000000001</v>
      </c>
      <c r="AJ70" s="94"/>
      <c r="AK70" s="65"/>
      <c r="AL70" s="65"/>
      <c r="AM70" s="65"/>
      <c r="AN70" s="65"/>
    </row>
    <row r="71" spans="1:40" s="66" customFormat="1" ht="12" customHeight="1">
      <c r="A71" s="182" t="s">
        <v>63</v>
      </c>
      <c r="B71" s="192"/>
      <c r="C71" s="174" t="s">
        <v>53</v>
      </c>
      <c r="D71" s="208"/>
      <c r="E71" s="208"/>
      <c r="F71" s="208"/>
      <c r="G71" s="208"/>
      <c r="H71" s="208"/>
      <c r="I71" s="208"/>
      <c r="J71" s="208"/>
      <c r="K71" s="208"/>
      <c r="L71" s="208">
        <v>0.02</v>
      </c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84">
        <f>SUM(D72:AB72)</f>
        <v>0.02</v>
      </c>
      <c r="AH71" s="108"/>
      <c r="AI71" s="128"/>
      <c r="AJ71" s="94"/>
      <c r="AK71" s="65"/>
      <c r="AL71" s="65"/>
      <c r="AM71" s="65"/>
      <c r="AN71" s="65"/>
    </row>
    <row r="72" spans="1:40" s="66" customFormat="1" ht="17.25" customHeight="1">
      <c r="A72" s="182"/>
      <c r="B72" s="192"/>
      <c r="C72" s="174"/>
      <c r="D72" s="208"/>
      <c r="E72" s="208"/>
      <c r="F72" s="208"/>
      <c r="G72" s="208"/>
      <c r="H72" s="208"/>
      <c r="I72" s="208"/>
      <c r="J72" s="208"/>
      <c r="K72" s="208"/>
      <c r="L72" s="208">
        <f>L71*J12</f>
        <v>0.02</v>
      </c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84"/>
      <c r="AH72" s="108">
        <v>40</v>
      </c>
      <c r="AI72" s="128">
        <f>AG71*AH72</f>
        <v>0.8</v>
      </c>
      <c r="AJ72" s="94"/>
      <c r="AK72" s="65"/>
      <c r="AL72" s="65"/>
      <c r="AM72" s="65"/>
      <c r="AN72" s="65"/>
    </row>
    <row r="73" spans="1:40" s="66" customFormat="1" ht="15.75" hidden="1" customHeight="1">
      <c r="A73" s="182"/>
      <c r="B73" s="192"/>
      <c r="C73" s="174" t="s">
        <v>53</v>
      </c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84">
        <f>SUM(D74:AB74)</f>
        <v>0</v>
      </c>
      <c r="AH73" s="108"/>
      <c r="AI73" s="128"/>
      <c r="AJ73" s="94"/>
      <c r="AK73" s="65"/>
      <c r="AL73" s="65"/>
      <c r="AM73" s="65"/>
      <c r="AN73" s="65"/>
    </row>
    <row r="74" spans="1:40" s="66" customFormat="1" ht="19.5" hidden="1" customHeight="1">
      <c r="A74" s="182"/>
      <c r="B74" s="192"/>
      <c r="C74" s="174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84"/>
      <c r="AH74" s="108"/>
      <c r="AI74" s="128">
        <f>AG73*AH74</f>
        <v>0</v>
      </c>
      <c r="AJ74" s="94"/>
      <c r="AK74" s="65"/>
      <c r="AL74" s="65"/>
      <c r="AM74" s="65"/>
      <c r="AN74" s="65"/>
    </row>
    <row r="75" spans="1:40" s="66" customFormat="1" ht="14.25" customHeight="1">
      <c r="A75" s="182" t="s">
        <v>90</v>
      </c>
      <c r="B75" s="192"/>
      <c r="C75" s="174" t="s">
        <v>53</v>
      </c>
      <c r="D75" s="208"/>
      <c r="E75" s="208"/>
      <c r="F75" s="208"/>
      <c r="G75" s="208"/>
      <c r="H75" s="208"/>
      <c r="I75" s="208"/>
      <c r="J75" s="208"/>
      <c r="K75" s="208"/>
      <c r="L75" s="208"/>
      <c r="M75" s="208">
        <v>0.121</v>
      </c>
      <c r="N75" s="208"/>
      <c r="O75" s="208"/>
      <c r="P75" s="208"/>
      <c r="Q75" s="208"/>
      <c r="R75" s="208"/>
      <c r="S75" s="208"/>
      <c r="T75" s="208"/>
      <c r="U75" s="208"/>
      <c r="V75" s="208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84">
        <f>SUM(D76:AB76)</f>
        <v>0.121</v>
      </c>
      <c r="AH75" s="108"/>
      <c r="AI75" s="128"/>
      <c r="AJ75" s="94"/>
      <c r="AK75" s="65"/>
      <c r="AL75" s="65"/>
      <c r="AM75" s="65"/>
      <c r="AN75" s="65"/>
    </row>
    <row r="76" spans="1:40" s="66" customFormat="1" ht="21" customHeight="1">
      <c r="A76" s="182"/>
      <c r="B76" s="192"/>
      <c r="C76" s="174"/>
      <c r="D76" s="208"/>
      <c r="E76" s="208"/>
      <c r="F76" s="208"/>
      <c r="G76" s="208"/>
      <c r="H76" s="208"/>
      <c r="I76" s="208"/>
      <c r="J76" s="208"/>
      <c r="K76" s="208"/>
      <c r="L76" s="208"/>
      <c r="M76" s="208">
        <f>M75*J12</f>
        <v>0.121</v>
      </c>
      <c r="N76" s="208"/>
      <c r="O76" s="208"/>
      <c r="P76" s="208"/>
      <c r="Q76" s="208"/>
      <c r="R76" s="208"/>
      <c r="S76" s="208"/>
      <c r="T76" s="208"/>
      <c r="U76" s="208"/>
      <c r="V76" s="208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84"/>
      <c r="AH76" s="108">
        <v>33</v>
      </c>
      <c r="AI76" s="128">
        <f>AG75*AH76</f>
        <v>3.9929999999999999</v>
      </c>
      <c r="AJ76" s="94"/>
      <c r="AK76" s="65"/>
      <c r="AL76" s="65"/>
      <c r="AM76" s="65"/>
      <c r="AN76" s="65"/>
    </row>
    <row r="77" spans="1:40" s="66" customFormat="1" ht="12.75" customHeight="1">
      <c r="A77" s="182" t="s">
        <v>81</v>
      </c>
      <c r="B77" s="192"/>
      <c r="C77" s="174" t="s">
        <v>53</v>
      </c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>
        <v>2E-3</v>
      </c>
      <c r="V77" s="208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84">
        <f>SUM(D78:AB78)</f>
        <v>2E-3</v>
      </c>
      <c r="AH77" s="108"/>
      <c r="AI77" s="128"/>
      <c r="AJ77" s="94"/>
      <c r="AK77" s="65"/>
      <c r="AL77" s="65"/>
      <c r="AM77" s="65"/>
      <c r="AN77" s="65"/>
    </row>
    <row r="78" spans="1:40" s="66" customFormat="1" ht="16.5" customHeight="1">
      <c r="A78" s="182"/>
      <c r="B78" s="192"/>
      <c r="C78" s="174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>
        <f>U77*J12</f>
        <v>2E-3</v>
      </c>
      <c r="V78" s="208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84"/>
      <c r="AH78" s="108">
        <v>1366.66</v>
      </c>
      <c r="AI78" s="128">
        <f>AG77*AH78</f>
        <v>2.7333200000000004</v>
      </c>
      <c r="AJ78" s="94"/>
      <c r="AK78" s="65"/>
      <c r="AL78" s="65"/>
      <c r="AM78" s="65"/>
      <c r="AN78" s="65"/>
    </row>
    <row r="79" spans="1:40" s="66" customFormat="1" ht="18.75" hidden="1" customHeight="1">
      <c r="A79" s="182"/>
      <c r="B79" s="129"/>
      <c r="C79" s="111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84">
        <f>O80</f>
        <v>0</v>
      </c>
      <c r="AH79" s="108"/>
      <c r="AI79" s="128"/>
      <c r="AJ79" s="94"/>
      <c r="AK79" s="65"/>
      <c r="AL79" s="65"/>
      <c r="AM79" s="65"/>
      <c r="AN79" s="65"/>
    </row>
    <row r="80" spans="1:40" s="66" customFormat="1" ht="18.75" hidden="1" customHeight="1">
      <c r="A80" s="182"/>
      <c r="B80" s="129"/>
      <c r="C80" s="111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>
        <f>O79*J12</f>
        <v>0</v>
      </c>
      <c r="P80" s="208"/>
      <c r="Q80" s="208"/>
      <c r="R80" s="208"/>
      <c r="S80" s="208"/>
      <c r="T80" s="208"/>
      <c r="U80" s="208"/>
      <c r="V80" s="208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84"/>
      <c r="AH80" s="108"/>
      <c r="AI80" s="128"/>
      <c r="AJ80" s="94"/>
      <c r="AK80" s="65"/>
      <c r="AL80" s="65"/>
      <c r="AM80" s="65"/>
      <c r="AN80" s="65"/>
    </row>
    <row r="81" spans="1:40" s="66" customFormat="1" ht="18.75" customHeight="1">
      <c r="A81" s="182" t="s">
        <v>97</v>
      </c>
      <c r="B81" s="129"/>
      <c r="C81" s="111"/>
      <c r="D81" s="208"/>
      <c r="E81" s="208"/>
      <c r="F81" s="208"/>
      <c r="G81" s="208"/>
      <c r="H81" s="208"/>
      <c r="I81" s="208"/>
      <c r="J81" s="208"/>
      <c r="K81" s="208"/>
      <c r="L81" s="209">
        <v>0.04</v>
      </c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84">
        <f>L82</f>
        <v>0.04</v>
      </c>
      <c r="AH81" s="108"/>
      <c r="AI81" s="128"/>
      <c r="AJ81" s="94"/>
      <c r="AK81" s="65"/>
      <c r="AL81" s="65"/>
      <c r="AM81" s="65"/>
      <c r="AN81" s="65"/>
    </row>
    <row r="82" spans="1:40" s="66" customFormat="1" ht="17.25" customHeight="1">
      <c r="A82" s="182"/>
      <c r="B82" s="129"/>
      <c r="C82" s="111"/>
      <c r="D82" s="208"/>
      <c r="E82" s="208"/>
      <c r="F82" s="208"/>
      <c r="G82" s="208"/>
      <c r="H82" s="208"/>
      <c r="I82" s="208"/>
      <c r="J82" s="208"/>
      <c r="K82" s="208"/>
      <c r="L82" s="208">
        <f>L81*J12</f>
        <v>0.04</v>
      </c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84"/>
      <c r="AH82" s="108">
        <v>520</v>
      </c>
      <c r="AI82" s="128">
        <f>AG81*AH82</f>
        <v>20.8</v>
      </c>
      <c r="AJ82" s="94"/>
      <c r="AK82" s="65"/>
      <c r="AL82" s="65"/>
      <c r="AM82" s="65"/>
      <c r="AN82" s="65"/>
    </row>
    <row r="83" spans="1:40" s="66" customFormat="1" ht="15.75" customHeight="1">
      <c r="A83" s="182" t="s">
        <v>84</v>
      </c>
      <c r="B83" s="192"/>
      <c r="C83" s="174" t="s">
        <v>53</v>
      </c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9">
        <f>0.04</f>
        <v>0.04</v>
      </c>
      <c r="U83" s="208"/>
      <c r="V83" s="208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84">
        <f>SUM(D84:AB84)</f>
        <v>0.04</v>
      </c>
      <c r="AH83" s="108"/>
      <c r="AI83" s="128"/>
      <c r="AJ83" s="94"/>
      <c r="AK83" s="65"/>
      <c r="AL83" s="65"/>
      <c r="AM83" s="65"/>
      <c r="AN83" s="65"/>
    </row>
    <row r="84" spans="1:40" s="66" customFormat="1" ht="21.75" customHeight="1">
      <c r="A84" s="182"/>
      <c r="B84" s="192"/>
      <c r="C84" s="174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9"/>
      <c r="O84" s="208"/>
      <c r="P84" s="208"/>
      <c r="Q84" s="208"/>
      <c r="R84" s="208"/>
      <c r="S84" s="208"/>
      <c r="T84" s="209">
        <f>T83*J12</f>
        <v>0.04</v>
      </c>
      <c r="U84" s="208"/>
      <c r="V84" s="208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84"/>
      <c r="AH84" s="108">
        <v>184.61</v>
      </c>
      <c r="AI84" s="128">
        <f>AG83*AH84</f>
        <v>7.3844000000000003</v>
      </c>
      <c r="AJ84" s="94"/>
      <c r="AK84" s="65"/>
      <c r="AL84" s="65"/>
      <c r="AM84" s="65"/>
      <c r="AN84" s="65"/>
    </row>
    <row r="85" spans="1:40" s="66" customFormat="1" ht="15.75" hidden="1">
      <c r="A85" s="182"/>
      <c r="B85" s="192"/>
      <c r="C85" s="174" t="s">
        <v>53</v>
      </c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84">
        <f>SUM(D86:AB86)</f>
        <v>0</v>
      </c>
      <c r="AH85" s="108"/>
      <c r="AI85" s="128"/>
      <c r="AJ85" s="94"/>
      <c r="AK85" s="65"/>
      <c r="AL85" s="65"/>
      <c r="AM85" s="65"/>
      <c r="AN85" s="65"/>
    </row>
    <row r="86" spans="1:40" s="66" customFormat="1" ht="15.75" hidden="1" customHeight="1">
      <c r="A86" s="182"/>
      <c r="B86" s="192"/>
      <c r="C86" s="174"/>
      <c r="D86" s="208"/>
      <c r="E86" s="208"/>
      <c r="F86" s="208"/>
      <c r="G86" s="208"/>
      <c r="H86" s="208"/>
      <c r="I86" s="208"/>
      <c r="J86" s="208"/>
      <c r="K86" s="208"/>
      <c r="L86" s="208">
        <f>L85*J12</f>
        <v>0</v>
      </c>
      <c r="M86" s="208"/>
      <c r="N86" s="208"/>
      <c r="O86" s="208"/>
      <c r="P86" s="208"/>
      <c r="Q86" s="208"/>
      <c r="R86" s="208"/>
      <c r="S86" s="208"/>
      <c r="T86" s="208">
        <f>T85*J12</f>
        <v>0</v>
      </c>
      <c r="U86" s="208"/>
      <c r="V86" s="208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84"/>
      <c r="AH86" s="108">
        <v>40</v>
      </c>
      <c r="AI86" s="128">
        <f>AG85*AH86</f>
        <v>0</v>
      </c>
      <c r="AJ86" s="94"/>
      <c r="AK86" s="65"/>
      <c r="AL86" s="65"/>
      <c r="AM86" s="65"/>
      <c r="AN86" s="65"/>
    </row>
    <row r="87" spans="1:40" s="66" customFormat="1" ht="15" customHeight="1">
      <c r="A87" s="182" t="s">
        <v>79</v>
      </c>
      <c r="B87" s="192"/>
      <c r="C87" s="174" t="s">
        <v>53</v>
      </c>
      <c r="D87" s="208"/>
      <c r="E87" s="208"/>
      <c r="F87" s="208"/>
      <c r="G87" s="209"/>
      <c r="H87" s="208">
        <v>0.114</v>
      </c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84">
        <f>H88</f>
        <v>0.114</v>
      </c>
      <c r="AH87" s="108"/>
      <c r="AI87" s="128"/>
      <c r="AJ87" s="94"/>
      <c r="AK87" s="65"/>
      <c r="AL87" s="65"/>
      <c r="AM87" s="65"/>
      <c r="AN87" s="65"/>
    </row>
    <row r="88" spans="1:40" s="66" customFormat="1" ht="19.5" customHeight="1">
      <c r="A88" s="182"/>
      <c r="B88" s="192"/>
      <c r="C88" s="174"/>
      <c r="D88" s="208"/>
      <c r="E88" s="208"/>
      <c r="F88" s="208"/>
      <c r="G88" s="209"/>
      <c r="H88" s="208">
        <f>H87*J12</f>
        <v>0.114</v>
      </c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84"/>
      <c r="AH88" s="108">
        <v>110</v>
      </c>
      <c r="AI88" s="128">
        <f>AG87*AH88</f>
        <v>12.540000000000001</v>
      </c>
      <c r="AJ88" s="94"/>
      <c r="AK88" s="65"/>
      <c r="AL88" s="65"/>
      <c r="AM88" s="65"/>
      <c r="AN88" s="65"/>
    </row>
    <row r="89" spans="1:40" s="66" customFormat="1" ht="16.5" customHeight="1">
      <c r="A89" s="182" t="s">
        <v>64</v>
      </c>
      <c r="B89" s="192"/>
      <c r="C89" s="174" t="s">
        <v>53</v>
      </c>
      <c r="D89" s="208"/>
      <c r="E89" s="209">
        <v>0.03</v>
      </c>
      <c r="F89" s="208"/>
      <c r="G89" s="208"/>
      <c r="H89" s="208"/>
      <c r="I89" s="208"/>
      <c r="J89" s="208"/>
      <c r="K89" s="208"/>
      <c r="L89" s="211"/>
      <c r="M89" s="211"/>
      <c r="N89" s="208"/>
      <c r="O89" s="208"/>
      <c r="P89" s="208"/>
      <c r="Q89" s="208"/>
      <c r="R89" s="208"/>
      <c r="S89" s="208"/>
      <c r="T89" s="208"/>
      <c r="U89" s="208"/>
      <c r="V89" s="208">
        <v>0.03</v>
      </c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84">
        <f t="shared" ref="AG89:AG93" si="2">SUM(D90:AB90)</f>
        <v>0.06</v>
      </c>
      <c r="AH89" s="108"/>
      <c r="AI89" s="128"/>
      <c r="AJ89" s="94"/>
      <c r="AK89" s="65"/>
      <c r="AL89" s="65"/>
      <c r="AM89" s="65"/>
      <c r="AN89" s="65"/>
    </row>
    <row r="90" spans="1:40" s="66" customFormat="1" ht="21" customHeight="1">
      <c r="A90" s="182"/>
      <c r="B90" s="192"/>
      <c r="C90" s="174"/>
      <c r="D90" s="208"/>
      <c r="E90" s="209">
        <f>E89*J12</f>
        <v>0.03</v>
      </c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>
        <f>V89*J12</f>
        <v>0.03</v>
      </c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84"/>
      <c r="AH90" s="108">
        <v>63.49</v>
      </c>
      <c r="AI90" s="128">
        <f>AG89*AH90</f>
        <v>3.8094000000000001</v>
      </c>
      <c r="AJ90" s="94"/>
      <c r="AK90" s="65"/>
      <c r="AL90" s="65"/>
      <c r="AM90" s="65"/>
      <c r="AN90" s="65"/>
    </row>
    <row r="91" spans="1:40" s="66" customFormat="1" ht="15.75" customHeight="1">
      <c r="A91" s="182" t="s">
        <v>65</v>
      </c>
      <c r="B91" s="192"/>
      <c r="C91" s="174" t="s">
        <v>53</v>
      </c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>
        <v>3.5000000000000003E-2</v>
      </c>
      <c r="Q91" s="208"/>
      <c r="R91" s="208"/>
      <c r="S91" s="208"/>
      <c r="T91" s="208"/>
      <c r="U91" s="208"/>
      <c r="V91" s="208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84">
        <f t="shared" si="2"/>
        <v>3.5000000000000003E-2</v>
      </c>
      <c r="AH91" s="108"/>
      <c r="AI91" s="128"/>
      <c r="AJ91" s="94"/>
      <c r="AK91" s="65"/>
      <c r="AL91" s="65"/>
      <c r="AM91" s="65"/>
      <c r="AN91" s="65"/>
    </row>
    <row r="92" spans="1:40" s="66" customFormat="1" ht="15" customHeight="1">
      <c r="A92" s="182"/>
      <c r="B92" s="192"/>
      <c r="C92" s="174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>
        <f>P91*J12</f>
        <v>3.5000000000000003E-2</v>
      </c>
      <c r="Q92" s="208"/>
      <c r="R92" s="208"/>
      <c r="S92" s="208"/>
      <c r="T92" s="208"/>
      <c r="U92" s="208"/>
      <c r="V92" s="208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84"/>
      <c r="AH92" s="108">
        <v>63.49</v>
      </c>
      <c r="AI92" s="128">
        <f>AG91*AH92</f>
        <v>2.2221500000000001</v>
      </c>
      <c r="AJ92" s="94"/>
      <c r="AK92" s="65"/>
      <c r="AL92" s="65"/>
      <c r="AM92" s="65"/>
      <c r="AN92" s="65"/>
    </row>
    <row r="93" spans="1:40" s="66" customFormat="1" ht="0.75" customHeight="1">
      <c r="A93" s="195" t="s">
        <v>76</v>
      </c>
      <c r="B93" s="193"/>
      <c r="C93" s="205" t="s">
        <v>53</v>
      </c>
      <c r="D93" s="214"/>
      <c r="E93" s="214"/>
      <c r="F93" s="214"/>
      <c r="G93" s="214"/>
      <c r="H93" s="214"/>
      <c r="I93" s="214"/>
      <c r="J93" s="214"/>
      <c r="K93" s="214"/>
      <c r="L93" s="215"/>
      <c r="M93" s="215"/>
      <c r="N93" s="214"/>
      <c r="O93" s="214"/>
      <c r="P93" s="214"/>
      <c r="Q93" s="214"/>
      <c r="R93" s="214"/>
      <c r="S93" s="214"/>
      <c r="T93" s="214"/>
      <c r="U93" s="214"/>
      <c r="V93" s="214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201">
        <f t="shared" si="2"/>
        <v>0</v>
      </c>
      <c r="AH93" s="71"/>
      <c r="AI93" s="67"/>
      <c r="AJ93" s="72"/>
      <c r="AK93" s="65"/>
      <c r="AL93" s="65"/>
      <c r="AM93" s="65"/>
      <c r="AN93" s="65"/>
    </row>
    <row r="94" spans="1:40" s="66" customFormat="1" ht="15" hidden="1" customHeight="1">
      <c r="A94" s="196"/>
      <c r="B94" s="194"/>
      <c r="C94" s="204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7">
        <f>T93*J12</f>
        <v>0</v>
      </c>
      <c r="U94" s="216"/>
      <c r="V94" s="216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02"/>
      <c r="AH94" s="73">
        <v>350</v>
      </c>
      <c r="AI94" s="74">
        <f>AG93*AH94</f>
        <v>0</v>
      </c>
      <c r="AJ94" s="72"/>
      <c r="AK94" s="65"/>
      <c r="AL94" s="65"/>
      <c r="AM94" s="65"/>
      <c r="AN94" s="65"/>
    </row>
    <row r="95" spans="1:40" s="66" customFormat="1" ht="9.75" hidden="1" customHeight="1">
      <c r="A95" s="197"/>
      <c r="B95" s="194"/>
      <c r="C95" s="204" t="s">
        <v>53</v>
      </c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8"/>
      <c r="O95" s="216"/>
      <c r="P95" s="216"/>
      <c r="Q95" s="216"/>
      <c r="R95" s="216"/>
      <c r="S95" s="216"/>
      <c r="T95" s="216"/>
      <c r="U95" s="216"/>
      <c r="V95" s="216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198">
        <f>SUM(D96:AD96)</f>
        <v>0</v>
      </c>
      <c r="AH95" s="69"/>
      <c r="AI95" s="74"/>
      <c r="AJ95" s="72"/>
      <c r="AK95" s="65"/>
      <c r="AL95" s="65"/>
      <c r="AM95" s="65"/>
      <c r="AN95" s="65"/>
    </row>
    <row r="96" spans="1:40" s="66" customFormat="1" ht="11.25" hidden="1" customHeight="1">
      <c r="A96" s="197"/>
      <c r="B96" s="194"/>
      <c r="C96" s="204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7"/>
      <c r="U96" s="216"/>
      <c r="V96" s="216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198"/>
      <c r="AH96" s="69"/>
      <c r="AI96" s="74"/>
      <c r="AJ96" s="72"/>
      <c r="AK96" s="65"/>
      <c r="AL96" s="65"/>
      <c r="AM96" s="65"/>
      <c r="AN96" s="65"/>
    </row>
    <row r="97" spans="1:40" s="66" customFormat="1" ht="13.5" hidden="1" customHeight="1">
      <c r="A97" s="197"/>
      <c r="B97" s="194"/>
      <c r="C97" s="204" t="s">
        <v>53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198">
        <f>SUM(D98:AD98)</f>
        <v>0</v>
      </c>
      <c r="AH97" s="69"/>
      <c r="AI97" s="74"/>
      <c r="AJ97" s="72"/>
      <c r="AK97" s="65"/>
      <c r="AL97" s="65"/>
      <c r="AM97" s="65"/>
      <c r="AN97" s="65"/>
    </row>
    <row r="98" spans="1:40" s="66" customFormat="1" ht="16.5" hidden="1" customHeight="1">
      <c r="A98" s="197"/>
      <c r="B98" s="194"/>
      <c r="C98" s="204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198"/>
      <c r="AH98" s="69"/>
      <c r="AI98" s="74"/>
      <c r="AJ98" s="75"/>
      <c r="AK98" s="65"/>
      <c r="AL98" s="65"/>
      <c r="AM98" s="65"/>
      <c r="AN98" s="65"/>
    </row>
    <row r="99" spans="1:40" s="79" customFormat="1" ht="21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7"/>
      <c r="AJ99" s="78"/>
    </row>
    <row r="100" spans="1:40" s="79" customFormat="1" ht="30.75" customHeight="1">
      <c r="A100" s="130" t="s">
        <v>106</v>
      </c>
      <c r="B100" s="131"/>
      <c r="C100" s="131"/>
      <c r="D100" s="131"/>
      <c r="E100" s="132" t="s">
        <v>107</v>
      </c>
      <c r="F100" s="132"/>
      <c r="G100" s="132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3"/>
      <c r="S100" s="132" t="s">
        <v>108</v>
      </c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76"/>
      <c r="AI100" s="80"/>
      <c r="AJ100" s="81"/>
    </row>
    <row r="101" spans="1:40" s="79" customFormat="1" ht="0.75" customHeight="1">
      <c r="A101" s="134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4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82"/>
      <c r="AI101" s="82"/>
      <c r="AJ101" s="83"/>
    </row>
    <row r="102" spans="1:40" s="79" customFormat="1" ht="44.25" customHeight="1">
      <c r="A102" s="136" t="s">
        <v>103</v>
      </c>
      <c r="B102" s="136"/>
      <c r="C102" s="136"/>
      <c r="D102" s="136"/>
      <c r="E102" s="136"/>
      <c r="F102" s="136"/>
      <c r="G102" s="137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3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76"/>
      <c r="AI102" s="76"/>
      <c r="AJ102" s="84"/>
    </row>
    <row r="103" spans="1:40">
      <c r="A103" s="68" t="s">
        <v>93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85"/>
    </row>
    <row r="104" spans="1:4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85"/>
    </row>
    <row r="105" spans="1:4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85"/>
    </row>
    <row r="106" spans="1:40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7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36">
      <c r="A145" s="88"/>
    </row>
    <row r="146" spans="1:36">
      <c r="A146" s="88"/>
    </row>
    <row r="147" spans="1:36">
      <c r="A147" s="88"/>
    </row>
    <row r="148" spans="1:36">
      <c r="A148" s="88"/>
    </row>
    <row r="149" spans="1:36">
      <c r="A149" s="89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</row>
  </sheetData>
  <sheetProtection selectLockedCells="1" selectUnlockedCells="1"/>
  <mergeCells count="204">
    <mergeCell ref="AG97:AG98"/>
    <mergeCell ref="AG49:AG50"/>
    <mergeCell ref="AG77:AG78"/>
    <mergeCell ref="AG83:AG84"/>
    <mergeCell ref="AG85:AG86"/>
    <mergeCell ref="AG89:AG90"/>
    <mergeCell ref="AG35:AG36"/>
    <mergeCell ref="AG65:AG66"/>
    <mergeCell ref="AG52:AH52"/>
    <mergeCell ref="AG39:AG40"/>
    <mergeCell ref="AG41:AG42"/>
    <mergeCell ref="AG43:AG44"/>
    <mergeCell ref="AG47:AG48"/>
    <mergeCell ref="AG71:AG72"/>
    <mergeCell ref="AG73:AG74"/>
    <mergeCell ref="AG75:AG76"/>
    <mergeCell ref="AG53:AH53"/>
    <mergeCell ref="AG54:AH54"/>
    <mergeCell ref="AG67:AG68"/>
    <mergeCell ref="AG69:AG70"/>
    <mergeCell ref="AG61:AG62"/>
    <mergeCell ref="AG63:AG64"/>
    <mergeCell ref="AG79:AG80"/>
    <mergeCell ref="AG81:AG82"/>
    <mergeCell ref="C97:C98"/>
    <mergeCell ref="C83:C84"/>
    <mergeCell ref="C85:C86"/>
    <mergeCell ref="C89:C90"/>
    <mergeCell ref="C77:C78"/>
    <mergeCell ref="C95:C96"/>
    <mergeCell ref="C87:C88"/>
    <mergeCell ref="C91:C92"/>
    <mergeCell ref="C93:C94"/>
    <mergeCell ref="C75:C76"/>
    <mergeCell ref="AG95:AG96"/>
    <mergeCell ref="AG87:AG88"/>
    <mergeCell ref="N55:N57"/>
    <mergeCell ref="C31:C32"/>
    <mergeCell ref="C33:C34"/>
    <mergeCell ref="C35:C36"/>
    <mergeCell ref="C39:C40"/>
    <mergeCell ref="C41:C42"/>
    <mergeCell ref="D53:K54"/>
    <mergeCell ref="L53:S54"/>
    <mergeCell ref="W55:W57"/>
    <mergeCell ref="AG91:AG92"/>
    <mergeCell ref="AG93:AG94"/>
    <mergeCell ref="T53:W54"/>
    <mergeCell ref="X53:AB54"/>
    <mergeCell ref="K55:K57"/>
    <mergeCell ref="AG59:AG60"/>
    <mergeCell ref="AG31:AG32"/>
    <mergeCell ref="P55:P57"/>
    <mergeCell ref="Q55:Q57"/>
    <mergeCell ref="T55:T57"/>
    <mergeCell ref="J55:J57"/>
    <mergeCell ref="S55:S57"/>
    <mergeCell ref="B75:B76"/>
    <mergeCell ref="B77:B78"/>
    <mergeCell ref="A75:A76"/>
    <mergeCell ref="A77:A78"/>
    <mergeCell ref="A83:A84"/>
    <mergeCell ref="A85:A86"/>
    <mergeCell ref="B93:B94"/>
    <mergeCell ref="B97:B98"/>
    <mergeCell ref="B95:B96"/>
    <mergeCell ref="B83:B84"/>
    <mergeCell ref="B85:B86"/>
    <mergeCell ref="B89:B90"/>
    <mergeCell ref="B91:B92"/>
    <mergeCell ref="A87:A88"/>
    <mergeCell ref="B87:B88"/>
    <mergeCell ref="A91:A92"/>
    <mergeCell ref="A93:A94"/>
    <mergeCell ref="A97:A98"/>
    <mergeCell ref="A95:A96"/>
    <mergeCell ref="A89:A90"/>
    <mergeCell ref="A79:A80"/>
    <mergeCell ref="A81:A82"/>
    <mergeCell ref="A67:A68"/>
    <mergeCell ref="A69:A70"/>
    <mergeCell ref="A71:A72"/>
    <mergeCell ref="A73:A74"/>
    <mergeCell ref="C61:C62"/>
    <mergeCell ref="B61:B62"/>
    <mergeCell ref="B63:B64"/>
    <mergeCell ref="B65:B66"/>
    <mergeCell ref="B67:B68"/>
    <mergeCell ref="B73:B74"/>
    <mergeCell ref="C71:C72"/>
    <mergeCell ref="C73:C74"/>
    <mergeCell ref="B69:B70"/>
    <mergeCell ref="B71:B72"/>
    <mergeCell ref="C63:C64"/>
    <mergeCell ref="C65:C66"/>
    <mergeCell ref="C67:C68"/>
    <mergeCell ref="C69:C70"/>
    <mergeCell ref="A61:A62"/>
    <mergeCell ref="A63:A64"/>
    <mergeCell ref="A65:A66"/>
    <mergeCell ref="B31:B32"/>
    <mergeCell ref="B33:B34"/>
    <mergeCell ref="B35:B36"/>
    <mergeCell ref="B39:B40"/>
    <mergeCell ref="B41:B42"/>
    <mergeCell ref="A49:A50"/>
    <mergeCell ref="A33:A34"/>
    <mergeCell ref="A31:A32"/>
    <mergeCell ref="B49:B50"/>
    <mergeCell ref="A45:A46"/>
    <mergeCell ref="A37:A38"/>
    <mergeCell ref="A59:A60"/>
    <mergeCell ref="B43:B44"/>
    <mergeCell ref="B47:B48"/>
    <mergeCell ref="AG33:AG34"/>
    <mergeCell ref="A35:A36"/>
    <mergeCell ref="A39:A40"/>
    <mergeCell ref="A41:A42"/>
    <mergeCell ref="C43:C44"/>
    <mergeCell ref="C47:C48"/>
    <mergeCell ref="A43:A44"/>
    <mergeCell ref="A47:A48"/>
    <mergeCell ref="D55:D57"/>
    <mergeCell ref="E55:E57"/>
    <mergeCell ref="F55:F57"/>
    <mergeCell ref="G55:G57"/>
    <mergeCell ref="H55:H57"/>
    <mergeCell ref="I55:I57"/>
    <mergeCell ref="U55:U57"/>
    <mergeCell ref="V55:V57"/>
    <mergeCell ref="O55:O57"/>
    <mergeCell ref="AG45:AG46"/>
    <mergeCell ref="AG37:AG38"/>
    <mergeCell ref="R55:R57"/>
    <mergeCell ref="L55:L57"/>
    <mergeCell ref="C49:C50"/>
    <mergeCell ref="AG7:AH7"/>
    <mergeCell ref="H21:H23"/>
    <mergeCell ref="I21:I23"/>
    <mergeCell ref="P9:Q9"/>
    <mergeCell ref="AG27:AG28"/>
    <mergeCell ref="T21:T23"/>
    <mergeCell ref="U21:U23"/>
    <mergeCell ref="V21:V23"/>
    <mergeCell ref="W21:W23"/>
    <mergeCell ref="P21:P23"/>
    <mergeCell ref="Q21:Q23"/>
    <mergeCell ref="R21:R23"/>
    <mergeCell ref="S21:S23"/>
    <mergeCell ref="L21:L23"/>
    <mergeCell ref="N21:N23"/>
    <mergeCell ref="C29:C30"/>
    <mergeCell ref="AG29:AG30"/>
    <mergeCell ref="T19:W20"/>
    <mergeCell ref="X19:AB20"/>
    <mergeCell ref="M21:M23"/>
    <mergeCell ref="M55:M57"/>
    <mergeCell ref="AG6:AH6"/>
    <mergeCell ref="A7:D7"/>
    <mergeCell ref="E7:G7"/>
    <mergeCell ref="H7:J7"/>
    <mergeCell ref="K7:M7"/>
    <mergeCell ref="N7:O7"/>
    <mergeCell ref="P7:Q7"/>
    <mergeCell ref="B9:D9"/>
    <mergeCell ref="E9:G9"/>
    <mergeCell ref="A6:D6"/>
    <mergeCell ref="Y7:AF7"/>
    <mergeCell ref="N8:O8"/>
    <mergeCell ref="P8:Q8"/>
    <mergeCell ref="AG8:AH9"/>
    <mergeCell ref="K8:M8"/>
    <mergeCell ref="H6:J6"/>
    <mergeCell ref="K6:M6"/>
    <mergeCell ref="B8:D8"/>
    <mergeCell ref="E8:G8"/>
    <mergeCell ref="H8:J8"/>
    <mergeCell ref="H9:J9"/>
    <mergeCell ref="K9:M9"/>
    <mergeCell ref="E6:G6"/>
    <mergeCell ref="A102:G102"/>
    <mergeCell ref="B10:D10"/>
    <mergeCell ref="K10:M10"/>
    <mergeCell ref="P11:Q11"/>
    <mergeCell ref="AG19:AH19"/>
    <mergeCell ref="AG20:AH20"/>
    <mergeCell ref="A29:A30"/>
    <mergeCell ref="B29:B30"/>
    <mergeCell ref="AG18:AH18"/>
    <mergeCell ref="A27:A28"/>
    <mergeCell ref="C27:C28"/>
    <mergeCell ref="B27:B28"/>
    <mergeCell ref="K12:M12"/>
    <mergeCell ref="G21:G23"/>
    <mergeCell ref="D21:D23"/>
    <mergeCell ref="E21:E23"/>
    <mergeCell ref="C18:C19"/>
    <mergeCell ref="F21:F23"/>
    <mergeCell ref="L19:S20"/>
    <mergeCell ref="D19:K20"/>
    <mergeCell ref="O21:O23"/>
    <mergeCell ref="J21:J23"/>
    <mergeCell ref="K21:K23"/>
    <mergeCell ref="N12:O12"/>
  </mergeCells>
  <pageMargins left="0.31496062992125984" right="0.39370078740157483" top="0.19685039370078741" bottom="0.15748031496062992" header="0.51181102362204722" footer="0.23622047244094491"/>
  <pageSetup paperSize="9" scale="68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2025-12-24T13:00:26Z</cp:lastPrinted>
  <dcterms:created xsi:type="dcterms:W3CDTF">2017-01-24T07:06:11Z</dcterms:created>
  <dcterms:modified xsi:type="dcterms:W3CDTF">2026-01-28T12:34:21Z</dcterms:modified>
</cp:coreProperties>
</file>