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ДС\Desktop\январь26\основной 2-3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Лист1!$A$1:$AA$88</definedName>
  </definedNames>
  <calcPr calcId="162913" refMode="R1C1"/>
</workbook>
</file>

<file path=xl/calcChain.xml><?xml version="1.0" encoding="utf-8"?>
<calcChain xmlns="http://schemas.openxmlformats.org/spreadsheetml/2006/main">
  <c r="Y62" i="1" l="1"/>
  <c r="Y64" i="1"/>
  <c r="Y66" i="1"/>
  <c r="Y68" i="1"/>
  <c r="Y70" i="1"/>
  <c r="Y72" i="1"/>
  <c r="Y74" i="1"/>
  <c r="Y76" i="1"/>
  <c r="Y78" i="1"/>
  <c r="Y80" i="1"/>
  <c r="Y82" i="1"/>
  <c r="Y84" i="1"/>
  <c r="Y60" i="1"/>
  <c r="Y28" i="1"/>
  <c r="Y30" i="1"/>
  <c r="Y32" i="1"/>
  <c r="Y34" i="1"/>
  <c r="Y36" i="1"/>
  <c r="Y38" i="1"/>
  <c r="Y40" i="1"/>
  <c r="Y42" i="1"/>
  <c r="Y44" i="1"/>
  <c r="Y46" i="1"/>
  <c r="Y48" i="1"/>
  <c r="Y26" i="1"/>
  <c r="U29" i="1"/>
  <c r="U39" i="1"/>
  <c r="U33" i="1"/>
  <c r="U49" i="1"/>
  <c r="S61" i="1"/>
  <c r="N81" i="1"/>
  <c r="Q35" i="1"/>
  <c r="T56" i="1"/>
  <c r="S56" i="1"/>
  <c r="T77" i="1"/>
  <c r="N69" i="1" l="1"/>
  <c r="AA69" i="1" s="1"/>
  <c r="N51" i="1"/>
  <c r="P73" i="1"/>
  <c r="U43" i="1"/>
  <c r="P56" i="1" l="1"/>
  <c r="L56" i="1"/>
  <c r="N85" i="1"/>
  <c r="N83" i="1"/>
  <c r="AA83" i="1" s="1"/>
  <c r="N71" i="1"/>
  <c r="N31" i="1"/>
  <c r="AA85" i="1" l="1"/>
  <c r="M45" i="1"/>
  <c r="M33" i="1"/>
  <c r="M61" i="1"/>
  <c r="Q56" i="1"/>
  <c r="Q29" i="1"/>
  <c r="V79" i="1"/>
  <c r="AA73" i="1"/>
  <c r="L29" i="1"/>
  <c r="O63" i="1"/>
  <c r="O56" i="1"/>
  <c r="AA75" i="1"/>
  <c r="AA79" i="1" l="1"/>
  <c r="AA77" i="1"/>
  <c r="AA45" i="1"/>
  <c r="M56" i="1" l="1"/>
  <c r="U56" i="1" l="1"/>
  <c r="V56" i="1"/>
  <c r="Y50" i="1"/>
  <c r="N56" i="1"/>
  <c r="G56" i="1"/>
  <c r="F56" i="1"/>
  <c r="D56" i="1"/>
  <c r="L41" i="1"/>
  <c r="O61" i="1" l="1"/>
  <c r="M27" i="1"/>
  <c r="L49" i="1"/>
  <c r="L39" i="1" l="1"/>
  <c r="D37" i="1"/>
  <c r="G67" i="1"/>
  <c r="V33" i="1" l="1"/>
  <c r="AA81" i="1" l="1"/>
  <c r="L71" i="1" l="1"/>
  <c r="AA71" i="1" l="1"/>
  <c r="AA67" i="1"/>
  <c r="F65" i="1"/>
  <c r="V24" i="1"/>
  <c r="U24" i="1"/>
  <c r="Q24" i="1"/>
  <c r="P24" i="1"/>
  <c r="O24" i="1"/>
  <c r="N24" i="1"/>
  <c r="M24" i="1"/>
  <c r="L24" i="1"/>
  <c r="G24" i="1"/>
  <c r="F24" i="1"/>
  <c r="E24" i="1"/>
  <c r="D24" i="1"/>
  <c r="E61" i="1"/>
  <c r="AA39" i="1"/>
  <c r="AA49" i="1"/>
  <c r="V47" i="1"/>
  <c r="P47" i="1"/>
  <c r="F47" i="1"/>
  <c r="D47" i="1"/>
  <c r="AA37" i="1"/>
  <c r="AA35" i="1"/>
  <c r="D33" i="1"/>
  <c r="L31" i="1"/>
  <c r="M29" i="1"/>
  <c r="D29" i="1"/>
  <c r="AA27" i="1"/>
  <c r="AA29" i="1" l="1"/>
  <c r="AA47" i="1"/>
  <c r="AA65" i="1"/>
  <c r="AA61" i="1"/>
  <c r="AA41" i="1"/>
  <c r="AA43" i="1"/>
  <c r="AA63" i="1"/>
  <c r="AA31" i="1"/>
  <c r="AA51" i="1"/>
  <c r="AA33" i="1"/>
  <c r="O13" i="1" l="1"/>
  <c r="L12" i="1" s="1"/>
</calcChain>
</file>

<file path=xl/sharedStrings.xml><?xml version="1.0" encoding="utf-8"?>
<sst xmlns="http://schemas.openxmlformats.org/spreadsheetml/2006/main" count="145" uniqueCount="102">
  <si>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</si>
  <si>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</si>
  <si>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</si>
  <si>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</si>
  <si>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</si>
  <si>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</si>
  <si>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</si>
  <si>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</si>
  <si>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</si>
  <si>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</si>
  <si>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</si>
  <si>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</si>
  <si>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</si>
  <si>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</si>
  <si>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</si>
  <si>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</si>
  <si>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</si>
  <si>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</si>
  <si>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</si>
  <si>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</si>
  <si>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</si>
  <si>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</si>
  <si>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</si>
  <si>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</si>
  <si>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</si>
  <si>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</si>
  <si>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одного дня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</si>
  <si>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</si>
  <si>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</si>
  <si>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</si>
  <si>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</si>
  <si>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</si>
  <si>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</si>
  <si>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</si>
  <si>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</si>
  <si>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питания (количество)</t>
  </si>
  <si>
    <t>ницa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</si>
  <si>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</si>
  <si>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</si>
  <si>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</si>
  <si>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</si>
  <si>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</si>
  <si>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</si>
  <si>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</si>
  <si>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</si>
  <si>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</si>
  <si>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</si>
  <si>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</si>
  <si>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</si>
  <si>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</si>
  <si>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>Сахарный песок</t>
  </si>
  <si>
    <t>кг</t>
  </si>
  <si>
    <t>л</t>
  </si>
  <si>
    <t>масло сливочное</t>
  </si>
  <si>
    <t>масло растительное</t>
  </si>
  <si>
    <t>соль</t>
  </si>
  <si>
    <t>хлеб пшеничный</t>
  </si>
  <si>
    <t>хлеб ржаной</t>
  </si>
  <si>
    <t>чай</t>
  </si>
  <si>
    <t xml:space="preserve"> Климова З.В.</t>
  </si>
  <si>
    <t>Заведующий  ____________         _______________________</t>
  </si>
  <si>
    <t>Материально ответственное лицо Салимова С.А.</t>
  </si>
  <si>
    <t>лук</t>
  </si>
  <si>
    <t xml:space="preserve">      </t>
  </si>
  <si>
    <t>яйцо</t>
  </si>
  <si>
    <t>молоко</t>
  </si>
  <si>
    <t>количество</t>
  </si>
  <si>
    <t>цена</t>
  </si>
  <si>
    <t>сумма</t>
  </si>
  <si>
    <t>мука пшеничная</t>
  </si>
  <si>
    <t>Хлеб пшениичный</t>
  </si>
  <si>
    <t>овсяные хлопья</t>
  </si>
  <si>
    <t>Хлеб ржаной</t>
  </si>
  <si>
    <t>Сухари панировочные</t>
  </si>
  <si>
    <t>Какао с молоком</t>
  </si>
  <si>
    <t>Каша жидкая овсяная</t>
  </si>
  <si>
    <t>Котлета из птицы</t>
  </si>
  <si>
    <t>Куры</t>
  </si>
  <si>
    <t>Суп-лапша</t>
  </si>
  <si>
    <t>сок 10-00</t>
  </si>
  <si>
    <t>сок</t>
  </si>
  <si>
    <r>
      <t xml:space="preserve"> Меню-требование на выдачу продуктов питания  N</t>
    </r>
    <r>
      <rPr>
        <i/>
        <sz val="11"/>
        <color rgb="FF002060"/>
        <rFont val="Times New Roman"/>
        <family val="1"/>
        <charset val="204"/>
      </rPr>
      <t xml:space="preserve"> 4</t>
    </r>
  </si>
  <si>
    <r>
      <t>Учреждение    _</t>
    </r>
    <r>
      <rPr>
        <i/>
        <u/>
        <sz val="8"/>
        <color rgb="FF002060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color rgb="FF002060"/>
        <rFont val="Times New Roman"/>
        <family val="1"/>
        <charset val="204"/>
      </rPr>
      <t>_____</t>
    </r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</si>
  <si>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</si>
  <si>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</si>
  <si>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</si>
  <si>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</si>
  <si>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t>свекла</t>
  </si>
  <si>
    <t>салат из свеклы с зеленым горошком</t>
  </si>
  <si>
    <t>напиток из шиповника</t>
  </si>
  <si>
    <t xml:space="preserve">Каша пшеничная </t>
  </si>
  <si>
    <t>драчена</t>
  </si>
  <si>
    <t>икра из кабачков</t>
  </si>
  <si>
    <t>сметана</t>
  </si>
  <si>
    <t>шиповник</t>
  </si>
  <si>
    <t>икра кабачковая</t>
  </si>
  <si>
    <t>крупа артек</t>
  </si>
  <si>
    <t>какао</t>
  </si>
  <si>
    <t>зеленый горошек</t>
  </si>
  <si>
    <t>яблоко</t>
  </si>
  <si>
    <t>чай с сахаром</t>
  </si>
  <si>
    <t>150\6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</si>
</sst>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"/>
  </numFmts>
  <fonts count="20">
    <font>
      <sz val="10"/>
      <name val="Pragmatica"/>
      <charset val="204"/>
    </font>
    <font>
      <i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name val="Pragmatica"/>
      <charset val="204"/>
    </font>
    <font>
      <i/>
      <sz val="14"/>
      <name val="Times New Roman"/>
      <family val="1"/>
      <charset val="204"/>
    </font>
    <font>
      <sz val="14"/>
      <name val="Pragmatica"/>
      <charset val="204"/>
    </font>
    <font>
      <sz val="10"/>
      <name val="Times New Roman"/>
      <family val="1"/>
      <charset val="204"/>
    </font>
    <font>
      <b/>
      <i/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i/>
      <sz val="11"/>
      <color rgb="FF002060"/>
      <name val="Times New Roman"/>
      <family val="1"/>
      <charset val="204"/>
    </font>
    <font>
      <i/>
      <u/>
      <sz val="8"/>
      <color rgb="FF002060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002060"/>
      <name val="Pragmatica"/>
      <charset val="204"/>
    </font>
    <font>
      <b/>
      <sz val="12"/>
      <color rgb="FF002060"/>
      <name val="Segoe UI Semibold"/>
      <family val="2"/>
      <charset val="204"/>
    </font>
    <font>
      <i/>
      <sz val="14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3" fillId="0" borderId="44" xfId="0" applyFont="1" applyBorder="1"/>
    <xf numFmtId="0" fontId="3" fillId="0" borderId="37" xfId="0" applyFont="1" applyBorder="1"/>
    <xf numFmtId="0" fontId="4" fillId="0" borderId="37" xfId="0" applyFont="1" applyBorder="1"/>
    <xf numFmtId="0" fontId="5" fillId="0" borderId="10" xfId="0" applyFont="1" applyBorder="1" applyAlignment="1">
      <alignment horizontal="left"/>
    </xf>
    <xf numFmtId="0" fontId="5" fillId="0" borderId="0" xfId="0" applyFont="1"/>
    <xf numFmtId="2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1" xfId="0" applyFont="1" applyBorder="1"/>
    <xf numFmtId="0" fontId="12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0" xfId="0" applyFont="1" applyBorder="1"/>
    <xf numFmtId="0" fontId="9" fillId="0" borderId="10" xfId="0" applyFont="1" applyBorder="1"/>
    <xf numFmtId="0" fontId="9" fillId="0" borderId="15" xfId="0" applyFont="1" applyBorder="1"/>
    <xf numFmtId="0" fontId="9" fillId="0" borderId="16" xfId="0" applyFont="1" applyBorder="1"/>
    <xf numFmtId="0" fontId="11" fillId="0" borderId="2" xfId="0" applyFont="1" applyBorder="1" applyAlignment="1">
      <alignment horizontal="center" vertical="center"/>
    </xf>
    <xf numFmtId="0" fontId="9" fillId="0" borderId="17" xfId="0" applyFont="1" applyBorder="1"/>
    <xf numFmtId="0" fontId="11" fillId="0" borderId="18" xfId="0" applyFont="1" applyBorder="1" applyAlignment="1">
      <alignment horizontal="center"/>
    </xf>
    <xf numFmtId="0" fontId="9" fillId="0" borderId="19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2" fontId="11" fillId="0" borderId="21" xfId="0" applyNumberFormat="1" applyFont="1" applyBorder="1"/>
    <xf numFmtId="0" fontId="15" fillId="0" borderId="22" xfId="0" applyFont="1" applyBorder="1"/>
    <xf numFmtId="0" fontId="9" fillId="0" borderId="21" xfId="0" applyFont="1" applyBorder="1"/>
    <xf numFmtId="0" fontId="11" fillId="0" borderId="23" xfId="0" applyFont="1" applyBorder="1"/>
    <xf numFmtId="0" fontId="9" fillId="0" borderId="8" xfId="0" applyFont="1" applyBorder="1"/>
    <xf numFmtId="0" fontId="9" fillId="0" borderId="9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26" xfId="0" applyFont="1" applyBorder="1"/>
    <xf numFmtId="2" fontId="11" fillId="0" borderId="25" xfId="0" applyNumberFormat="1" applyFont="1" applyBorder="1"/>
    <xf numFmtId="0" fontId="11" fillId="0" borderId="27" xfId="0" applyFont="1" applyBorder="1"/>
    <xf numFmtId="0" fontId="9" fillId="0" borderId="25" xfId="0" applyFont="1" applyBorder="1"/>
    <xf numFmtId="0" fontId="11" fillId="0" borderId="28" xfId="0" applyFont="1" applyBorder="1"/>
    <xf numFmtId="0" fontId="9" fillId="0" borderId="26" xfId="0" applyFont="1" applyBorder="1"/>
    <xf numFmtId="0" fontId="11" fillId="0" borderId="29" xfId="0" applyFont="1" applyBorder="1"/>
    <xf numFmtId="0" fontId="11" fillId="0" borderId="30" xfId="0" applyFont="1" applyBorder="1"/>
    <xf numFmtId="0" fontId="11" fillId="0" borderId="31" xfId="0" applyFont="1" applyBorder="1"/>
    <xf numFmtId="0" fontId="11" fillId="0" borderId="32" xfId="0" applyFont="1" applyBorder="1"/>
    <xf numFmtId="0" fontId="11" fillId="0" borderId="9" xfId="0" applyFont="1" applyBorder="1"/>
    <xf numFmtId="0" fontId="9" fillId="0" borderId="33" xfId="0" applyFont="1" applyBorder="1"/>
    <xf numFmtId="0" fontId="9" fillId="0" borderId="34" xfId="0" applyFont="1" applyBorder="1"/>
    <xf numFmtId="0" fontId="11" fillId="0" borderId="35" xfId="0" applyFont="1" applyBorder="1"/>
    <xf numFmtId="0" fontId="11" fillId="0" borderId="18" xfId="0" applyFont="1" applyBorder="1"/>
    <xf numFmtId="0" fontId="11" fillId="0" borderId="17" xfId="0" applyFont="1" applyBorder="1"/>
    <xf numFmtId="0" fontId="11" fillId="0" borderId="19" xfId="0" applyFont="1" applyBorder="1"/>
    <xf numFmtId="0" fontId="9" fillId="0" borderId="18" xfId="0" applyFont="1" applyBorder="1"/>
    <xf numFmtId="0" fontId="11" fillId="0" borderId="36" xfId="0" applyFont="1" applyBorder="1"/>
    <xf numFmtId="0" fontId="11" fillId="0" borderId="43" xfId="0" applyFont="1" applyBorder="1" applyAlignment="1">
      <alignment horizontal="left"/>
    </xf>
    <xf numFmtId="0" fontId="11" fillId="0" borderId="43" xfId="0" applyFont="1" applyBorder="1" applyAlignment="1">
      <alignment horizontal="center"/>
    </xf>
    <xf numFmtId="0" fontId="9" fillId="0" borderId="43" xfId="0" applyFont="1" applyBorder="1"/>
    <xf numFmtId="0" fontId="11" fillId="0" borderId="43" xfId="0" applyFont="1" applyBorder="1"/>
    <xf numFmtId="0" fontId="19" fillId="0" borderId="0" xfId="0" applyFont="1"/>
    <xf numFmtId="2" fontId="19" fillId="0" borderId="0" xfId="0" applyNumberFormat="1" applyFont="1"/>
    <xf numFmtId="0" fontId="15" fillId="0" borderId="43" xfId="0" applyFont="1" applyBorder="1" applyAlignment="1">
      <alignment horizontal="center"/>
    </xf>
    <xf numFmtId="0" fontId="15" fillId="0" borderId="43" xfId="0" applyFont="1" applyBorder="1"/>
    <xf numFmtId="0" fontId="15" fillId="0" borderId="43" xfId="0" applyFont="1" applyBorder="1" applyAlignment="1">
      <alignment horizontal="center" vertical="center"/>
    </xf>
    <xf numFmtId="0" fontId="15" fillId="0" borderId="43" xfId="0" applyFont="1" applyBorder="1" applyAlignment="1">
      <alignment horizontal="left" wrapText="1"/>
    </xf>
    <xf numFmtId="0" fontId="8" fillId="0" borderId="43" xfId="0" applyFont="1" applyBorder="1" applyAlignment="1">
      <alignment horizontal="left" wrapText="1"/>
    </xf>
    <xf numFmtId="49" fontId="8" fillId="0" borderId="43" xfId="0" applyNumberFormat="1" applyFont="1" applyBorder="1" applyAlignment="1">
      <alignment wrapText="1"/>
    </xf>
    <xf numFmtId="0" fontId="17" fillId="0" borderId="43" xfId="0" applyFont="1" applyBorder="1"/>
    <xf numFmtId="0" fontId="16" fillId="0" borderId="43" xfId="0" applyFont="1" applyBorder="1"/>
    <xf numFmtId="164" fontId="16" fillId="0" borderId="43" xfId="0" applyNumberFormat="1" applyFont="1" applyBorder="1"/>
    <xf numFmtId="2" fontId="16" fillId="0" borderId="43" xfId="0" applyNumberFormat="1" applyFont="1" applyBorder="1"/>
    <xf numFmtId="165" fontId="16" fillId="0" borderId="43" xfId="0" applyNumberFormat="1" applyFont="1" applyBorder="1"/>
    <xf numFmtId="166" fontId="16" fillId="0" borderId="43" xfId="0" applyNumberFormat="1" applyFont="1" applyBorder="1"/>
    <xf numFmtId="1" fontId="16" fillId="0" borderId="43" xfId="0" applyNumberFormat="1" applyFont="1" applyBorder="1"/>
    <xf numFmtId="2" fontId="15" fillId="0" borderId="43" xfId="0" applyNumberFormat="1" applyFont="1" applyBorder="1"/>
    <xf numFmtId="0" fontId="15" fillId="0" borderId="43" xfId="0" applyFont="1" applyBorder="1" applyAlignment="1">
      <alignment horizontal="left"/>
    </xf>
    <xf numFmtId="0" fontId="19" fillId="0" borderId="43" xfId="0" applyFont="1" applyBorder="1"/>
    <xf numFmtId="0" fontId="19" fillId="0" borderId="43" xfId="0" applyFont="1" applyBorder="1" applyAlignment="1">
      <alignment horizontal="left"/>
    </xf>
    <xf numFmtId="2" fontId="19" fillId="0" borderId="43" xfId="0" applyNumberFormat="1" applyFont="1" applyBorder="1"/>
    <xf numFmtId="0" fontId="16" fillId="0" borderId="43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center" vertical="center"/>
    </xf>
    <xf numFmtId="164" fontId="16" fillId="0" borderId="43" xfId="0" applyNumberFormat="1" applyFont="1" applyBorder="1" applyAlignment="1">
      <alignment horizontal="center"/>
    </xf>
    <xf numFmtId="0" fontId="16" fillId="0" borderId="43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left" wrapText="1"/>
    </xf>
    <xf numFmtId="0" fontId="15" fillId="0" borderId="43" xfId="0" applyFont="1" applyBorder="1" applyAlignment="1">
      <alignment horizontal="left"/>
    </xf>
    <xf numFmtId="0" fontId="16" fillId="0" borderId="43" xfId="0" applyFont="1" applyBorder="1" applyAlignment="1">
      <alignment horizontal="center"/>
    </xf>
    <xf numFmtId="0" fontId="16" fillId="0" borderId="45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center" textRotation="90" wrapText="1"/>
    </xf>
    <xf numFmtId="0" fontId="15" fillId="0" borderId="43" xfId="0" applyFont="1" applyBorder="1" applyAlignment="1">
      <alignment horizontal="center" textRotation="90" wrapText="1"/>
    </xf>
    <xf numFmtId="0" fontId="12" fillId="0" borderId="0" xfId="0" applyFont="1" applyAlignment="1">
      <alignment horizontal="center"/>
    </xf>
    <xf numFmtId="0" fontId="18" fillId="0" borderId="43" xfId="0" applyFont="1" applyBorder="1" applyAlignment="1">
      <alignment horizontal="center" textRotation="90"/>
    </xf>
    <xf numFmtId="0" fontId="15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left" vertical="center"/>
    </xf>
    <xf numFmtId="1" fontId="16" fillId="0" borderId="43" xfId="0" applyNumberFormat="1" applyFont="1" applyBorder="1" applyAlignment="1">
      <alignment horizontal="center"/>
    </xf>
    <xf numFmtId="0" fontId="18" fillId="0" borderId="43" xfId="0" applyFont="1" applyBorder="1" applyAlignment="1">
      <alignment horizontal="center" vertical="center" textRotation="90" wrapText="1"/>
    </xf>
    <xf numFmtId="0" fontId="18" fillId="2" borderId="43" xfId="0" applyFont="1" applyFill="1" applyBorder="1" applyAlignment="1">
      <alignment horizontal="center" textRotation="90" wrapText="1"/>
    </xf>
    <xf numFmtId="0" fontId="18" fillId="2" borderId="43" xfId="0" applyFont="1" applyFill="1" applyBorder="1" applyAlignment="1">
      <alignment horizontal="center" vertical="center" textRotation="90" wrapText="1"/>
    </xf>
    <xf numFmtId="0" fontId="16" fillId="0" borderId="43" xfId="0" applyFont="1" applyBorder="1" applyAlignment="1">
      <alignment horizontal="left" wrapText="1"/>
    </xf>
    <xf numFmtId="0" fontId="11" fillId="0" borderId="42" xfId="0" applyFont="1" applyBorder="1" applyAlignment="1">
      <alignment horizontal="center"/>
    </xf>
    <xf numFmtId="0" fontId="16" fillId="0" borderId="43" xfId="0" applyFont="1" applyBorder="1" applyAlignment="1">
      <alignment horizontal="center" textRotation="90" wrapText="1"/>
    </xf>
    <xf numFmtId="0" fontId="16" fillId="2" borderId="43" xfId="0" applyFont="1" applyFill="1" applyBorder="1" applyAlignment="1">
      <alignment horizontal="center" textRotation="90" wrapText="1"/>
    </xf>
    <xf numFmtId="0" fontId="16" fillId="0" borderId="43" xfId="0" applyFont="1" applyBorder="1" applyAlignment="1">
      <alignment horizontal="center" textRotation="90"/>
    </xf>
    <xf numFmtId="49" fontId="11" fillId="0" borderId="41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2" fontId="11" fillId="0" borderId="38" xfId="0" applyNumberFormat="1" applyFont="1" applyBorder="1" applyAlignment="1">
      <alignment horizontal="center"/>
    </xf>
    <xf numFmtId="2" fontId="11" fillId="0" borderId="39" xfId="0" applyNumberFormat="1" applyFont="1" applyBorder="1" applyAlignment="1">
      <alignment horizontal="center"/>
    </xf>
    <xf numFmtId="2" fontId="11" fillId="0" borderId="40" xfId="0" applyNumberFormat="1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14" fontId="8" fillId="0" borderId="15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6" fillId="2" borderId="4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2"/>
  <sheetViews>
    <sheetView tabSelected="1" zoomScale="90" zoomScaleNormal="90" workbookViewId="0">
      <selection activeCell="W66" sqref="W66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10.85546875" customWidth="1"/>
    <col min="5" max="5" width="8.5703125" customWidth="1"/>
    <col min="6" max="6" width="9" customWidth="1"/>
    <col min="7" max="7" width="8.28515625" customWidth="1"/>
    <col min="8" max="8" width="4.85546875" customWidth="1"/>
    <col min="9" max="9" width="4.140625" customWidth="1"/>
    <col min="10" max="10" width="4" customWidth="1"/>
    <col min="11" max="11" width="4.28515625" customWidth="1"/>
    <col min="12" max="12" width="8.7109375" customWidth="1"/>
    <col min="13" max="13" width="8.85546875" customWidth="1"/>
    <col min="14" max="14" width="9.7109375" customWidth="1"/>
    <col min="15" max="15" width="8.42578125" customWidth="1"/>
    <col min="16" max="16" width="8.140625" customWidth="1"/>
    <col min="17" max="17" width="9" customWidth="1"/>
    <col min="18" max="18" width="7.140625" customWidth="1"/>
    <col min="19" max="19" width="8.42578125" customWidth="1"/>
    <col min="20" max="20" width="7.5703125" customWidth="1"/>
    <col min="21" max="21" width="9.7109375" customWidth="1"/>
    <col min="22" max="22" width="8.140625" customWidth="1"/>
    <col min="23" max="23" width="5.28515625" customWidth="1"/>
    <col min="24" max="24" width="2.140625" customWidth="1"/>
    <col min="25" max="25" width="10.7109375" customWidth="1"/>
    <col min="26" max="26" width="8.42578125" customWidth="1"/>
    <col min="27" max="27" width="7.140625" customWidth="1"/>
  </cols>
  <sheetData>
    <row r="1" spans="1:32" ht="15.7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6"/>
      <c r="W1" s="15"/>
      <c r="X1" s="17"/>
      <c r="Y1" s="18"/>
      <c r="Z1" s="18"/>
      <c r="AA1" s="15"/>
      <c r="AB1" s="2"/>
      <c r="AC1" s="2"/>
      <c r="AD1" s="2"/>
      <c r="AE1" s="2"/>
      <c r="AF1" s="2"/>
    </row>
    <row r="2" spans="1:32" ht="15" customHeight="1">
      <c r="A2" s="17" t="s">
        <v>60</v>
      </c>
      <c r="B2" s="15"/>
      <c r="C2" s="15"/>
      <c r="D2" s="15" t="s">
        <v>59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  <c r="W2" s="15"/>
      <c r="X2" s="19"/>
      <c r="Y2" s="18"/>
      <c r="Z2" s="18"/>
      <c r="AA2" s="15"/>
      <c r="AB2" s="2"/>
      <c r="AC2" s="2"/>
      <c r="AD2" s="2"/>
      <c r="AE2" s="2"/>
      <c r="AF2" s="2"/>
    </row>
    <row r="3" spans="1:32" ht="13.5" customHeight="1">
      <c r="A3" s="19" t="s">
        <v>1</v>
      </c>
      <c r="B3" s="15"/>
      <c r="C3" s="15"/>
      <c r="D3" s="15"/>
      <c r="E3" s="15"/>
      <c r="F3" s="18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05" t="s">
        <v>81</v>
      </c>
      <c r="S3" s="105"/>
      <c r="T3" s="105"/>
      <c r="U3" s="105"/>
      <c r="V3" s="105"/>
      <c r="W3" s="105"/>
      <c r="X3" s="105"/>
      <c r="Y3" s="105"/>
      <c r="Z3" s="105"/>
      <c r="AA3" s="105"/>
      <c r="AB3" s="2"/>
      <c r="AC3" s="2"/>
      <c r="AD3" s="2"/>
      <c r="AE3" s="2"/>
      <c r="AF3" s="2"/>
    </row>
    <row r="4" spans="1:32" ht="9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0"/>
      <c r="N4" s="17"/>
      <c r="O4" s="17"/>
      <c r="P4" s="17"/>
      <c r="Q4" s="17"/>
      <c r="R4" s="17"/>
      <c r="S4" s="17"/>
      <c r="T4" s="21"/>
      <c r="U4" s="15"/>
      <c r="V4" s="15"/>
      <c r="W4" s="15"/>
      <c r="X4" s="15"/>
      <c r="Y4" s="15"/>
      <c r="Z4" s="15"/>
      <c r="AA4" s="15"/>
      <c r="AB4" s="2"/>
      <c r="AC4" s="2"/>
      <c r="AD4" s="2"/>
      <c r="AE4" s="2"/>
      <c r="AF4" s="2"/>
    </row>
    <row r="5" spans="1:32" ht="15.75" customHeight="1" thickBot="1">
      <c r="A5" s="137" t="s">
        <v>2</v>
      </c>
      <c r="B5" s="137"/>
      <c r="C5" s="137"/>
      <c r="D5" s="137"/>
      <c r="E5" s="138" t="s">
        <v>3</v>
      </c>
      <c r="F5" s="138"/>
      <c r="G5" s="138"/>
      <c r="H5" s="138" t="s">
        <v>4</v>
      </c>
      <c r="I5" s="138"/>
      <c r="J5" s="138"/>
      <c r="K5" s="138" t="s">
        <v>5</v>
      </c>
      <c r="L5" s="138"/>
      <c r="M5" s="138"/>
      <c r="N5" s="22"/>
      <c r="O5" s="23"/>
      <c r="P5" s="24"/>
      <c r="Q5" s="22"/>
      <c r="R5" s="23"/>
      <c r="S5" s="17"/>
      <c r="T5" s="15"/>
      <c r="U5" s="15"/>
      <c r="V5" s="15"/>
      <c r="W5" s="15"/>
      <c r="X5" s="15"/>
      <c r="Y5" s="114" t="s">
        <v>6</v>
      </c>
      <c r="Z5" s="114"/>
      <c r="AA5" s="15"/>
      <c r="AB5" s="2"/>
      <c r="AC5" s="2"/>
      <c r="AD5" s="2"/>
      <c r="AE5" s="2"/>
      <c r="AF5" s="2"/>
    </row>
    <row r="6" spans="1:32" ht="11.25" customHeight="1">
      <c r="A6" s="139" t="s">
        <v>7</v>
      </c>
      <c r="B6" s="139"/>
      <c r="C6" s="139"/>
      <c r="D6" s="139"/>
      <c r="E6" s="129" t="s">
        <v>8</v>
      </c>
      <c r="F6" s="129"/>
      <c r="G6" s="129"/>
      <c r="H6" s="129" t="s">
        <v>9</v>
      </c>
      <c r="I6" s="129"/>
      <c r="J6" s="129"/>
      <c r="K6" s="129" t="s">
        <v>10</v>
      </c>
      <c r="L6" s="129"/>
      <c r="M6" s="129"/>
      <c r="N6" s="129" t="s">
        <v>11</v>
      </c>
      <c r="O6" s="129"/>
      <c r="P6" s="129"/>
      <c r="Q6" s="119" t="s">
        <v>12</v>
      </c>
      <c r="R6" s="119"/>
      <c r="S6" s="17"/>
      <c r="T6" s="17"/>
      <c r="U6" s="15"/>
      <c r="V6" s="15"/>
      <c r="W6" s="15"/>
      <c r="X6" s="15"/>
      <c r="Y6" s="118" t="s">
        <v>13</v>
      </c>
      <c r="Z6" s="118"/>
      <c r="AA6" s="15"/>
      <c r="AB6" s="2"/>
      <c r="AC6" s="2"/>
      <c r="AD6" s="2"/>
      <c r="AE6" s="2"/>
      <c r="AF6" s="2"/>
    </row>
    <row r="7" spans="1:32" ht="10.5" customHeight="1">
      <c r="A7" s="25" t="s">
        <v>14</v>
      </c>
      <c r="B7" s="138" t="s">
        <v>15</v>
      </c>
      <c r="C7" s="138"/>
      <c r="D7" s="138"/>
      <c r="E7" s="129" t="s">
        <v>16</v>
      </c>
      <c r="F7" s="129"/>
      <c r="G7" s="129"/>
      <c r="H7" s="129" t="s">
        <v>17</v>
      </c>
      <c r="I7" s="129"/>
      <c r="J7" s="129"/>
      <c r="K7" s="129" t="s">
        <v>18</v>
      </c>
      <c r="L7" s="129"/>
      <c r="M7" s="129"/>
      <c r="N7" s="129" t="s">
        <v>19</v>
      </c>
      <c r="O7" s="129"/>
      <c r="P7" s="129"/>
      <c r="Q7" s="119" t="s">
        <v>20</v>
      </c>
      <c r="R7" s="119"/>
      <c r="S7" s="17"/>
      <c r="T7" s="17"/>
      <c r="U7" s="15"/>
      <c r="V7" s="15"/>
      <c r="W7" s="15"/>
      <c r="X7" s="15"/>
      <c r="Y7" s="130"/>
      <c r="Z7" s="131"/>
      <c r="AA7" s="15"/>
      <c r="AB7" s="2"/>
      <c r="AC7" s="2"/>
      <c r="AD7" s="2"/>
      <c r="AE7" s="2"/>
      <c r="AF7" s="2"/>
    </row>
    <row r="8" spans="1:32" ht="11.25" customHeight="1">
      <c r="A8" s="26" t="s">
        <v>21</v>
      </c>
      <c r="B8" s="129" t="s">
        <v>22</v>
      </c>
      <c r="C8" s="129"/>
      <c r="D8" s="129"/>
      <c r="E8" s="129" t="s">
        <v>23</v>
      </c>
      <c r="F8" s="129"/>
      <c r="G8" s="129"/>
      <c r="H8" s="129" t="s">
        <v>24</v>
      </c>
      <c r="I8" s="129"/>
      <c r="J8" s="129"/>
      <c r="K8" s="129" t="s">
        <v>23</v>
      </c>
      <c r="L8" s="129"/>
      <c r="M8" s="129"/>
      <c r="N8" s="27"/>
      <c r="O8" s="17" t="s">
        <v>23</v>
      </c>
      <c r="P8" s="17"/>
      <c r="Q8" s="119" t="s">
        <v>25</v>
      </c>
      <c r="R8" s="119"/>
      <c r="S8" s="17"/>
      <c r="T8" s="17"/>
      <c r="U8" s="15"/>
      <c r="V8" s="15"/>
      <c r="W8" s="17" t="s">
        <v>63</v>
      </c>
      <c r="X8" s="15"/>
      <c r="Y8" s="132"/>
      <c r="Z8" s="133"/>
      <c r="AA8" s="15"/>
      <c r="AB8" s="2"/>
      <c r="AC8" s="2"/>
      <c r="AD8" s="2"/>
      <c r="AE8" s="2"/>
      <c r="AF8" s="2"/>
    </row>
    <row r="9" spans="1:32" ht="10.5" customHeight="1">
      <c r="A9" s="28"/>
      <c r="B9" s="125" t="s">
        <v>26</v>
      </c>
      <c r="C9" s="125"/>
      <c r="D9" s="125"/>
      <c r="E9" s="17"/>
      <c r="F9" s="17"/>
      <c r="G9" s="29"/>
      <c r="H9" s="17"/>
      <c r="I9" s="17"/>
      <c r="J9" s="29"/>
      <c r="K9" s="125"/>
      <c r="L9" s="125"/>
      <c r="M9" s="125"/>
      <c r="N9" s="27"/>
      <c r="O9" s="17"/>
      <c r="P9" s="17"/>
      <c r="Q9" s="27"/>
      <c r="R9" s="17"/>
      <c r="S9" s="15"/>
      <c r="T9" s="15"/>
      <c r="U9" s="15"/>
      <c r="V9" s="15"/>
      <c r="W9" s="15"/>
      <c r="X9" s="15"/>
      <c r="Y9" s="30"/>
      <c r="Z9" s="31"/>
      <c r="AA9" s="15"/>
    </row>
    <row r="10" spans="1:32" ht="13.9" customHeight="1" thickBot="1">
      <c r="A10" s="32">
        <v>1</v>
      </c>
      <c r="B10" s="33"/>
      <c r="C10" s="34">
        <v>2</v>
      </c>
      <c r="D10" s="35"/>
      <c r="E10" s="36"/>
      <c r="F10" s="36">
        <v>3</v>
      </c>
      <c r="G10" s="32"/>
      <c r="H10" s="36"/>
      <c r="I10" s="36">
        <v>4</v>
      </c>
      <c r="J10" s="32"/>
      <c r="K10" s="36"/>
      <c r="L10" s="36">
        <v>5</v>
      </c>
      <c r="M10" s="32"/>
      <c r="N10" s="37"/>
      <c r="O10" s="36">
        <v>6</v>
      </c>
      <c r="P10" s="36"/>
      <c r="Q10" s="126">
        <v>7</v>
      </c>
      <c r="R10" s="126"/>
      <c r="S10" s="17"/>
      <c r="T10" s="127" t="s">
        <v>82</v>
      </c>
      <c r="U10" s="127"/>
      <c r="V10" s="127"/>
      <c r="W10" s="127"/>
      <c r="X10" s="128"/>
      <c r="Y10" s="38"/>
      <c r="Z10" s="39"/>
      <c r="AA10" s="15"/>
      <c r="AB10" s="2"/>
      <c r="AC10" s="2"/>
      <c r="AD10" s="2"/>
      <c r="AE10" s="2"/>
      <c r="AF10" s="2"/>
    </row>
    <row r="11" spans="1:32" ht="19.5" customHeight="1">
      <c r="A11" s="40"/>
      <c r="B11" s="41"/>
      <c r="C11" s="41"/>
      <c r="D11" s="42"/>
      <c r="E11" s="41"/>
      <c r="F11" s="43"/>
      <c r="G11" s="42"/>
      <c r="H11" s="41"/>
      <c r="I11" s="41"/>
      <c r="J11" s="44">
        <v>1</v>
      </c>
      <c r="K11" s="120"/>
      <c r="L11" s="121"/>
      <c r="M11" s="122"/>
      <c r="N11" s="134"/>
      <c r="O11" s="135"/>
      <c r="P11" s="136"/>
      <c r="Q11" s="45"/>
      <c r="R11" s="46"/>
      <c r="S11" s="17"/>
      <c r="T11" s="127"/>
      <c r="U11" s="127"/>
      <c r="V11" s="127"/>
      <c r="W11" s="127"/>
      <c r="X11" s="128"/>
      <c r="Y11" s="47"/>
      <c r="Z11" s="48"/>
      <c r="AA11" s="15"/>
      <c r="AB11" s="2"/>
      <c r="AC11" s="2"/>
      <c r="AD11" s="2"/>
      <c r="AE11" s="2"/>
      <c r="AF11" s="2"/>
    </row>
    <row r="12" spans="1:32" ht="13.5" customHeight="1">
      <c r="A12" s="49"/>
      <c r="B12" s="50"/>
      <c r="C12" s="50"/>
      <c r="D12" s="51"/>
      <c r="E12" s="50"/>
      <c r="F12" s="50"/>
      <c r="G12" s="51"/>
      <c r="H12" s="50"/>
      <c r="I12" s="50"/>
      <c r="J12" s="51"/>
      <c r="K12" s="50"/>
      <c r="L12" s="52">
        <f>O13/J11</f>
        <v>116.66900599999998</v>
      </c>
      <c r="M12" s="50"/>
      <c r="N12" s="53"/>
      <c r="O12" s="50"/>
      <c r="P12" s="51"/>
      <c r="Q12" s="54"/>
      <c r="R12" s="55"/>
      <c r="S12" s="17"/>
      <c r="T12" s="127"/>
      <c r="U12" s="127"/>
      <c r="V12" s="127"/>
      <c r="W12" s="127"/>
      <c r="X12" s="128"/>
      <c r="Y12" s="38"/>
      <c r="Z12" s="39"/>
      <c r="AA12" s="15"/>
      <c r="AB12" s="2"/>
      <c r="AC12" s="2"/>
      <c r="AD12" s="2"/>
      <c r="AE12" s="2"/>
      <c r="AF12" s="2"/>
    </row>
    <row r="13" spans="1:32" ht="12" customHeight="1">
      <c r="A13" s="49"/>
      <c r="B13" s="53"/>
      <c r="C13" s="50"/>
      <c r="D13" s="51"/>
      <c r="E13" s="50"/>
      <c r="F13" s="50"/>
      <c r="G13" s="51"/>
      <c r="H13" s="50"/>
      <c r="I13" s="50"/>
      <c r="J13" s="51"/>
      <c r="K13" s="50"/>
      <c r="L13" s="50"/>
      <c r="M13" s="50"/>
      <c r="N13" s="53"/>
      <c r="O13" s="52">
        <f>AA27+AA29+AA31+AA33+AA35+AA37+AA39+AA41+AA43+AA47+AA49+AA51+AA61+AA63+AA65+AA67+AA71+AA81+AA45+AA69+AA77+AA79+AA83+AA85+AA73</f>
        <v>116.66900599999998</v>
      </c>
      <c r="P13" s="56"/>
      <c r="Q13" s="54"/>
      <c r="R13" s="55"/>
      <c r="S13" s="17"/>
      <c r="T13" s="15"/>
      <c r="U13" s="15"/>
      <c r="V13" s="15"/>
      <c r="W13" s="15"/>
      <c r="X13" s="15"/>
      <c r="Y13" s="47"/>
      <c r="Z13" s="48"/>
      <c r="AA13" s="15"/>
      <c r="AB13" s="2"/>
      <c r="AC13" s="2"/>
      <c r="AD13" s="2"/>
      <c r="AE13" s="2"/>
      <c r="AF13" s="2"/>
    </row>
    <row r="14" spans="1:32" ht="12.75" customHeight="1" thickBot="1">
      <c r="A14" s="57"/>
      <c r="B14" s="58"/>
      <c r="C14" s="59"/>
      <c r="D14" s="60"/>
      <c r="E14" s="59"/>
      <c r="F14" s="59"/>
      <c r="G14" s="60"/>
      <c r="H14" s="59"/>
      <c r="I14" s="59"/>
      <c r="J14" s="60"/>
      <c r="K14" s="17"/>
      <c r="L14" s="17"/>
      <c r="M14" s="17"/>
      <c r="N14" s="27"/>
      <c r="O14" s="17"/>
      <c r="P14" s="28"/>
      <c r="Q14" s="15"/>
      <c r="R14" s="61"/>
      <c r="S14" s="17"/>
      <c r="T14" s="15"/>
      <c r="U14" s="127" t="s">
        <v>61</v>
      </c>
      <c r="V14" s="127"/>
      <c r="W14" s="127"/>
      <c r="X14" s="127"/>
      <c r="Y14" s="62"/>
      <c r="Z14" s="63"/>
      <c r="AA14" s="15"/>
      <c r="AB14" s="2"/>
      <c r="AC14" s="2"/>
      <c r="AD14" s="2"/>
      <c r="AE14" s="2"/>
      <c r="AF14" s="2"/>
    </row>
    <row r="15" spans="1:32" ht="14.25" customHeight="1" thickBot="1">
      <c r="A15" s="17"/>
      <c r="B15" s="17"/>
      <c r="C15" s="17"/>
      <c r="D15" s="17"/>
      <c r="E15" s="17"/>
      <c r="F15" s="17"/>
      <c r="G15" s="17"/>
      <c r="H15" s="17"/>
      <c r="I15" s="17" t="s">
        <v>27</v>
      </c>
      <c r="J15" s="17"/>
      <c r="K15" s="64"/>
      <c r="L15" s="65"/>
      <c r="M15" s="65"/>
      <c r="N15" s="66"/>
      <c r="O15" s="65"/>
      <c r="P15" s="67"/>
      <c r="Q15" s="68"/>
      <c r="R15" s="69"/>
      <c r="S15" s="17"/>
      <c r="T15" s="15"/>
      <c r="U15" s="127"/>
      <c r="V15" s="127"/>
      <c r="W15" s="127"/>
      <c r="X15" s="127"/>
      <c r="Y15" s="15"/>
      <c r="Z15" s="15"/>
      <c r="AA15" s="15"/>
      <c r="AB15" s="2"/>
      <c r="AC15" s="2"/>
      <c r="AD15" s="2"/>
      <c r="AE15" s="2"/>
      <c r="AF15" s="2"/>
    </row>
    <row r="16" spans="1:32" ht="8.2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5"/>
      <c r="U16" s="15"/>
      <c r="V16" s="15"/>
      <c r="W16" s="15"/>
      <c r="X16" s="15"/>
      <c r="Y16" s="15"/>
      <c r="Z16" s="15"/>
      <c r="AA16" s="15"/>
      <c r="AB16" s="2"/>
      <c r="AC16" s="2"/>
      <c r="AD16" s="2"/>
      <c r="AE16" s="2"/>
      <c r="AF16" s="2"/>
    </row>
    <row r="17" spans="1:32" ht="12" customHeight="1">
      <c r="A17" s="70" t="s">
        <v>28</v>
      </c>
      <c r="B17" s="71"/>
      <c r="C17" s="123" t="s">
        <v>31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3" t="s">
        <v>29</v>
      </c>
      <c r="O17" s="72"/>
      <c r="P17" s="72"/>
      <c r="Q17" s="72"/>
      <c r="R17" s="72"/>
      <c r="S17" s="73"/>
      <c r="T17" s="73"/>
      <c r="U17" s="72"/>
      <c r="V17" s="72"/>
      <c r="W17" s="72"/>
      <c r="X17" s="72"/>
      <c r="Y17" s="123" t="s">
        <v>30</v>
      </c>
      <c r="Z17" s="123"/>
      <c r="AA17" s="72"/>
      <c r="AB17" s="2"/>
      <c r="AC17" s="2"/>
      <c r="AD17" s="2"/>
      <c r="AE17" s="2"/>
      <c r="AF17" s="2"/>
    </row>
    <row r="18" spans="1:32" ht="9" customHeight="1">
      <c r="A18" s="71"/>
      <c r="B18" s="71"/>
      <c r="C18" s="123"/>
      <c r="D18" s="124" t="s">
        <v>32</v>
      </c>
      <c r="E18" s="124"/>
      <c r="F18" s="124"/>
      <c r="G18" s="124"/>
      <c r="H18" s="124"/>
      <c r="I18" s="124"/>
      <c r="J18" s="124"/>
      <c r="K18" s="124"/>
      <c r="L18" s="124" t="s">
        <v>33</v>
      </c>
      <c r="M18" s="124"/>
      <c r="N18" s="124"/>
      <c r="O18" s="124"/>
      <c r="P18" s="124"/>
      <c r="Q18" s="124"/>
      <c r="R18" s="124"/>
      <c r="S18" s="124"/>
      <c r="T18" s="124"/>
      <c r="U18" s="124" t="s">
        <v>34</v>
      </c>
      <c r="V18" s="124"/>
      <c r="W18" s="124"/>
      <c r="X18" s="124"/>
      <c r="Y18" s="123" t="s">
        <v>35</v>
      </c>
      <c r="Z18" s="123"/>
      <c r="AA18" s="72"/>
      <c r="AB18" s="2"/>
      <c r="AC18" s="2"/>
      <c r="AD18" s="2"/>
      <c r="AE18" s="2"/>
      <c r="AF18" s="2"/>
    </row>
    <row r="19" spans="1:32" ht="9.6" customHeight="1">
      <c r="A19" s="71"/>
      <c r="B19" s="71"/>
      <c r="C19" s="71" t="s">
        <v>36</v>
      </c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3" t="s">
        <v>37</v>
      </c>
      <c r="Z19" s="123"/>
      <c r="AA19" s="72"/>
      <c r="AB19" s="2"/>
      <c r="AC19" s="2"/>
      <c r="AD19" s="2"/>
      <c r="AE19" s="2"/>
      <c r="AF19" s="2"/>
    </row>
    <row r="20" spans="1:32" s="4" customFormat="1" ht="17.45" customHeight="1">
      <c r="A20" s="76" t="s">
        <v>38</v>
      </c>
      <c r="B20" s="76" t="s">
        <v>39</v>
      </c>
      <c r="C20" s="76" t="s">
        <v>40</v>
      </c>
      <c r="D20" s="116" t="s">
        <v>75</v>
      </c>
      <c r="E20" s="115" t="s">
        <v>70</v>
      </c>
      <c r="F20" s="116" t="s">
        <v>100</v>
      </c>
      <c r="G20" s="115" t="s">
        <v>79</v>
      </c>
      <c r="H20" s="117"/>
      <c r="I20" s="117"/>
      <c r="J20" s="117"/>
      <c r="K20" s="117"/>
      <c r="L20" s="115" t="s">
        <v>78</v>
      </c>
      <c r="M20" s="116" t="s">
        <v>76</v>
      </c>
      <c r="N20" s="116" t="s">
        <v>88</v>
      </c>
      <c r="O20" s="115" t="s">
        <v>72</v>
      </c>
      <c r="P20" s="116" t="s">
        <v>89</v>
      </c>
      <c r="Q20" s="115" t="s">
        <v>90</v>
      </c>
      <c r="R20" s="115"/>
      <c r="S20" s="115" t="s">
        <v>56</v>
      </c>
      <c r="T20" s="115" t="s">
        <v>92</v>
      </c>
      <c r="U20" s="116" t="s">
        <v>91</v>
      </c>
      <c r="V20" s="115" t="s">
        <v>74</v>
      </c>
      <c r="W20" s="104"/>
      <c r="X20" s="104"/>
      <c r="Y20" s="76" t="s">
        <v>66</v>
      </c>
      <c r="Z20" s="76" t="s">
        <v>67</v>
      </c>
      <c r="AA20" s="77" t="s">
        <v>68</v>
      </c>
      <c r="AB20" s="3"/>
      <c r="AC20" s="3"/>
      <c r="AD20" s="3"/>
      <c r="AE20" s="3"/>
      <c r="AF20" s="3"/>
    </row>
    <row r="21" spans="1:32" s="4" customFormat="1" ht="35.25" customHeight="1">
      <c r="A21" s="76"/>
      <c r="B21" s="76"/>
      <c r="C21" s="76" t="s">
        <v>41</v>
      </c>
      <c r="D21" s="116"/>
      <c r="E21" s="115"/>
      <c r="F21" s="116"/>
      <c r="G21" s="115"/>
      <c r="H21" s="117"/>
      <c r="I21" s="117"/>
      <c r="J21" s="117"/>
      <c r="K21" s="117"/>
      <c r="L21" s="115"/>
      <c r="M21" s="116"/>
      <c r="N21" s="116"/>
      <c r="O21" s="115"/>
      <c r="P21" s="116"/>
      <c r="Q21" s="115"/>
      <c r="R21" s="115"/>
      <c r="S21" s="115"/>
      <c r="T21" s="115"/>
      <c r="U21" s="116"/>
      <c r="V21" s="115"/>
      <c r="W21" s="104"/>
      <c r="X21" s="104"/>
      <c r="Y21" s="76" t="s">
        <v>42</v>
      </c>
      <c r="Z21" s="76"/>
      <c r="AA21" s="77"/>
      <c r="AB21" s="3"/>
      <c r="AC21" s="3"/>
      <c r="AD21" s="3"/>
      <c r="AE21" s="3"/>
      <c r="AF21" s="3"/>
    </row>
    <row r="22" spans="1:32" s="4" customFormat="1" ht="47.25" customHeight="1">
      <c r="A22" s="76"/>
      <c r="B22" s="76"/>
      <c r="C22" s="76"/>
      <c r="D22" s="116"/>
      <c r="E22" s="115"/>
      <c r="F22" s="116"/>
      <c r="G22" s="115"/>
      <c r="H22" s="117"/>
      <c r="I22" s="117"/>
      <c r="J22" s="117"/>
      <c r="K22" s="117"/>
      <c r="L22" s="115"/>
      <c r="M22" s="116"/>
      <c r="N22" s="116"/>
      <c r="O22" s="115"/>
      <c r="P22" s="116"/>
      <c r="Q22" s="115"/>
      <c r="R22" s="115"/>
      <c r="S22" s="115"/>
      <c r="T22" s="115"/>
      <c r="U22" s="116"/>
      <c r="V22" s="115"/>
      <c r="W22" s="104"/>
      <c r="X22" s="104"/>
      <c r="Y22" s="76" t="s">
        <v>44</v>
      </c>
      <c r="Z22" s="76"/>
      <c r="AA22" s="77"/>
      <c r="AB22" s="3"/>
      <c r="AC22" s="3"/>
      <c r="AD22" s="3"/>
      <c r="AE22" s="3"/>
      <c r="AF22" s="3"/>
    </row>
    <row r="23" spans="1:32" s="4" customFormat="1" ht="11.25" customHeight="1">
      <c r="A23" s="78">
        <v>1</v>
      </c>
      <c r="B23" s="78">
        <v>2</v>
      </c>
      <c r="C23" s="78">
        <v>3</v>
      </c>
      <c r="D23" s="78">
        <v>4</v>
      </c>
      <c r="E23" s="78">
        <v>5</v>
      </c>
      <c r="F23" s="78">
        <v>6</v>
      </c>
      <c r="G23" s="78">
        <v>7</v>
      </c>
      <c r="H23" s="78">
        <v>8</v>
      </c>
      <c r="I23" s="78">
        <v>9</v>
      </c>
      <c r="J23" s="78">
        <v>10</v>
      </c>
      <c r="K23" s="78">
        <v>11</v>
      </c>
      <c r="L23" s="78">
        <v>12</v>
      </c>
      <c r="M23" s="78">
        <v>13</v>
      </c>
      <c r="N23" s="78">
        <v>14</v>
      </c>
      <c r="O23" s="78">
        <v>15</v>
      </c>
      <c r="P23" s="78">
        <v>16</v>
      </c>
      <c r="Q23" s="78">
        <v>17</v>
      </c>
      <c r="R23" s="78">
        <v>18</v>
      </c>
      <c r="S23" s="78">
        <v>19</v>
      </c>
      <c r="T23" s="78">
        <v>20</v>
      </c>
      <c r="U23" s="78">
        <v>21</v>
      </c>
      <c r="V23" s="78">
        <v>22</v>
      </c>
      <c r="W23" s="78">
        <v>23</v>
      </c>
      <c r="X23" s="78">
        <v>24</v>
      </c>
      <c r="Y23" s="78">
        <v>34</v>
      </c>
      <c r="Z23" s="78">
        <v>35</v>
      </c>
      <c r="AA23" s="77"/>
      <c r="AB23" s="3"/>
      <c r="AC23" s="3"/>
      <c r="AD23" s="3"/>
      <c r="AE23" s="3"/>
      <c r="AF23" s="3"/>
    </row>
    <row r="24" spans="1:32" s="4" customFormat="1" ht="13.5" customHeight="1">
      <c r="A24" s="79" t="s">
        <v>46</v>
      </c>
      <c r="B24" s="77"/>
      <c r="C24" s="77"/>
      <c r="D24" s="77">
        <f>J11</f>
        <v>1</v>
      </c>
      <c r="E24" s="77">
        <f>J11</f>
        <v>1</v>
      </c>
      <c r="F24" s="77">
        <f>J11</f>
        <v>1</v>
      </c>
      <c r="G24" s="77">
        <f>J11</f>
        <v>1</v>
      </c>
      <c r="H24" s="77"/>
      <c r="I24" s="77"/>
      <c r="J24" s="77"/>
      <c r="K24" s="77"/>
      <c r="L24" s="77">
        <f>J11</f>
        <v>1</v>
      </c>
      <c r="M24" s="77">
        <f>J11</f>
        <v>1</v>
      </c>
      <c r="N24" s="77">
        <f>J11</f>
        <v>1</v>
      </c>
      <c r="O24" s="77">
        <f>J11</f>
        <v>1</v>
      </c>
      <c r="P24" s="77">
        <f>J11</f>
        <v>1</v>
      </c>
      <c r="Q24" s="77">
        <f>J11</f>
        <v>1</v>
      </c>
      <c r="R24" s="77"/>
      <c r="S24" s="77">
        <v>1</v>
      </c>
      <c r="T24" s="77">
        <v>1</v>
      </c>
      <c r="U24" s="77">
        <f>J11</f>
        <v>1</v>
      </c>
      <c r="V24" s="77">
        <f>J11</f>
        <v>1</v>
      </c>
      <c r="W24" s="77"/>
      <c r="X24" s="77"/>
      <c r="Y24" s="77"/>
      <c r="Z24" s="77"/>
      <c r="AA24" s="77"/>
      <c r="AB24" s="3"/>
      <c r="AC24" s="3"/>
      <c r="AD24" s="3"/>
      <c r="AE24" s="3"/>
    </row>
    <row r="25" spans="1:32" s="4" customFormat="1" ht="13.5" customHeight="1">
      <c r="A25" s="80" t="s">
        <v>47</v>
      </c>
      <c r="B25" s="77"/>
      <c r="C25" s="77"/>
      <c r="D25" s="77">
        <v>150</v>
      </c>
      <c r="E25" s="77">
        <v>20</v>
      </c>
      <c r="F25" s="81" t="s">
        <v>101</v>
      </c>
      <c r="G25" s="77">
        <v>150</v>
      </c>
      <c r="H25" s="77"/>
      <c r="I25" s="77"/>
      <c r="J25" s="77"/>
      <c r="K25" s="77"/>
      <c r="L25" s="77">
        <v>150</v>
      </c>
      <c r="M25" s="77">
        <v>60</v>
      </c>
      <c r="N25" s="77">
        <v>45</v>
      </c>
      <c r="O25" s="77">
        <v>30</v>
      </c>
      <c r="P25" s="77">
        <v>150</v>
      </c>
      <c r="Q25" s="77">
        <v>120</v>
      </c>
      <c r="R25" s="77"/>
      <c r="S25" s="77">
        <v>30</v>
      </c>
      <c r="T25" s="82"/>
      <c r="U25" s="77">
        <v>40</v>
      </c>
      <c r="V25" s="77">
        <v>150</v>
      </c>
      <c r="W25" s="77"/>
      <c r="X25" s="77"/>
      <c r="Y25" s="77"/>
      <c r="Z25" s="77"/>
      <c r="AA25" s="77"/>
      <c r="AB25" s="3"/>
      <c r="AC25" s="3"/>
      <c r="AD25" s="3"/>
      <c r="AE25" s="3"/>
    </row>
    <row r="26" spans="1:32" s="4" customFormat="1" ht="14.25" customHeight="1">
      <c r="A26" s="113" t="s">
        <v>77</v>
      </c>
      <c r="B26" s="107"/>
      <c r="C26" s="99" t="s">
        <v>51</v>
      </c>
      <c r="D26" s="83"/>
      <c r="E26" s="83"/>
      <c r="F26" s="83"/>
      <c r="G26" s="83"/>
      <c r="H26" s="83"/>
      <c r="I26" s="83"/>
      <c r="J26" s="83"/>
      <c r="K26" s="83"/>
      <c r="L26" s="83"/>
      <c r="M26" s="83">
        <v>7.3999999999999996E-2</v>
      </c>
      <c r="N26" s="84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96">
        <f>SUM(D27:X27)</f>
        <v>7.3999999999999996E-2</v>
      </c>
      <c r="Z26" s="85"/>
      <c r="AA26" s="83"/>
      <c r="AB26" s="3"/>
      <c r="AC26" s="3"/>
      <c r="AD26" s="3"/>
      <c r="AE26" s="3"/>
    </row>
    <row r="27" spans="1:32" s="4" customFormat="1" ht="15" customHeight="1">
      <c r="A27" s="113"/>
      <c r="B27" s="107"/>
      <c r="C27" s="99"/>
      <c r="D27" s="84"/>
      <c r="E27" s="83"/>
      <c r="F27" s="83"/>
      <c r="G27" s="83"/>
      <c r="H27" s="83"/>
      <c r="I27" s="83"/>
      <c r="J27" s="83"/>
      <c r="K27" s="83"/>
      <c r="L27" s="83"/>
      <c r="M27" s="84">
        <f>M26*J11</f>
        <v>7.3999999999999996E-2</v>
      </c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100"/>
      <c r="Z27" s="85">
        <v>310</v>
      </c>
      <c r="AA27" s="85">
        <f>Y26*Z27</f>
        <v>22.939999999999998</v>
      </c>
      <c r="AB27" s="3"/>
      <c r="AC27" s="3"/>
      <c r="AD27" s="3"/>
      <c r="AE27" s="3"/>
    </row>
    <row r="28" spans="1:32" s="4" customFormat="1" ht="15.75" customHeight="1">
      <c r="A28" s="113" t="s">
        <v>53</v>
      </c>
      <c r="B28" s="98"/>
      <c r="C28" s="99" t="s">
        <v>51</v>
      </c>
      <c r="D28" s="83">
        <v>5.0000000000000001E-3</v>
      </c>
      <c r="E28" s="83"/>
      <c r="F28" s="83"/>
      <c r="G28" s="83"/>
      <c r="H28" s="83"/>
      <c r="I28" s="83"/>
      <c r="J28" s="83"/>
      <c r="K28" s="83"/>
      <c r="L28" s="83"/>
      <c r="M28" s="84">
        <v>2E-3</v>
      </c>
      <c r="N28" s="83"/>
      <c r="O28" s="83"/>
      <c r="P28" s="83"/>
      <c r="Q28" s="83">
        <v>5.0000000000000001E-3</v>
      </c>
      <c r="R28" s="83"/>
      <c r="S28" s="83"/>
      <c r="T28" s="83"/>
      <c r="U28" s="84">
        <v>5.0000000000000001E-3</v>
      </c>
      <c r="V28" s="83"/>
      <c r="W28" s="83"/>
      <c r="X28" s="83"/>
      <c r="Y28" s="96">
        <f t="shared" ref="Y28:Y49" si="0">SUM(D29:X29)</f>
        <v>1.7000000000000001E-2</v>
      </c>
      <c r="Z28" s="85"/>
      <c r="AA28" s="85"/>
      <c r="AB28" s="3"/>
      <c r="AC28" s="3"/>
      <c r="AD28" s="3"/>
      <c r="AE28" s="3"/>
      <c r="AF28" s="3"/>
    </row>
    <row r="29" spans="1:32" s="4" customFormat="1" ht="17.25" customHeight="1">
      <c r="A29" s="113"/>
      <c r="B29" s="98"/>
      <c r="C29" s="99"/>
      <c r="D29" s="83">
        <f>D28*J11</f>
        <v>5.0000000000000001E-3</v>
      </c>
      <c r="E29" s="83"/>
      <c r="F29" s="83"/>
      <c r="G29" s="83"/>
      <c r="H29" s="83"/>
      <c r="I29" s="83"/>
      <c r="J29" s="83"/>
      <c r="K29" s="83"/>
      <c r="L29" s="83">
        <f>L28*J11</f>
        <v>0</v>
      </c>
      <c r="M29" s="84">
        <f>M28*J11</f>
        <v>2E-3</v>
      </c>
      <c r="N29" s="83"/>
      <c r="O29" s="83"/>
      <c r="P29" s="83"/>
      <c r="Q29" s="83">
        <f>Q28*J11</f>
        <v>5.0000000000000001E-3</v>
      </c>
      <c r="R29" s="83"/>
      <c r="S29" s="83"/>
      <c r="T29" s="83"/>
      <c r="U29" s="84">
        <f>U28*J11</f>
        <v>5.0000000000000001E-3</v>
      </c>
      <c r="V29" s="83"/>
      <c r="W29" s="83"/>
      <c r="X29" s="83"/>
      <c r="Y29" s="100"/>
      <c r="Z29" s="85">
        <v>1081.9000000000001</v>
      </c>
      <c r="AA29" s="85">
        <f>Y28*Z29</f>
        <v>18.392300000000002</v>
      </c>
      <c r="AB29" s="3"/>
      <c r="AC29" s="3"/>
      <c r="AD29" s="3"/>
      <c r="AE29" s="3"/>
      <c r="AF29" s="3"/>
    </row>
    <row r="30" spans="1:32" s="4" customFormat="1" ht="15" customHeight="1">
      <c r="A30" s="113" t="s">
        <v>54</v>
      </c>
      <c r="B30" s="98"/>
      <c r="C30" s="99" t="s">
        <v>51</v>
      </c>
      <c r="D30" s="83"/>
      <c r="E30" s="83"/>
      <c r="F30" s="83"/>
      <c r="G30" s="83"/>
      <c r="H30" s="83"/>
      <c r="I30" s="83"/>
      <c r="J30" s="83"/>
      <c r="K30" s="83"/>
      <c r="L30" s="83">
        <v>3.0000000000000001E-3</v>
      </c>
      <c r="M30" s="83"/>
      <c r="N30" s="83">
        <v>1.8E-3</v>
      </c>
      <c r="O30" s="86"/>
      <c r="P30" s="83"/>
      <c r="Q30" s="83"/>
      <c r="R30" s="83"/>
      <c r="S30" s="83"/>
      <c r="T30" s="83"/>
      <c r="U30" s="83"/>
      <c r="V30" s="83"/>
      <c r="W30" s="83"/>
      <c r="X30" s="83"/>
      <c r="Y30" s="96">
        <f t="shared" ref="Y30:Y49" si="1">SUM(D31:X31)</f>
        <v>4.8000000000000004E-3</v>
      </c>
      <c r="Z30" s="85"/>
      <c r="AA30" s="85"/>
      <c r="AB30" s="3"/>
      <c r="AC30" s="3"/>
      <c r="AD30" s="3"/>
      <c r="AE30" s="3"/>
      <c r="AF30" s="3"/>
    </row>
    <row r="31" spans="1:32" s="4" customFormat="1" ht="19.5" customHeight="1">
      <c r="A31" s="113"/>
      <c r="B31" s="98"/>
      <c r="C31" s="99"/>
      <c r="D31" s="83"/>
      <c r="E31" s="83"/>
      <c r="F31" s="83"/>
      <c r="G31" s="83"/>
      <c r="H31" s="83"/>
      <c r="I31" s="83"/>
      <c r="J31" s="83"/>
      <c r="K31" s="83"/>
      <c r="L31" s="84">
        <f>L30*J11</f>
        <v>3.0000000000000001E-3</v>
      </c>
      <c r="M31" s="83"/>
      <c r="N31" s="84">
        <f>N30*J11</f>
        <v>1.8E-3</v>
      </c>
      <c r="O31" s="84"/>
      <c r="P31" s="83"/>
      <c r="Q31" s="83"/>
      <c r="R31" s="83"/>
      <c r="S31" s="83"/>
      <c r="T31" s="83"/>
      <c r="U31" s="83"/>
      <c r="V31" s="83"/>
      <c r="W31" s="83"/>
      <c r="X31" s="83"/>
      <c r="Y31" s="100"/>
      <c r="Z31" s="85">
        <v>152.16999999999999</v>
      </c>
      <c r="AA31" s="85">
        <f>Y30*Z31</f>
        <v>0.73041599999999995</v>
      </c>
      <c r="AB31" s="3"/>
      <c r="AC31" s="3"/>
      <c r="AD31" s="3"/>
      <c r="AE31" s="3"/>
      <c r="AF31" s="3"/>
    </row>
    <row r="32" spans="1:32" s="4" customFormat="1" ht="13.5" customHeight="1">
      <c r="A32" s="113" t="s">
        <v>65</v>
      </c>
      <c r="B32" s="98"/>
      <c r="C32" s="99" t="s">
        <v>51</v>
      </c>
      <c r="D32" s="84">
        <v>0.126</v>
      </c>
      <c r="E32" s="83"/>
      <c r="F32" s="83"/>
      <c r="G32" s="83"/>
      <c r="H32" s="83"/>
      <c r="I32" s="83"/>
      <c r="J32" s="83"/>
      <c r="K32" s="83"/>
      <c r="L32" s="83"/>
      <c r="M32" s="83">
        <v>1.6E-2</v>
      </c>
      <c r="N32" s="83"/>
      <c r="O32" s="83"/>
      <c r="P32" s="83"/>
      <c r="Q32" s="83"/>
      <c r="R32" s="83"/>
      <c r="S32" s="83"/>
      <c r="T32" s="83"/>
      <c r="U32" s="84">
        <v>1.4999999999999999E-2</v>
      </c>
      <c r="V32" s="84">
        <v>9.1999999999999998E-2</v>
      </c>
      <c r="W32" s="83"/>
      <c r="X32" s="83"/>
      <c r="Y32" s="96">
        <f t="shared" ref="Y32:Y49" si="2">SUM(D33:X33)</f>
        <v>0.24900000000000003</v>
      </c>
      <c r="Z32" s="85"/>
      <c r="AA32" s="85"/>
      <c r="AB32" s="3"/>
      <c r="AC32" s="3"/>
      <c r="AD32" s="3"/>
      <c r="AE32" s="3"/>
      <c r="AF32" s="3"/>
    </row>
    <row r="33" spans="1:32" s="4" customFormat="1" ht="15.75" customHeight="1">
      <c r="A33" s="113"/>
      <c r="B33" s="98"/>
      <c r="C33" s="99"/>
      <c r="D33" s="84">
        <f>D32*J11</f>
        <v>0.126</v>
      </c>
      <c r="E33" s="83"/>
      <c r="F33" s="83"/>
      <c r="G33" s="83"/>
      <c r="H33" s="83"/>
      <c r="I33" s="83"/>
      <c r="J33" s="83"/>
      <c r="K33" s="83"/>
      <c r="L33" s="83"/>
      <c r="M33" s="83">
        <f>M32*J11</f>
        <v>1.6E-2</v>
      </c>
      <c r="N33" s="83"/>
      <c r="O33" s="83"/>
      <c r="P33" s="83"/>
      <c r="Q33" s="83"/>
      <c r="R33" s="83"/>
      <c r="S33" s="83"/>
      <c r="T33" s="83"/>
      <c r="U33" s="83">
        <f>U32*J11</f>
        <v>1.4999999999999999E-2</v>
      </c>
      <c r="V33" s="84">
        <f>V32*J11</f>
        <v>9.1999999999999998E-2</v>
      </c>
      <c r="W33" s="83"/>
      <c r="X33" s="83"/>
      <c r="Y33" s="100"/>
      <c r="Z33" s="85">
        <v>90.77</v>
      </c>
      <c r="AA33" s="85">
        <f>Y32*Z33</f>
        <v>22.60173</v>
      </c>
      <c r="AB33" s="3"/>
      <c r="AC33" s="3"/>
      <c r="AD33" s="3"/>
      <c r="AE33" s="3"/>
      <c r="AF33" s="3"/>
    </row>
    <row r="34" spans="1:32" s="4" customFormat="1" ht="15" customHeight="1">
      <c r="A34" s="140" t="s">
        <v>96</v>
      </c>
      <c r="B34" s="98"/>
      <c r="C34" s="99" t="s">
        <v>51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7"/>
      <c r="Q34" s="83">
        <v>4.8000000000000001E-2</v>
      </c>
      <c r="R34" s="83"/>
      <c r="S34" s="83"/>
      <c r="T34" s="83"/>
      <c r="U34" s="84"/>
      <c r="V34" s="83"/>
      <c r="W34" s="83"/>
      <c r="X34" s="83"/>
      <c r="Y34" s="96">
        <f t="shared" ref="Y34:Y49" si="3">SUM(D35:X35)</f>
        <v>4.8000000000000001E-2</v>
      </c>
      <c r="Z34" s="85"/>
      <c r="AA34" s="85"/>
      <c r="AB34" s="3"/>
      <c r="AC34" s="3"/>
      <c r="AD34" s="3"/>
      <c r="AE34" s="3"/>
      <c r="AF34" s="3"/>
    </row>
    <row r="35" spans="1:32" s="4" customFormat="1" ht="15.75" customHeight="1">
      <c r="A35" s="140"/>
      <c r="B35" s="98"/>
      <c r="C35" s="99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4"/>
      <c r="O35" s="83"/>
      <c r="P35" s="84"/>
      <c r="Q35" s="83">
        <f>Q34*J11</f>
        <v>4.8000000000000001E-2</v>
      </c>
      <c r="R35" s="83"/>
      <c r="S35" s="83"/>
      <c r="T35" s="83"/>
      <c r="U35" s="83"/>
      <c r="V35" s="83"/>
      <c r="W35" s="83"/>
      <c r="X35" s="83"/>
      <c r="Y35" s="100"/>
      <c r="Z35" s="85">
        <v>54</v>
      </c>
      <c r="AA35" s="85">
        <f>Y34*Z35</f>
        <v>2.5920000000000001</v>
      </c>
      <c r="AB35" s="3"/>
      <c r="AC35" s="3"/>
      <c r="AD35" s="3"/>
      <c r="AE35" s="3"/>
      <c r="AF35" s="3"/>
    </row>
    <row r="36" spans="1:32" s="4" customFormat="1" ht="12.75" customHeight="1">
      <c r="A36" s="113" t="s">
        <v>71</v>
      </c>
      <c r="B36" s="98"/>
      <c r="C36" s="99" t="s">
        <v>51</v>
      </c>
      <c r="D36" s="83">
        <v>0.03</v>
      </c>
      <c r="E36" s="83"/>
      <c r="F36" s="83"/>
      <c r="G36" s="83"/>
      <c r="H36" s="83"/>
      <c r="I36" s="83"/>
      <c r="J36" s="83"/>
      <c r="K36" s="83"/>
      <c r="L36" s="83"/>
      <c r="M36" s="83"/>
      <c r="N36" s="84"/>
      <c r="O36" s="83"/>
      <c r="P36" s="83"/>
      <c r="Q36" s="83"/>
      <c r="R36" s="83"/>
      <c r="S36" s="83"/>
      <c r="T36" s="83"/>
      <c r="U36" s="86"/>
      <c r="V36" s="83"/>
      <c r="W36" s="83"/>
      <c r="X36" s="83"/>
      <c r="Y36" s="96">
        <f t="shared" ref="Y36:Y49" si="4">SUM(D37:X37)</f>
        <v>0.03</v>
      </c>
      <c r="Z36" s="85"/>
      <c r="AA36" s="85"/>
      <c r="AB36" s="3"/>
      <c r="AC36" s="3"/>
      <c r="AD36" s="3"/>
      <c r="AE36" s="3"/>
      <c r="AF36" s="3"/>
    </row>
    <row r="37" spans="1:32" s="4" customFormat="1" ht="16.5" customHeight="1">
      <c r="A37" s="113"/>
      <c r="B37" s="98"/>
      <c r="C37" s="99"/>
      <c r="D37" s="83">
        <f>D36*J11</f>
        <v>0.03</v>
      </c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6"/>
      <c r="V37" s="83"/>
      <c r="W37" s="83"/>
      <c r="X37" s="83"/>
      <c r="Y37" s="100"/>
      <c r="Z37" s="85">
        <v>40</v>
      </c>
      <c r="AA37" s="85">
        <f>Y36*Z37</f>
        <v>1.2</v>
      </c>
      <c r="AB37" s="3"/>
      <c r="AC37" s="3"/>
      <c r="AD37" s="3"/>
      <c r="AE37" s="3"/>
      <c r="AF37" s="3"/>
    </row>
    <row r="38" spans="1:32" s="4" customFormat="1" ht="15.75" customHeight="1">
      <c r="A38" s="113" t="s">
        <v>69</v>
      </c>
      <c r="B38" s="98"/>
      <c r="C38" s="99" t="s">
        <v>51</v>
      </c>
      <c r="D38" s="83"/>
      <c r="E38" s="83"/>
      <c r="F38" s="83"/>
      <c r="G38" s="83"/>
      <c r="H38" s="83"/>
      <c r="I38" s="83"/>
      <c r="J38" s="83"/>
      <c r="K38" s="83"/>
      <c r="L38" s="83">
        <v>1.14E-2</v>
      </c>
      <c r="M38" s="83"/>
      <c r="N38" s="83"/>
      <c r="O38" s="83"/>
      <c r="P38" s="83"/>
      <c r="Q38" s="83"/>
      <c r="R38" s="83"/>
      <c r="S38" s="83"/>
      <c r="T38" s="83"/>
      <c r="U38" s="83">
        <v>4.0000000000000001E-3</v>
      </c>
      <c r="V38" s="83"/>
      <c r="W38" s="83"/>
      <c r="X38" s="83"/>
      <c r="Y38" s="96">
        <f t="shared" ref="Y38:Y49" si="5">SUM(D39:X39)</f>
        <v>1.54E-2</v>
      </c>
      <c r="Z38" s="85"/>
      <c r="AA38" s="85"/>
      <c r="AB38" s="3"/>
      <c r="AC38" s="3"/>
      <c r="AD38" s="3"/>
      <c r="AE38" s="3"/>
      <c r="AF38" s="3"/>
    </row>
    <row r="39" spans="1:32" s="4" customFormat="1" ht="19.5" customHeight="1">
      <c r="A39" s="113"/>
      <c r="B39" s="98"/>
      <c r="C39" s="99"/>
      <c r="D39" s="83"/>
      <c r="E39" s="83"/>
      <c r="F39" s="83"/>
      <c r="G39" s="83"/>
      <c r="H39" s="83"/>
      <c r="I39" s="83"/>
      <c r="J39" s="83"/>
      <c r="K39" s="83"/>
      <c r="L39" s="84">
        <f>L38*J11</f>
        <v>1.14E-2</v>
      </c>
      <c r="M39" s="83"/>
      <c r="N39" s="83"/>
      <c r="O39" s="83"/>
      <c r="P39" s="83"/>
      <c r="Q39" s="83"/>
      <c r="R39" s="83"/>
      <c r="S39" s="83"/>
      <c r="T39" s="83"/>
      <c r="U39" s="84">
        <f>U38*J11</f>
        <v>4.0000000000000001E-3</v>
      </c>
      <c r="V39" s="83"/>
      <c r="W39" s="83"/>
      <c r="X39" s="83"/>
      <c r="Y39" s="100"/>
      <c r="Z39" s="85">
        <v>42</v>
      </c>
      <c r="AA39" s="85">
        <f>Y38*Z39</f>
        <v>0.64680000000000004</v>
      </c>
      <c r="AB39" s="3"/>
      <c r="AC39" s="3"/>
      <c r="AD39" s="3"/>
      <c r="AE39" s="3"/>
      <c r="AF39" s="3"/>
    </row>
    <row r="40" spans="1:32" s="4" customFormat="1" ht="16.5" customHeight="1">
      <c r="A40" s="113" t="s">
        <v>55</v>
      </c>
      <c r="B40" s="98"/>
      <c r="C40" s="99" t="s">
        <v>51</v>
      </c>
      <c r="D40" s="83"/>
      <c r="E40" s="83"/>
      <c r="F40" s="83"/>
      <c r="G40" s="83"/>
      <c r="H40" s="83"/>
      <c r="I40" s="83"/>
      <c r="J40" s="83"/>
      <c r="K40" s="83"/>
      <c r="L40" s="83">
        <v>2.3E-3</v>
      </c>
      <c r="M40" s="83"/>
      <c r="N40" s="83"/>
      <c r="O40" s="86"/>
      <c r="P40" s="83"/>
      <c r="Q40" s="83"/>
      <c r="R40" s="83"/>
      <c r="S40" s="83"/>
      <c r="T40" s="83"/>
      <c r="U40" s="83"/>
      <c r="V40" s="83"/>
      <c r="W40" s="83"/>
      <c r="X40" s="83"/>
      <c r="Y40" s="96">
        <f t="shared" ref="Y40:Y49" si="6">SUM(D41:X41)</f>
        <v>2.3E-3</v>
      </c>
      <c r="Z40" s="85"/>
      <c r="AA40" s="85"/>
      <c r="AB40" s="3"/>
      <c r="AC40" s="3"/>
      <c r="AD40" s="3"/>
      <c r="AE40" s="3"/>
      <c r="AF40" s="3"/>
    </row>
    <row r="41" spans="1:32" s="4" customFormat="1" ht="13.5" customHeight="1">
      <c r="A41" s="113"/>
      <c r="B41" s="98"/>
      <c r="C41" s="99"/>
      <c r="D41" s="83"/>
      <c r="E41" s="83"/>
      <c r="F41" s="83"/>
      <c r="G41" s="83"/>
      <c r="H41" s="83"/>
      <c r="I41" s="83"/>
      <c r="J41" s="83"/>
      <c r="K41" s="83"/>
      <c r="L41" s="84">
        <f>L40*J11</f>
        <v>2.3E-3</v>
      </c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100"/>
      <c r="Z41" s="85">
        <v>26</v>
      </c>
      <c r="AA41" s="85">
        <f>Y40*Z41</f>
        <v>5.9799999999999999E-2</v>
      </c>
      <c r="AB41" s="3"/>
      <c r="AC41" s="3"/>
      <c r="AD41" s="3"/>
      <c r="AE41" s="3"/>
      <c r="AF41" s="3"/>
    </row>
    <row r="42" spans="1:32" s="4" customFormat="1" ht="15.75" customHeight="1">
      <c r="A42" s="113" t="s">
        <v>93</v>
      </c>
      <c r="B42" s="98"/>
      <c r="C42" s="99" t="s">
        <v>51</v>
      </c>
      <c r="D42" s="83"/>
      <c r="E42" s="84"/>
      <c r="F42" s="83"/>
      <c r="G42" s="83"/>
      <c r="H42" s="83"/>
      <c r="I42" s="83"/>
      <c r="J42" s="83"/>
      <c r="K42" s="83"/>
      <c r="L42" s="83"/>
      <c r="M42" s="86"/>
      <c r="N42" s="86"/>
      <c r="O42" s="86"/>
      <c r="P42" s="83"/>
      <c r="Q42" s="83"/>
      <c r="R42" s="83"/>
      <c r="S42" s="83"/>
      <c r="T42" s="83"/>
      <c r="U42" s="84">
        <v>6.0000000000000001E-3</v>
      </c>
      <c r="V42" s="84"/>
      <c r="W42" s="83"/>
      <c r="X42" s="83"/>
      <c r="Y42" s="96">
        <f t="shared" ref="Y42:Y49" si="7">SUM(D43:X43)</f>
        <v>6.0000000000000001E-3</v>
      </c>
      <c r="Z42" s="85"/>
      <c r="AA42" s="85"/>
      <c r="AB42" s="3"/>
      <c r="AC42" s="3"/>
      <c r="AD42" s="3"/>
      <c r="AE42" s="3"/>
      <c r="AF42" s="3"/>
    </row>
    <row r="43" spans="1:32" s="4" customFormat="1" ht="16.5" customHeight="1">
      <c r="A43" s="113"/>
      <c r="B43" s="98"/>
      <c r="C43" s="99"/>
      <c r="D43" s="83"/>
      <c r="E43" s="84"/>
      <c r="F43" s="83"/>
      <c r="G43" s="83"/>
      <c r="H43" s="83"/>
      <c r="I43" s="83"/>
      <c r="J43" s="83"/>
      <c r="K43" s="83"/>
      <c r="L43" s="83"/>
      <c r="M43" s="84"/>
      <c r="N43" s="83"/>
      <c r="O43" s="83"/>
      <c r="P43" s="83"/>
      <c r="Q43" s="83"/>
      <c r="R43" s="83"/>
      <c r="S43" s="83"/>
      <c r="T43" s="83"/>
      <c r="U43" s="84">
        <f>U42*J11</f>
        <v>6.0000000000000001E-3</v>
      </c>
      <c r="V43" s="83"/>
      <c r="W43" s="83"/>
      <c r="X43" s="83"/>
      <c r="Y43" s="100"/>
      <c r="Z43" s="85">
        <v>321.12</v>
      </c>
      <c r="AA43" s="85">
        <f>Y42*Z43</f>
        <v>1.92672</v>
      </c>
      <c r="AB43" s="3"/>
      <c r="AC43" s="3"/>
      <c r="AD43" s="3"/>
      <c r="AE43" s="3"/>
      <c r="AF43" s="3"/>
    </row>
    <row r="44" spans="1:32" s="4" customFormat="1" ht="16.5" customHeight="1">
      <c r="A44" s="97" t="s">
        <v>73</v>
      </c>
      <c r="B44" s="98"/>
      <c r="C44" s="99" t="s">
        <v>51</v>
      </c>
      <c r="D44" s="83"/>
      <c r="E44" s="84"/>
      <c r="F44" s="83"/>
      <c r="G44" s="83"/>
      <c r="H44" s="83"/>
      <c r="I44" s="83"/>
      <c r="J44" s="83"/>
      <c r="K44" s="83"/>
      <c r="L44" s="83"/>
      <c r="M44" s="83">
        <v>6.0000000000000001E-3</v>
      </c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96">
        <f t="shared" ref="Y44:Y49" si="8">SUM(D45:X45)</f>
        <v>6.0000000000000001E-3</v>
      </c>
      <c r="Z44" s="85"/>
      <c r="AA44" s="85"/>
      <c r="AB44" s="3"/>
      <c r="AC44" s="3"/>
      <c r="AD44" s="3"/>
      <c r="AE44" s="3"/>
      <c r="AF44" s="3"/>
    </row>
    <row r="45" spans="1:32" s="4" customFormat="1" ht="16.5" customHeight="1">
      <c r="A45" s="97"/>
      <c r="B45" s="98"/>
      <c r="C45" s="99"/>
      <c r="D45" s="83"/>
      <c r="E45" s="84"/>
      <c r="F45" s="83"/>
      <c r="G45" s="83"/>
      <c r="H45" s="83"/>
      <c r="I45" s="83"/>
      <c r="J45" s="83"/>
      <c r="K45" s="83"/>
      <c r="L45" s="83"/>
      <c r="M45" s="83">
        <f>M44*J11</f>
        <v>6.0000000000000001E-3</v>
      </c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100"/>
      <c r="Z45" s="85">
        <v>150</v>
      </c>
      <c r="AA45" s="85">
        <f>Y44*Z45</f>
        <v>0.9</v>
      </c>
      <c r="AB45" s="3"/>
      <c r="AC45" s="3"/>
      <c r="AD45" s="3"/>
      <c r="AE45" s="3"/>
      <c r="AF45" s="3"/>
    </row>
    <row r="46" spans="1:32" s="4" customFormat="1" ht="16.5" customHeight="1">
      <c r="A46" s="113" t="s">
        <v>50</v>
      </c>
      <c r="B46" s="98"/>
      <c r="C46" s="99" t="s">
        <v>51</v>
      </c>
      <c r="D46" s="83">
        <v>5.0000000000000001E-3</v>
      </c>
      <c r="E46" s="83"/>
      <c r="F46" s="84">
        <v>6.0000000000000001E-3</v>
      </c>
      <c r="G46" s="86"/>
      <c r="H46" s="83"/>
      <c r="I46" s="83"/>
      <c r="J46" s="83"/>
      <c r="K46" s="83"/>
      <c r="L46" s="83"/>
      <c r="M46" s="83"/>
      <c r="N46" s="83"/>
      <c r="O46" s="83"/>
      <c r="P46" s="84">
        <v>5.0000000000000001E-3</v>
      </c>
      <c r="Q46" s="83"/>
      <c r="R46" s="83"/>
      <c r="S46" s="83"/>
      <c r="T46" s="83"/>
      <c r="U46" s="86"/>
      <c r="V46" s="84">
        <v>5.0000000000000001E-3</v>
      </c>
      <c r="W46" s="83"/>
      <c r="X46" s="83"/>
      <c r="Y46" s="96">
        <f t="shared" ref="Y46:Y49" si="9">SUM(D47:X47)</f>
        <v>2.1000000000000001E-2</v>
      </c>
      <c r="Z46" s="85"/>
      <c r="AA46" s="85"/>
      <c r="AB46" s="3"/>
      <c r="AC46" s="3"/>
      <c r="AD46" s="3"/>
      <c r="AE46" s="3"/>
      <c r="AF46" s="3"/>
    </row>
    <row r="47" spans="1:32" s="4" customFormat="1" ht="21" customHeight="1">
      <c r="A47" s="113"/>
      <c r="B47" s="98"/>
      <c r="C47" s="99"/>
      <c r="D47" s="84">
        <f>D46*J11</f>
        <v>5.0000000000000001E-3</v>
      </c>
      <c r="E47" s="83"/>
      <c r="F47" s="84">
        <f>F46*J11</f>
        <v>6.0000000000000001E-3</v>
      </c>
      <c r="G47" s="83"/>
      <c r="H47" s="83"/>
      <c r="I47" s="83"/>
      <c r="J47" s="83"/>
      <c r="K47" s="83"/>
      <c r="L47" s="83"/>
      <c r="M47" s="83"/>
      <c r="N47" s="83"/>
      <c r="O47" s="83"/>
      <c r="P47" s="84">
        <f>P46*J11</f>
        <v>5.0000000000000001E-3</v>
      </c>
      <c r="Q47" s="83"/>
      <c r="R47" s="83"/>
      <c r="S47" s="83"/>
      <c r="T47" s="83"/>
      <c r="U47" s="84"/>
      <c r="V47" s="84">
        <f>V46*J11</f>
        <v>5.0000000000000001E-3</v>
      </c>
      <c r="W47" s="83"/>
      <c r="X47" s="83"/>
      <c r="Y47" s="100"/>
      <c r="Z47" s="85">
        <v>65</v>
      </c>
      <c r="AA47" s="85">
        <f>Y46*Z47</f>
        <v>1.365</v>
      </c>
      <c r="AB47" s="3"/>
      <c r="AC47" s="3"/>
      <c r="AD47" s="3"/>
      <c r="AE47" s="3"/>
      <c r="AF47" s="3"/>
    </row>
    <row r="48" spans="1:32" s="4" customFormat="1" ht="15" customHeight="1">
      <c r="A48" s="113" t="s">
        <v>64</v>
      </c>
      <c r="B48" s="98"/>
      <c r="C48" s="99" t="s">
        <v>52</v>
      </c>
      <c r="D48" s="83"/>
      <c r="E48" s="83"/>
      <c r="F48" s="83"/>
      <c r="G48" s="83"/>
      <c r="H48" s="83"/>
      <c r="I48" s="83"/>
      <c r="J48" s="83"/>
      <c r="K48" s="83"/>
      <c r="L48" s="84">
        <v>3.0000000000000001E-3</v>
      </c>
      <c r="M48" s="83"/>
      <c r="N48" s="83"/>
      <c r="O48" s="83"/>
      <c r="P48" s="83"/>
      <c r="Q48" s="83"/>
      <c r="R48" s="83"/>
      <c r="S48" s="83"/>
      <c r="T48" s="83"/>
      <c r="U48" s="83">
        <v>4.8000000000000001E-2</v>
      </c>
      <c r="V48" s="83"/>
      <c r="W48" s="83"/>
      <c r="X48" s="83"/>
      <c r="Y48" s="109">
        <f t="shared" ref="Y48:Y49" si="10">SUM(D49:X49)</f>
        <v>1.2749999999999999</v>
      </c>
      <c r="Z48" s="85"/>
      <c r="AA48" s="85"/>
      <c r="AB48" s="3"/>
      <c r="AC48" s="3"/>
      <c r="AD48" s="3"/>
      <c r="AE48" s="3"/>
      <c r="AF48" s="3"/>
    </row>
    <row r="49" spans="1:32" s="4" customFormat="1" ht="25.5" customHeight="1">
      <c r="A49" s="113"/>
      <c r="B49" s="98"/>
      <c r="C49" s="99"/>
      <c r="D49" s="83"/>
      <c r="E49" s="83"/>
      <c r="F49" s="83"/>
      <c r="G49" s="83"/>
      <c r="H49" s="83"/>
      <c r="I49" s="83"/>
      <c r="J49" s="83"/>
      <c r="K49" s="83"/>
      <c r="L49" s="88">
        <f>L48*J11/0.04</f>
        <v>7.4999999999999997E-2</v>
      </c>
      <c r="M49" s="88"/>
      <c r="N49" s="83"/>
      <c r="O49" s="83"/>
      <c r="P49" s="83"/>
      <c r="Q49" s="83"/>
      <c r="R49" s="83"/>
      <c r="S49" s="83"/>
      <c r="T49" s="83"/>
      <c r="U49" s="83">
        <f>U48*J11/0.04</f>
        <v>1.2</v>
      </c>
      <c r="V49" s="83"/>
      <c r="W49" s="83"/>
      <c r="X49" s="83"/>
      <c r="Y49" s="109"/>
      <c r="Z49" s="85">
        <v>9.1999999999999993</v>
      </c>
      <c r="AA49" s="85">
        <f>Y48*Z49</f>
        <v>11.729999999999999</v>
      </c>
      <c r="AB49" s="3"/>
      <c r="AC49" s="3"/>
      <c r="AD49" s="3"/>
      <c r="AE49" s="3"/>
      <c r="AF49" s="3"/>
    </row>
    <row r="50" spans="1:32" s="4" customFormat="1" ht="16.5" hidden="1" customHeight="1">
      <c r="A50" s="113"/>
      <c r="B50" s="98"/>
      <c r="C50" s="99" t="s">
        <v>51</v>
      </c>
      <c r="D50" s="83"/>
      <c r="E50" s="83"/>
      <c r="F50" s="83"/>
      <c r="G50" s="83"/>
      <c r="H50" s="83"/>
      <c r="I50" s="83"/>
      <c r="J50" s="83"/>
      <c r="K50" s="83"/>
      <c r="L50" s="86"/>
      <c r="M50" s="83"/>
      <c r="N50" s="86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96">
        <f t="shared" ref="Y50" si="11">SUM(D51:X51)</f>
        <v>0</v>
      </c>
      <c r="Z50" s="85"/>
      <c r="AA50" s="85"/>
    </row>
    <row r="51" spans="1:32" s="4" customFormat="1" ht="9" hidden="1" customHeight="1">
      <c r="A51" s="113"/>
      <c r="B51" s="98"/>
      <c r="C51" s="99"/>
      <c r="D51" s="84"/>
      <c r="E51" s="83"/>
      <c r="F51" s="83"/>
      <c r="G51" s="83"/>
      <c r="H51" s="83"/>
      <c r="I51" s="83"/>
      <c r="J51" s="83"/>
      <c r="K51" s="83"/>
      <c r="L51" s="84"/>
      <c r="M51" s="83"/>
      <c r="N51" s="84">
        <f>N50*J11</f>
        <v>0</v>
      </c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100"/>
      <c r="Z51" s="85">
        <v>80</v>
      </c>
      <c r="AA51" s="85">
        <f>Y50*Z51</f>
        <v>0</v>
      </c>
      <c r="AB51" s="5"/>
    </row>
    <row r="52" spans="1:32" s="4" customFormat="1" ht="24.7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 t="s">
        <v>48</v>
      </c>
      <c r="Z52" s="77"/>
      <c r="AA52" s="89"/>
    </row>
    <row r="53" spans="1:32" s="4" customFormat="1" ht="12" customHeight="1">
      <c r="A53" s="90" t="s">
        <v>28</v>
      </c>
      <c r="B53" s="76"/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 t="s">
        <v>29</v>
      </c>
      <c r="O53" s="77"/>
      <c r="P53" s="77"/>
      <c r="Q53" s="77"/>
      <c r="R53" s="77"/>
      <c r="S53" s="77" t="s">
        <v>49</v>
      </c>
      <c r="T53" s="77"/>
      <c r="U53" s="77"/>
      <c r="V53" s="77"/>
      <c r="W53" s="77"/>
      <c r="X53" s="77"/>
      <c r="Y53" s="107" t="s">
        <v>30</v>
      </c>
      <c r="Z53" s="107"/>
      <c r="AA53" s="77"/>
      <c r="AB53" s="3"/>
      <c r="AC53" s="3"/>
      <c r="AD53" s="3"/>
      <c r="AE53" s="3"/>
      <c r="AF53" s="3"/>
    </row>
    <row r="54" spans="1:32" s="4" customFormat="1" ht="12" customHeight="1">
      <c r="A54" s="76"/>
      <c r="B54" s="76"/>
      <c r="C54" s="76" t="s">
        <v>31</v>
      </c>
      <c r="D54" s="95" t="s">
        <v>32</v>
      </c>
      <c r="E54" s="95"/>
      <c r="F54" s="95"/>
      <c r="G54" s="95"/>
      <c r="H54" s="95"/>
      <c r="I54" s="95"/>
      <c r="J54" s="95"/>
      <c r="K54" s="95"/>
      <c r="L54" s="95" t="s">
        <v>33</v>
      </c>
      <c r="M54" s="95"/>
      <c r="N54" s="95"/>
      <c r="O54" s="95"/>
      <c r="P54" s="95"/>
      <c r="Q54" s="95"/>
      <c r="R54" s="95"/>
      <c r="S54" s="95"/>
      <c r="T54" s="95"/>
      <c r="U54" s="95" t="s">
        <v>34</v>
      </c>
      <c r="V54" s="95"/>
      <c r="W54" s="95"/>
      <c r="X54" s="95"/>
      <c r="Y54" s="107" t="s">
        <v>35</v>
      </c>
      <c r="Z54" s="107"/>
      <c r="AA54" s="77"/>
      <c r="AB54" s="3"/>
      <c r="AC54" s="3"/>
      <c r="AD54" s="3"/>
      <c r="AE54" s="3"/>
      <c r="AF54" s="3"/>
    </row>
    <row r="55" spans="1:32" s="4" customFormat="1" ht="1.5" customHeight="1">
      <c r="A55" s="76"/>
      <c r="B55" s="76"/>
      <c r="C55" s="76" t="s">
        <v>36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107" t="s">
        <v>37</v>
      </c>
      <c r="Z55" s="107"/>
      <c r="AA55" s="77"/>
      <c r="AB55" s="3"/>
      <c r="AC55" s="3"/>
      <c r="AD55" s="3"/>
      <c r="AE55" s="3"/>
      <c r="AF55" s="3"/>
    </row>
    <row r="56" spans="1:32" s="4" customFormat="1" ht="12.75" customHeight="1">
      <c r="A56" s="76" t="s">
        <v>38</v>
      </c>
      <c r="B56" s="76" t="s">
        <v>39</v>
      </c>
      <c r="C56" s="76" t="s">
        <v>40</v>
      </c>
      <c r="D56" s="110" t="str">
        <f>D20</f>
        <v>Каша жидкая овсяная</v>
      </c>
      <c r="E56" s="110" t="s">
        <v>70</v>
      </c>
      <c r="F56" s="110" t="str">
        <f>F20</f>
        <v>чай с сахаром</v>
      </c>
      <c r="G56" s="110" t="str">
        <f>G20</f>
        <v>сок 10-00</v>
      </c>
      <c r="H56" s="106"/>
      <c r="I56" s="106"/>
      <c r="J56" s="106"/>
      <c r="K56" s="106"/>
      <c r="L56" s="103" t="str">
        <f t="shared" ref="L56:Q56" si="12">L20</f>
        <v>Суп-лапша</v>
      </c>
      <c r="M56" s="112" t="str">
        <f t="shared" si="12"/>
        <v>Котлета из птицы</v>
      </c>
      <c r="N56" s="103" t="str">
        <f t="shared" si="12"/>
        <v>салат из свеклы с зеленым горошком</v>
      </c>
      <c r="O56" s="103" t="str">
        <f t="shared" si="12"/>
        <v>Хлеб ржаной</v>
      </c>
      <c r="P56" s="103" t="str">
        <f t="shared" si="12"/>
        <v>напиток из шиповника</v>
      </c>
      <c r="Q56" s="103" t="str">
        <f t="shared" si="12"/>
        <v xml:space="preserve">Каша пшеничная </v>
      </c>
      <c r="R56" s="103"/>
      <c r="S56" s="103" t="str">
        <f>S20</f>
        <v>хлеб пшеничный</v>
      </c>
      <c r="T56" s="103" t="str">
        <f>T20</f>
        <v>икра из кабачков</v>
      </c>
      <c r="U56" s="111" t="str">
        <f>U20</f>
        <v>драчена</v>
      </c>
      <c r="V56" s="103" t="str">
        <f>V20</f>
        <v>Какао с молоком</v>
      </c>
      <c r="W56" s="104"/>
      <c r="X56" s="104"/>
      <c r="Y56" s="76" t="s">
        <v>66</v>
      </c>
      <c r="Z56" s="76" t="s">
        <v>67</v>
      </c>
      <c r="AA56" s="77" t="s">
        <v>68</v>
      </c>
      <c r="AB56" s="3"/>
      <c r="AC56" s="3"/>
      <c r="AD56" s="3"/>
      <c r="AE56" s="3"/>
      <c r="AF56" s="3"/>
    </row>
    <row r="57" spans="1:32" s="4" customFormat="1" ht="27.75" customHeight="1">
      <c r="A57" s="76"/>
      <c r="B57" s="76"/>
      <c r="C57" s="76" t="s">
        <v>41</v>
      </c>
      <c r="D57" s="110"/>
      <c r="E57" s="110"/>
      <c r="F57" s="110"/>
      <c r="G57" s="110"/>
      <c r="H57" s="106"/>
      <c r="I57" s="106"/>
      <c r="J57" s="106"/>
      <c r="K57" s="106"/>
      <c r="L57" s="103"/>
      <c r="M57" s="112"/>
      <c r="N57" s="103"/>
      <c r="O57" s="103"/>
      <c r="P57" s="103"/>
      <c r="Q57" s="103"/>
      <c r="R57" s="103"/>
      <c r="S57" s="103"/>
      <c r="T57" s="103"/>
      <c r="U57" s="111"/>
      <c r="V57" s="103"/>
      <c r="W57" s="104"/>
      <c r="X57" s="104"/>
      <c r="Y57" s="76" t="s">
        <v>42</v>
      </c>
      <c r="Z57" s="76" t="s">
        <v>43</v>
      </c>
      <c r="AA57" s="77"/>
      <c r="AB57" s="3"/>
      <c r="AC57" s="3"/>
      <c r="AD57" s="3"/>
      <c r="AE57" s="3"/>
      <c r="AF57" s="3"/>
    </row>
    <row r="58" spans="1:32" s="4" customFormat="1" ht="62.25" customHeight="1">
      <c r="A58" s="76"/>
      <c r="B58" s="76"/>
      <c r="C58" s="76"/>
      <c r="D58" s="110"/>
      <c r="E58" s="110"/>
      <c r="F58" s="110"/>
      <c r="G58" s="110"/>
      <c r="H58" s="106"/>
      <c r="I58" s="106"/>
      <c r="J58" s="106"/>
      <c r="K58" s="106"/>
      <c r="L58" s="103"/>
      <c r="M58" s="112"/>
      <c r="N58" s="103"/>
      <c r="O58" s="103"/>
      <c r="P58" s="103"/>
      <c r="Q58" s="103"/>
      <c r="R58" s="103"/>
      <c r="S58" s="103"/>
      <c r="T58" s="103"/>
      <c r="U58" s="111"/>
      <c r="V58" s="103"/>
      <c r="W58" s="104"/>
      <c r="X58" s="104"/>
      <c r="Y58" s="76" t="s">
        <v>44</v>
      </c>
      <c r="Z58" s="76" t="s">
        <v>45</v>
      </c>
      <c r="AA58" s="77"/>
      <c r="AB58" s="3"/>
      <c r="AC58" s="3"/>
      <c r="AD58" s="3"/>
      <c r="AE58" s="3"/>
      <c r="AF58" s="3"/>
    </row>
    <row r="59" spans="1:32" s="4" customFormat="1" ht="11.25" customHeight="1">
      <c r="A59" s="78">
        <v>1</v>
      </c>
      <c r="B59" s="78">
        <v>2</v>
      </c>
      <c r="C59" s="78">
        <v>3</v>
      </c>
      <c r="D59" s="78">
        <v>4</v>
      </c>
      <c r="E59" s="78">
        <v>5</v>
      </c>
      <c r="F59" s="78">
        <v>6</v>
      </c>
      <c r="G59" s="78">
        <v>7</v>
      </c>
      <c r="H59" s="78">
        <v>8</v>
      </c>
      <c r="I59" s="78">
        <v>9</v>
      </c>
      <c r="J59" s="78">
        <v>10</v>
      </c>
      <c r="K59" s="78">
        <v>11</v>
      </c>
      <c r="L59" s="78">
        <v>12</v>
      </c>
      <c r="M59" s="78">
        <v>13</v>
      </c>
      <c r="N59" s="78">
        <v>14</v>
      </c>
      <c r="O59" s="78">
        <v>15</v>
      </c>
      <c r="P59" s="78">
        <v>16</v>
      </c>
      <c r="Q59" s="78">
        <v>17</v>
      </c>
      <c r="R59" s="78">
        <v>18</v>
      </c>
      <c r="S59" s="78">
        <v>19</v>
      </c>
      <c r="T59" s="78">
        <v>20</v>
      </c>
      <c r="U59" s="78">
        <v>21</v>
      </c>
      <c r="V59" s="78">
        <v>22</v>
      </c>
      <c r="W59" s="78">
        <v>23</v>
      </c>
      <c r="X59" s="78">
        <v>24</v>
      </c>
      <c r="Y59" s="78">
        <v>34</v>
      </c>
      <c r="Z59" s="78">
        <v>35</v>
      </c>
      <c r="AA59" s="77"/>
      <c r="AB59" s="3"/>
      <c r="AC59" s="3"/>
      <c r="AD59" s="3"/>
      <c r="AE59" s="3"/>
      <c r="AF59" s="3"/>
    </row>
    <row r="60" spans="1:32" s="4" customFormat="1" ht="13.5" customHeight="1">
      <c r="A60" s="94" t="s">
        <v>56</v>
      </c>
      <c r="B60" s="107"/>
      <c r="C60" s="108" t="s">
        <v>51</v>
      </c>
      <c r="D60" s="83"/>
      <c r="E60" s="84">
        <v>0.02</v>
      </c>
      <c r="F60" s="83"/>
      <c r="G60" s="83"/>
      <c r="H60" s="83"/>
      <c r="I60" s="83"/>
      <c r="J60" s="83"/>
      <c r="K60" s="83"/>
      <c r="L60" s="83"/>
      <c r="M60" s="83">
        <v>7.0000000000000001E-3</v>
      </c>
      <c r="N60" s="83"/>
      <c r="O60" s="83"/>
      <c r="P60" s="83"/>
      <c r="Q60" s="83"/>
      <c r="R60" s="83"/>
      <c r="S60" s="83">
        <v>0.03</v>
      </c>
      <c r="T60" s="83"/>
      <c r="U60" s="83"/>
      <c r="V60" s="83"/>
      <c r="W60" s="83"/>
      <c r="X60" s="83"/>
      <c r="Y60" s="96">
        <f>SUM(D61:X61)</f>
        <v>5.6999999999999995E-2</v>
      </c>
      <c r="Z60" s="85"/>
      <c r="AA60" s="85"/>
      <c r="AB60" s="3"/>
      <c r="AC60" s="3"/>
      <c r="AD60" s="3"/>
      <c r="AE60" s="3"/>
    </row>
    <row r="61" spans="1:32" s="4" customFormat="1" ht="18" customHeight="1">
      <c r="A61" s="94"/>
      <c r="B61" s="107"/>
      <c r="C61" s="108"/>
      <c r="D61" s="83"/>
      <c r="E61" s="84">
        <f>E60*J11</f>
        <v>0.02</v>
      </c>
      <c r="F61" s="83"/>
      <c r="G61" s="83"/>
      <c r="H61" s="83"/>
      <c r="I61" s="83"/>
      <c r="J61" s="83"/>
      <c r="K61" s="83"/>
      <c r="L61" s="83"/>
      <c r="M61" s="83">
        <f>M60*J11</f>
        <v>7.0000000000000001E-3</v>
      </c>
      <c r="N61" s="83"/>
      <c r="O61" s="83">
        <f>O60*J11</f>
        <v>0</v>
      </c>
      <c r="P61" s="83"/>
      <c r="Q61" s="83"/>
      <c r="R61" s="83"/>
      <c r="S61" s="83">
        <f>S60*J11</f>
        <v>0.03</v>
      </c>
      <c r="T61" s="83"/>
      <c r="U61" s="83"/>
      <c r="V61" s="83"/>
      <c r="W61" s="83"/>
      <c r="X61" s="83"/>
      <c r="Y61" s="96"/>
      <c r="Z61" s="85">
        <v>55.55</v>
      </c>
      <c r="AA61" s="85">
        <f>Y60*Z61</f>
        <v>3.1663499999999996</v>
      </c>
      <c r="AB61" s="3"/>
      <c r="AC61" s="3"/>
      <c r="AD61" s="3"/>
      <c r="AE61" s="3"/>
    </row>
    <row r="62" spans="1:32" s="4" customFormat="1" ht="13.5" customHeight="1">
      <c r="A62" s="94" t="s">
        <v>57</v>
      </c>
      <c r="B62" s="107"/>
      <c r="C62" s="108" t="s">
        <v>51</v>
      </c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>
        <v>0.03</v>
      </c>
      <c r="P62" s="83"/>
      <c r="Q62" s="83"/>
      <c r="R62" s="83"/>
      <c r="S62" s="83"/>
      <c r="T62" s="83"/>
      <c r="U62" s="83"/>
      <c r="V62" s="83"/>
      <c r="W62" s="83"/>
      <c r="X62" s="83"/>
      <c r="Y62" s="96">
        <f t="shared" ref="Y62:Y85" si="13">SUM(D63:X63)</f>
        <v>0.03</v>
      </c>
      <c r="Z62" s="85"/>
      <c r="AA62" s="85"/>
      <c r="AB62" s="3"/>
      <c r="AC62" s="3"/>
      <c r="AD62" s="3"/>
      <c r="AE62" s="3"/>
      <c r="AF62" s="3"/>
    </row>
    <row r="63" spans="1:32" s="4" customFormat="1" ht="19.5" customHeight="1">
      <c r="A63" s="94"/>
      <c r="B63" s="107"/>
      <c r="C63" s="108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>
        <f>O62*J11</f>
        <v>0.03</v>
      </c>
      <c r="P63" s="83"/>
      <c r="Q63" s="83"/>
      <c r="R63" s="83"/>
      <c r="S63" s="83"/>
      <c r="T63" s="83"/>
      <c r="U63" s="83"/>
      <c r="V63" s="83"/>
      <c r="W63" s="83"/>
      <c r="X63" s="83"/>
      <c r="Y63" s="96"/>
      <c r="Z63" s="85">
        <v>55.55</v>
      </c>
      <c r="AA63" s="85">
        <f>Y62*Z63</f>
        <v>1.6664999999999999</v>
      </c>
      <c r="AB63" s="3"/>
      <c r="AC63" s="3"/>
      <c r="AD63" s="3"/>
      <c r="AE63" s="3"/>
      <c r="AF63" s="3"/>
    </row>
    <row r="64" spans="1:32" s="4" customFormat="1" ht="12.75" customHeight="1">
      <c r="A64" s="94" t="s">
        <v>58</v>
      </c>
      <c r="B64" s="107"/>
      <c r="C64" s="108" t="s">
        <v>51</v>
      </c>
      <c r="D64" s="83"/>
      <c r="E64" s="83"/>
      <c r="F64" s="83">
        <v>2.0000000000000001E-4</v>
      </c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96">
        <f t="shared" ref="Y64:Y85" si="14">SUM(D65:X65)</f>
        <v>2.0000000000000001E-4</v>
      </c>
      <c r="Z64" s="85"/>
      <c r="AA64" s="85"/>
      <c r="AB64" s="3"/>
      <c r="AC64" s="3"/>
      <c r="AD64" s="3"/>
      <c r="AE64" s="3"/>
      <c r="AF64" s="3"/>
    </row>
    <row r="65" spans="1:32" s="4" customFormat="1" ht="18.75" customHeight="1">
      <c r="A65" s="94"/>
      <c r="B65" s="107"/>
      <c r="C65" s="108"/>
      <c r="D65" s="83"/>
      <c r="E65" s="83"/>
      <c r="F65" s="84">
        <f>F64*J11</f>
        <v>2.0000000000000001E-4</v>
      </c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4"/>
      <c r="W65" s="83"/>
      <c r="X65" s="83"/>
      <c r="Y65" s="96"/>
      <c r="Z65" s="85">
        <v>700</v>
      </c>
      <c r="AA65" s="85">
        <f>Y64*Z65</f>
        <v>0.14000000000000001</v>
      </c>
      <c r="AB65" s="3"/>
      <c r="AC65" s="3"/>
      <c r="AD65" s="3"/>
      <c r="AE65" s="3"/>
      <c r="AF65" s="3"/>
    </row>
    <row r="66" spans="1:32" s="4" customFormat="1" ht="15.75" customHeight="1">
      <c r="A66" s="94" t="s">
        <v>80</v>
      </c>
      <c r="B66" s="98"/>
      <c r="C66" s="99" t="s">
        <v>51</v>
      </c>
      <c r="D66" s="83"/>
      <c r="E66" s="83"/>
      <c r="F66" s="83"/>
      <c r="G66" s="86">
        <v>0.15</v>
      </c>
      <c r="H66" s="83"/>
      <c r="I66" s="83"/>
      <c r="J66" s="83"/>
      <c r="K66" s="83"/>
      <c r="L66" s="83"/>
      <c r="M66" s="83"/>
      <c r="N66" s="83"/>
      <c r="O66" s="86"/>
      <c r="P66" s="83"/>
      <c r="Q66" s="83"/>
      <c r="R66" s="83"/>
      <c r="S66" s="83"/>
      <c r="T66" s="83"/>
      <c r="U66" s="86"/>
      <c r="V66" s="83"/>
      <c r="W66" s="83"/>
      <c r="X66" s="83"/>
      <c r="Y66" s="96">
        <f t="shared" ref="Y66:Y85" si="15">SUM(D67:X67)</f>
        <v>0.15</v>
      </c>
      <c r="Z66" s="85"/>
      <c r="AA66" s="85"/>
      <c r="AB66" s="3"/>
      <c r="AC66" s="3"/>
      <c r="AD66" s="3"/>
      <c r="AE66" s="3"/>
      <c r="AF66" s="3"/>
    </row>
    <row r="67" spans="1:32" s="4" customFormat="1" ht="12.75" customHeight="1">
      <c r="A67" s="94"/>
      <c r="B67" s="98"/>
      <c r="C67" s="99"/>
      <c r="D67" s="84"/>
      <c r="E67" s="84"/>
      <c r="F67" s="83"/>
      <c r="G67" s="84">
        <f>G66*J11</f>
        <v>0.15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4"/>
      <c r="V67" s="83"/>
      <c r="W67" s="83"/>
      <c r="X67" s="83"/>
      <c r="Y67" s="96"/>
      <c r="Z67" s="85">
        <v>63.33</v>
      </c>
      <c r="AA67" s="85">
        <f>Y66*Z67</f>
        <v>9.4994999999999994</v>
      </c>
      <c r="AB67" s="3"/>
      <c r="AC67" s="3"/>
      <c r="AD67" s="3"/>
      <c r="AE67" s="3"/>
      <c r="AF67" s="3"/>
    </row>
    <row r="68" spans="1:32" s="8" customFormat="1" ht="15" hidden="1" customHeight="1">
      <c r="A68" s="101"/>
      <c r="B68" s="79"/>
      <c r="C68" s="90"/>
      <c r="D68" s="84"/>
      <c r="E68" s="84"/>
      <c r="F68" s="83"/>
      <c r="G68" s="84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4"/>
      <c r="V68" s="83"/>
      <c r="W68" s="83"/>
      <c r="X68" s="83"/>
      <c r="Y68" s="96">
        <f t="shared" ref="Y68:Y85" si="16">SUM(D69:X69)</f>
        <v>0</v>
      </c>
      <c r="Z68" s="85"/>
      <c r="AA68" s="85"/>
      <c r="AB68" s="6"/>
      <c r="AC68" s="7"/>
      <c r="AD68" s="7"/>
      <c r="AE68" s="7"/>
      <c r="AF68" s="7"/>
    </row>
    <row r="69" spans="1:32" s="8" customFormat="1" ht="19.5" hidden="1" customHeight="1">
      <c r="A69" s="102"/>
      <c r="B69" s="79"/>
      <c r="C69" s="90"/>
      <c r="D69" s="84"/>
      <c r="E69" s="84"/>
      <c r="F69" s="83"/>
      <c r="G69" s="84"/>
      <c r="H69" s="83"/>
      <c r="I69" s="83"/>
      <c r="J69" s="83"/>
      <c r="K69" s="83"/>
      <c r="L69" s="84"/>
      <c r="M69" s="83"/>
      <c r="N69" s="83">
        <f>N68*J11</f>
        <v>0</v>
      </c>
      <c r="O69" s="83"/>
      <c r="P69" s="83"/>
      <c r="Q69" s="83"/>
      <c r="R69" s="83"/>
      <c r="S69" s="83"/>
      <c r="T69" s="83"/>
      <c r="U69" s="84"/>
      <c r="V69" s="83"/>
      <c r="W69" s="83"/>
      <c r="X69" s="83"/>
      <c r="Y69" s="96"/>
      <c r="Z69" s="85">
        <v>50</v>
      </c>
      <c r="AA69" s="85">
        <f>Y68*Z69</f>
        <v>0</v>
      </c>
      <c r="AB69" s="6"/>
      <c r="AC69" s="7"/>
      <c r="AD69" s="7"/>
      <c r="AE69" s="7"/>
      <c r="AF69" s="7"/>
    </row>
    <row r="70" spans="1:32" s="4" customFormat="1" ht="18.75" customHeight="1">
      <c r="A70" s="94" t="s">
        <v>62</v>
      </c>
      <c r="B70" s="76"/>
      <c r="C70" s="95" t="s">
        <v>51</v>
      </c>
      <c r="D70" s="83"/>
      <c r="E70" s="83"/>
      <c r="F70" s="83"/>
      <c r="G70" s="83"/>
      <c r="H70" s="83"/>
      <c r="I70" s="83"/>
      <c r="J70" s="83"/>
      <c r="K70" s="83"/>
      <c r="L70" s="86">
        <v>7.1999999999999998E-3</v>
      </c>
      <c r="M70" s="83"/>
      <c r="N70" s="83">
        <v>2.7000000000000001E-3</v>
      </c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96">
        <f t="shared" ref="Y70:Y85" si="17">SUM(D71:X71)</f>
        <v>9.8999999999999991E-3</v>
      </c>
      <c r="Z70" s="85"/>
      <c r="AA70" s="85"/>
      <c r="AB70" s="3"/>
      <c r="AC70" s="3"/>
      <c r="AD70" s="3"/>
      <c r="AE70" s="3"/>
      <c r="AF70" s="3"/>
    </row>
    <row r="71" spans="1:32" s="4" customFormat="1" ht="17.25" customHeight="1">
      <c r="A71" s="94"/>
      <c r="B71" s="76"/>
      <c r="C71" s="95"/>
      <c r="D71" s="83"/>
      <c r="E71" s="83"/>
      <c r="F71" s="83"/>
      <c r="G71" s="83"/>
      <c r="H71" s="83"/>
      <c r="I71" s="83"/>
      <c r="J71" s="83"/>
      <c r="K71" s="83"/>
      <c r="L71" s="84">
        <f>L70*J11</f>
        <v>7.1999999999999998E-3</v>
      </c>
      <c r="M71" s="83"/>
      <c r="N71" s="84">
        <f>N70*J11</f>
        <v>2.7000000000000001E-3</v>
      </c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96"/>
      <c r="Z71" s="85">
        <v>30</v>
      </c>
      <c r="AA71" s="85">
        <f>Y70*Z71</f>
        <v>0.29699999999999999</v>
      </c>
      <c r="AB71" s="3"/>
      <c r="AC71" s="3"/>
      <c r="AD71" s="3"/>
      <c r="AE71" s="3"/>
      <c r="AF71" s="3"/>
    </row>
    <row r="72" spans="1:32" s="4" customFormat="1" ht="13.5" customHeight="1">
      <c r="A72" s="94" t="s">
        <v>94</v>
      </c>
      <c r="B72" s="76"/>
      <c r="C72" s="78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>
        <v>1.4999999999999999E-2</v>
      </c>
      <c r="Q72" s="83"/>
      <c r="R72" s="83"/>
      <c r="S72" s="83"/>
      <c r="T72" s="83"/>
      <c r="U72" s="83"/>
      <c r="V72" s="83"/>
      <c r="W72" s="83"/>
      <c r="X72" s="83"/>
      <c r="Y72" s="96">
        <f t="shared" ref="Y72:Y85" si="18">SUM(D73:X73)</f>
        <v>1.4999999999999999E-2</v>
      </c>
      <c r="Z72" s="85"/>
      <c r="AA72" s="85"/>
      <c r="AB72" s="3"/>
      <c r="AC72" s="3"/>
      <c r="AD72" s="3"/>
      <c r="AE72" s="3"/>
      <c r="AF72" s="3"/>
    </row>
    <row r="73" spans="1:32" s="4" customFormat="1" ht="21" customHeight="1">
      <c r="A73" s="94"/>
      <c r="B73" s="76"/>
      <c r="C73" s="78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>
        <f>P72*J11</f>
        <v>1.4999999999999999E-2</v>
      </c>
      <c r="Q73" s="83"/>
      <c r="R73" s="83"/>
      <c r="S73" s="83"/>
      <c r="T73" s="83"/>
      <c r="U73" s="83"/>
      <c r="V73" s="83"/>
      <c r="W73" s="83"/>
      <c r="X73" s="83"/>
      <c r="Y73" s="96"/>
      <c r="Z73" s="85">
        <v>280</v>
      </c>
      <c r="AA73" s="85">
        <f>Y72*Z73</f>
        <v>4.2</v>
      </c>
      <c r="AB73" s="3"/>
      <c r="AC73" s="3"/>
      <c r="AD73" s="3"/>
      <c r="AE73" s="3"/>
      <c r="AF73" s="3"/>
    </row>
    <row r="74" spans="1:32" s="4" customFormat="1" ht="13.5" hidden="1" customHeight="1">
      <c r="A74" s="94"/>
      <c r="B74" s="76"/>
      <c r="C74" s="95" t="s">
        <v>51</v>
      </c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96">
        <f t="shared" ref="Y74:Y85" si="19">SUM(D75:X75)</f>
        <v>0</v>
      </c>
      <c r="Z74" s="85"/>
      <c r="AA74" s="85"/>
      <c r="AB74" s="3"/>
      <c r="AC74" s="3"/>
      <c r="AD74" s="3"/>
      <c r="AE74" s="3"/>
      <c r="AF74" s="3"/>
    </row>
    <row r="75" spans="1:32" s="4" customFormat="1" ht="13.5" hidden="1" customHeight="1">
      <c r="A75" s="94"/>
      <c r="B75" s="76"/>
      <c r="C75" s="95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96"/>
      <c r="Z75" s="85"/>
      <c r="AA75" s="85">
        <f>Z75*Y74</f>
        <v>0</v>
      </c>
      <c r="AB75" s="3"/>
      <c r="AC75" s="3"/>
      <c r="AD75" s="3"/>
      <c r="AE75" s="3"/>
      <c r="AF75" s="3"/>
    </row>
    <row r="76" spans="1:32" s="4" customFormat="1" ht="13.5" customHeight="1">
      <c r="A76" s="94" t="s">
        <v>95</v>
      </c>
      <c r="B76" s="76"/>
      <c r="C76" s="78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>
        <v>4.2999999999999997E-2</v>
      </c>
      <c r="U76" s="83"/>
      <c r="V76" s="83"/>
      <c r="W76" s="83"/>
      <c r="X76" s="83"/>
      <c r="Y76" s="96">
        <f t="shared" ref="Y76:Y85" si="20">SUM(D77:X77)</f>
        <v>4.2999999999999997E-2</v>
      </c>
      <c r="Z76" s="85"/>
      <c r="AA76" s="85"/>
      <c r="AB76" s="3"/>
      <c r="AC76" s="3"/>
      <c r="AD76" s="3"/>
      <c r="AE76" s="3"/>
      <c r="AF76" s="3"/>
    </row>
    <row r="77" spans="1:32" s="4" customFormat="1" ht="20.25" customHeight="1">
      <c r="A77" s="94"/>
      <c r="B77" s="76"/>
      <c r="C77" s="78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4"/>
      <c r="R77" s="83"/>
      <c r="S77" s="83"/>
      <c r="T77" s="83">
        <f>T76*J11</f>
        <v>4.2999999999999997E-2</v>
      </c>
      <c r="U77" s="83"/>
      <c r="V77" s="83"/>
      <c r="W77" s="83"/>
      <c r="X77" s="83"/>
      <c r="Y77" s="96"/>
      <c r="Z77" s="85">
        <v>169.23</v>
      </c>
      <c r="AA77" s="85">
        <f>Y76*Z77</f>
        <v>7.276889999999999</v>
      </c>
      <c r="AB77" s="3"/>
      <c r="AC77" s="3"/>
      <c r="AD77" s="3"/>
      <c r="AE77" s="3"/>
      <c r="AF77" s="3"/>
    </row>
    <row r="78" spans="1:32" s="4" customFormat="1" ht="13.5" customHeight="1">
      <c r="A78" s="94" t="s">
        <v>97</v>
      </c>
      <c r="B78" s="76"/>
      <c r="C78" s="78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>
        <v>2E-3</v>
      </c>
      <c r="W78" s="83"/>
      <c r="X78" s="83"/>
      <c r="Y78" s="96">
        <f t="shared" ref="Y78:Y85" si="21">SUM(D79:X79)</f>
        <v>2E-3</v>
      </c>
      <c r="Z78" s="85"/>
      <c r="AA78" s="85"/>
      <c r="AB78" s="3"/>
      <c r="AC78" s="3"/>
      <c r="AD78" s="3"/>
      <c r="AE78" s="3"/>
      <c r="AF78" s="3"/>
    </row>
    <row r="79" spans="1:32" s="4" customFormat="1" ht="18" customHeight="1">
      <c r="A79" s="94"/>
      <c r="B79" s="76"/>
      <c r="C79" s="78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>
        <f>V78*J11</f>
        <v>2E-3</v>
      </c>
      <c r="W79" s="83"/>
      <c r="X79" s="83"/>
      <c r="Y79" s="96"/>
      <c r="Z79" s="85">
        <v>205</v>
      </c>
      <c r="AA79" s="85">
        <f>Y78*Z79</f>
        <v>0.41000000000000003</v>
      </c>
      <c r="AB79" s="3"/>
      <c r="AC79" s="3"/>
      <c r="AD79" s="3"/>
      <c r="AE79" s="3"/>
      <c r="AF79" s="3"/>
    </row>
    <row r="80" spans="1:32" s="4" customFormat="1" ht="15.75" customHeight="1">
      <c r="A80" s="94" t="s">
        <v>98</v>
      </c>
      <c r="B80" s="76"/>
      <c r="C80" s="95" t="s">
        <v>51</v>
      </c>
      <c r="D80" s="83"/>
      <c r="E80" s="83"/>
      <c r="F80" s="83"/>
      <c r="G80" s="83"/>
      <c r="H80" s="83"/>
      <c r="I80" s="83"/>
      <c r="J80" s="83"/>
      <c r="K80" s="83"/>
      <c r="L80" s="84"/>
      <c r="M80" s="83"/>
      <c r="N80" s="83">
        <v>1.7000000000000001E-2</v>
      </c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96">
        <f t="shared" ref="Y80:Y85" si="22">SUM(D81:X81)</f>
        <v>1.7000000000000001E-2</v>
      </c>
      <c r="Z80" s="85"/>
      <c r="AA80" s="85"/>
    </row>
    <row r="81" spans="1:28" s="4" customFormat="1" ht="18" customHeight="1">
      <c r="A81" s="94"/>
      <c r="B81" s="76"/>
      <c r="C81" s="95"/>
      <c r="D81" s="83"/>
      <c r="E81" s="83"/>
      <c r="F81" s="84"/>
      <c r="G81" s="83"/>
      <c r="H81" s="83"/>
      <c r="I81" s="83"/>
      <c r="J81" s="83"/>
      <c r="K81" s="83"/>
      <c r="L81" s="84"/>
      <c r="M81" s="83"/>
      <c r="N81" s="83">
        <f>N80*J11</f>
        <v>1.7000000000000001E-2</v>
      </c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96"/>
      <c r="Z81" s="85">
        <v>174</v>
      </c>
      <c r="AA81" s="85">
        <f>Y80*Z81</f>
        <v>2.9580000000000002</v>
      </c>
    </row>
    <row r="82" spans="1:28" s="4" customFormat="1" ht="13.5" customHeight="1">
      <c r="A82" s="94" t="s">
        <v>87</v>
      </c>
      <c r="B82" s="76"/>
      <c r="C82" s="95" t="s">
        <v>51</v>
      </c>
      <c r="D82" s="83"/>
      <c r="E82" s="83"/>
      <c r="F82" s="83"/>
      <c r="G82" s="83"/>
      <c r="H82" s="83"/>
      <c r="I82" s="83"/>
      <c r="J82" s="83"/>
      <c r="K82" s="83"/>
      <c r="L82" s="84"/>
      <c r="M82" s="83"/>
      <c r="N82" s="83">
        <v>2.8000000000000001E-2</v>
      </c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96">
        <f t="shared" ref="Y82:Y85" si="23">SUM(D83:X83)</f>
        <v>2.8000000000000001E-2</v>
      </c>
      <c r="Z82" s="85"/>
      <c r="AA82" s="85"/>
    </row>
    <row r="83" spans="1:28" s="4" customFormat="1" ht="17.25" customHeight="1">
      <c r="A83" s="94"/>
      <c r="B83" s="76"/>
      <c r="C83" s="95"/>
      <c r="D83" s="83"/>
      <c r="E83" s="83"/>
      <c r="F83" s="83"/>
      <c r="G83" s="83"/>
      <c r="H83" s="83"/>
      <c r="I83" s="83"/>
      <c r="J83" s="83"/>
      <c r="K83" s="83"/>
      <c r="L83" s="84"/>
      <c r="M83" s="83"/>
      <c r="N83" s="84">
        <f>N82*J11</f>
        <v>2.8000000000000001E-2</v>
      </c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96"/>
      <c r="Z83" s="85">
        <v>35</v>
      </c>
      <c r="AA83" s="85">
        <f>Y82*Z83</f>
        <v>0.98</v>
      </c>
    </row>
    <row r="84" spans="1:28" s="4" customFormat="1" ht="15.75" customHeight="1">
      <c r="A84" s="94" t="s">
        <v>99</v>
      </c>
      <c r="B84" s="76"/>
      <c r="C84" s="95" t="s">
        <v>51</v>
      </c>
      <c r="D84" s="83"/>
      <c r="E84" s="83"/>
      <c r="F84" s="83"/>
      <c r="G84" s="83"/>
      <c r="H84" s="83"/>
      <c r="I84" s="83"/>
      <c r="J84" s="83"/>
      <c r="K84" s="83"/>
      <c r="L84" s="84"/>
      <c r="M84" s="83"/>
      <c r="N84" s="83">
        <v>8.9999999999999993E-3</v>
      </c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96">
        <f t="shared" ref="Y84:Y85" si="24">SUM(D85:X85)</f>
        <v>8.9999999999999993E-3</v>
      </c>
      <c r="Z84" s="85"/>
      <c r="AA84" s="85"/>
    </row>
    <row r="85" spans="1:28" s="4" customFormat="1" ht="15.75" customHeight="1">
      <c r="A85" s="94"/>
      <c r="B85" s="76"/>
      <c r="C85" s="95"/>
      <c r="D85" s="83"/>
      <c r="E85" s="83"/>
      <c r="F85" s="83"/>
      <c r="G85" s="83"/>
      <c r="H85" s="83"/>
      <c r="I85" s="83"/>
      <c r="J85" s="83"/>
      <c r="K85" s="83"/>
      <c r="L85" s="84"/>
      <c r="M85" s="83"/>
      <c r="N85" s="84">
        <f>N84*J11</f>
        <v>8.9999999999999993E-3</v>
      </c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96"/>
      <c r="Z85" s="85">
        <v>110</v>
      </c>
      <c r="AA85" s="85">
        <f>Y84*Z85</f>
        <v>0.98999999999999988</v>
      </c>
    </row>
    <row r="86" spans="1:28" s="12" customFormat="1" ht="23.25" hidden="1" customHeight="1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2"/>
      <c r="T86" s="91"/>
      <c r="U86" s="91"/>
      <c r="V86" s="91"/>
      <c r="W86" s="91"/>
      <c r="X86" s="91"/>
      <c r="Y86" s="91"/>
      <c r="Z86" s="91"/>
      <c r="AA86" s="93"/>
      <c r="AB86" s="11"/>
    </row>
    <row r="87" spans="1:28" s="12" customFormat="1" ht="18.75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5"/>
    </row>
    <row r="88" spans="1:28" s="12" customFormat="1" ht="18.75">
      <c r="A88" s="9" t="s">
        <v>83</v>
      </c>
      <c r="B88" s="10"/>
      <c r="C88" s="10"/>
      <c r="D88" s="10" t="s">
        <v>84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 t="s">
        <v>85</v>
      </c>
      <c r="T88" s="10"/>
      <c r="U88" s="10"/>
      <c r="V88" s="10"/>
      <c r="W88" s="10"/>
      <c r="X88" s="10"/>
      <c r="Y88" s="10"/>
      <c r="Z88" s="10"/>
      <c r="AA88" s="10"/>
    </row>
    <row r="89" spans="1:28" s="12" customFormat="1" ht="18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8" ht="18.75">
      <c r="A90" s="10" t="s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</sheetData>
  <sheetProtection selectLockedCells="1" selectUnlockedCells="1"/>
  <mergeCells count="178">
    <mergeCell ref="A5:D5"/>
    <mergeCell ref="E5:G5"/>
    <mergeCell ref="H5:J5"/>
    <mergeCell ref="K5:M5"/>
    <mergeCell ref="B7:D7"/>
    <mergeCell ref="E7:G7"/>
    <mergeCell ref="H7:J7"/>
    <mergeCell ref="H8:J8"/>
    <mergeCell ref="K8:M8"/>
    <mergeCell ref="K7:M7"/>
    <mergeCell ref="B8:D8"/>
    <mergeCell ref="E8:G8"/>
    <mergeCell ref="A6:D6"/>
    <mergeCell ref="E6:G6"/>
    <mergeCell ref="H6:J6"/>
    <mergeCell ref="K6:M6"/>
    <mergeCell ref="Y6:Z6"/>
    <mergeCell ref="Q8:R8"/>
    <mergeCell ref="K11:M11"/>
    <mergeCell ref="Y17:Z17"/>
    <mergeCell ref="D18:K19"/>
    <mergeCell ref="B9:D9"/>
    <mergeCell ref="Q10:R10"/>
    <mergeCell ref="K9:M9"/>
    <mergeCell ref="T10:X12"/>
    <mergeCell ref="U14:X15"/>
    <mergeCell ref="N6:P6"/>
    <mergeCell ref="Q6:R6"/>
    <mergeCell ref="C17:C18"/>
    <mergeCell ref="Y18:Z18"/>
    <mergeCell ref="Y19:Z19"/>
    <mergeCell ref="N7:P7"/>
    <mergeCell ref="Q7:R7"/>
    <mergeCell ref="Y7:Z8"/>
    <mergeCell ref="N11:P11"/>
    <mergeCell ref="L18:T19"/>
    <mergeCell ref="U18:X19"/>
    <mergeCell ref="W20:W22"/>
    <mergeCell ref="D20:D22"/>
    <mergeCell ref="F20:F22"/>
    <mergeCell ref="H20:H22"/>
    <mergeCell ref="I20:I22"/>
    <mergeCell ref="C32:C33"/>
    <mergeCell ref="C34:C35"/>
    <mergeCell ref="X20:X22"/>
    <mergeCell ref="Q20:Q22"/>
    <mergeCell ref="R20:R22"/>
    <mergeCell ref="L20:L22"/>
    <mergeCell ref="M20:M22"/>
    <mergeCell ref="N20:N22"/>
    <mergeCell ref="O20:O22"/>
    <mergeCell ref="P20:P22"/>
    <mergeCell ref="J20:J22"/>
    <mergeCell ref="K20:K22"/>
    <mergeCell ref="S20:S22"/>
    <mergeCell ref="T20:T22"/>
    <mergeCell ref="C26:C27"/>
    <mergeCell ref="C30:C31"/>
    <mergeCell ref="B34:B35"/>
    <mergeCell ref="E20:E22"/>
    <mergeCell ref="G20:G22"/>
    <mergeCell ref="U20:U22"/>
    <mergeCell ref="V20:V22"/>
    <mergeCell ref="T56:T58"/>
    <mergeCell ref="J56:J58"/>
    <mergeCell ref="K56:K58"/>
    <mergeCell ref="C42:C43"/>
    <mergeCell ref="C46:C47"/>
    <mergeCell ref="C48:C49"/>
    <mergeCell ref="C50:C51"/>
    <mergeCell ref="Y5:Z5"/>
    <mergeCell ref="Y26:Y27"/>
    <mergeCell ref="Y54:Z54"/>
    <mergeCell ref="Y55:Z55"/>
    <mergeCell ref="A28:A29"/>
    <mergeCell ref="B30:B31"/>
    <mergeCell ref="A48:A49"/>
    <mergeCell ref="A42:A43"/>
    <mergeCell ref="A46:A47"/>
    <mergeCell ref="B42:B43"/>
    <mergeCell ref="Y28:Y29"/>
    <mergeCell ref="Y30:Y31"/>
    <mergeCell ref="Y32:Y33"/>
    <mergeCell ref="U54:X55"/>
    <mergeCell ref="B48:B49"/>
    <mergeCell ref="A50:A51"/>
    <mergeCell ref="A30:A31"/>
    <mergeCell ref="B28:B29"/>
    <mergeCell ref="A26:A27"/>
    <mergeCell ref="D54:K55"/>
    <mergeCell ref="A36:A37"/>
    <mergeCell ref="A32:A33"/>
    <mergeCell ref="B26:B27"/>
    <mergeCell ref="C28:C29"/>
    <mergeCell ref="A34:A35"/>
    <mergeCell ref="C36:C37"/>
    <mergeCell ref="C38:C39"/>
    <mergeCell ref="C40:C41"/>
    <mergeCell ref="B50:B51"/>
    <mergeCell ref="B46:B47"/>
    <mergeCell ref="B32:B33"/>
    <mergeCell ref="B36:B37"/>
    <mergeCell ref="B38:B39"/>
    <mergeCell ref="B40:B41"/>
    <mergeCell ref="A38:A39"/>
    <mergeCell ref="A40:A41"/>
    <mergeCell ref="A80:A81"/>
    <mergeCell ref="C80:C81"/>
    <mergeCell ref="Y80:Y81"/>
    <mergeCell ref="Y42:Y43"/>
    <mergeCell ref="Y34:Y35"/>
    <mergeCell ref="Y36:Y37"/>
    <mergeCell ref="Y38:Y39"/>
    <mergeCell ref="Y40:Y41"/>
    <mergeCell ref="Y46:Y47"/>
    <mergeCell ref="Y48:Y49"/>
    <mergeCell ref="Y50:Y51"/>
    <mergeCell ref="Y53:Z53"/>
    <mergeCell ref="H56:H58"/>
    <mergeCell ref="N56:N58"/>
    <mergeCell ref="C66:C67"/>
    <mergeCell ref="S56:S58"/>
    <mergeCell ref="L54:T55"/>
    <mergeCell ref="D56:D58"/>
    <mergeCell ref="U56:U58"/>
    <mergeCell ref="X56:X58"/>
    <mergeCell ref="M56:M58"/>
    <mergeCell ref="E56:E58"/>
    <mergeCell ref="F56:F58"/>
    <mergeCell ref="G56:G58"/>
    <mergeCell ref="A74:A75"/>
    <mergeCell ref="C74:C75"/>
    <mergeCell ref="Y74:Y75"/>
    <mergeCell ref="A62:A63"/>
    <mergeCell ref="R3:AA3"/>
    <mergeCell ref="I56:I58"/>
    <mergeCell ref="A70:A71"/>
    <mergeCell ref="Y70:Y71"/>
    <mergeCell ref="C70:C71"/>
    <mergeCell ref="A60:A61"/>
    <mergeCell ref="B60:B61"/>
    <mergeCell ref="Y66:Y67"/>
    <mergeCell ref="A66:A67"/>
    <mergeCell ref="B66:B67"/>
    <mergeCell ref="C64:C65"/>
    <mergeCell ref="Y64:Y65"/>
    <mergeCell ref="C60:C61"/>
    <mergeCell ref="C62:C63"/>
    <mergeCell ref="A64:A65"/>
    <mergeCell ref="B62:B63"/>
    <mergeCell ref="B64:B65"/>
    <mergeCell ref="Y60:Y61"/>
    <mergeCell ref="Y62:Y63"/>
    <mergeCell ref="O56:O58"/>
    <mergeCell ref="A82:A83"/>
    <mergeCell ref="C82:C83"/>
    <mergeCell ref="Y82:Y83"/>
    <mergeCell ref="A84:A85"/>
    <mergeCell ref="C84:C85"/>
    <mergeCell ref="Y84:Y85"/>
    <mergeCell ref="A72:A73"/>
    <mergeCell ref="A78:A79"/>
    <mergeCell ref="A44:A45"/>
    <mergeCell ref="B44:B45"/>
    <mergeCell ref="C44:C45"/>
    <mergeCell ref="Y44:Y45"/>
    <mergeCell ref="Y72:Y73"/>
    <mergeCell ref="Y78:Y79"/>
    <mergeCell ref="A76:A77"/>
    <mergeCell ref="Y76:Y77"/>
    <mergeCell ref="A68:A69"/>
    <mergeCell ref="Y68:Y69"/>
    <mergeCell ref="V56:V58"/>
    <mergeCell ref="W56:W58"/>
    <mergeCell ref="P56:P58"/>
    <mergeCell ref="Q56:Q58"/>
    <mergeCell ref="R56:R58"/>
    <mergeCell ref="L56:L58"/>
  </mergeCells>
  <pageMargins left="0.32" right="0.39374999999999999" top="0.2" bottom="0.14000000000000001" header="0.51180555555555551" footer="0.23"/>
  <pageSetup paperSize="9" scale="70" firstPageNumber="0" fitToHeight="0" pageOrder="overThenDown" orientation="landscape" horizontalDpi="4294967293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ДС</cp:lastModifiedBy>
  <cp:lastPrinted>2023-10-02T10:17:39Z</cp:lastPrinted>
  <dcterms:created xsi:type="dcterms:W3CDTF">2017-01-24T07:06:11Z</dcterms:created>
  <dcterms:modified xsi:type="dcterms:W3CDTF">2026-01-09T18:24:05Z</dcterms:modified>
</cp:coreProperties>
</file>