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4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1" l="1"/>
  <c r="S46" i="1" s="1"/>
  <c r="S63" i="1"/>
  <c r="T63" i="1"/>
  <c r="U63" i="1"/>
  <c r="R63" i="1"/>
  <c r="S55" i="1"/>
  <c r="T55" i="1"/>
  <c r="U55" i="1"/>
  <c r="R55" i="1"/>
  <c r="T47" i="1"/>
  <c r="U47" i="1"/>
  <c r="R47" i="1"/>
  <c r="R46" i="1" s="1"/>
  <c r="P16" i="1"/>
  <c r="U46" i="1" l="1"/>
  <c r="T46" i="1"/>
  <c r="S70" i="1"/>
  <c r="T70" i="1"/>
  <c r="U70" i="1"/>
  <c r="R70" i="1"/>
  <c r="Q16" i="1"/>
  <c r="S39" i="1"/>
  <c r="R39" i="1"/>
  <c r="S32" i="1"/>
  <c r="R32" i="1"/>
  <c r="U76" i="1" l="1"/>
  <c r="T76" i="1"/>
  <c r="S76" i="1"/>
  <c r="H16" i="1"/>
  <c r="H15" i="1" s="1"/>
  <c r="K16" i="1"/>
  <c r="L16" i="1"/>
  <c r="L15" i="1" s="1"/>
  <c r="M16" i="1"/>
  <c r="M15" i="1" s="1"/>
  <c r="N16" i="1"/>
  <c r="N15" i="1" s="1"/>
  <c r="O16" i="1"/>
  <c r="O15" i="1" s="1"/>
  <c r="I18" i="1"/>
  <c r="H39" i="1" l="1"/>
  <c r="I39" i="1"/>
  <c r="J39" i="1"/>
  <c r="K39" i="1"/>
  <c r="L39" i="1"/>
  <c r="M39" i="1"/>
  <c r="N39" i="1"/>
  <c r="O39" i="1"/>
  <c r="P39" i="1"/>
  <c r="Q39" i="1"/>
  <c r="T39" i="1"/>
  <c r="U39" i="1"/>
  <c r="G39" i="1"/>
  <c r="H63" i="1"/>
  <c r="J63" i="1"/>
  <c r="K63" i="1"/>
  <c r="L63" i="1"/>
  <c r="N63" i="1"/>
  <c r="O63" i="1"/>
  <c r="P63" i="1"/>
  <c r="Q63" i="1"/>
  <c r="H55" i="1"/>
  <c r="J55" i="1"/>
  <c r="K55" i="1"/>
  <c r="L55" i="1"/>
  <c r="N55" i="1"/>
  <c r="O55" i="1"/>
  <c r="P55" i="1"/>
  <c r="Q55" i="1"/>
  <c r="R76" i="1"/>
  <c r="H47" i="1"/>
  <c r="J47" i="1"/>
  <c r="K47" i="1"/>
  <c r="L47" i="1"/>
  <c r="L46" i="1" s="1"/>
  <c r="N47" i="1"/>
  <c r="N46" i="1" s="1"/>
  <c r="O47" i="1"/>
  <c r="P47" i="1"/>
  <c r="Q47" i="1"/>
  <c r="T32" i="1"/>
  <c r="U32" i="1"/>
  <c r="H32" i="1"/>
  <c r="I32" i="1"/>
  <c r="J32" i="1"/>
  <c r="K32" i="1"/>
  <c r="L32" i="1"/>
  <c r="M32" i="1"/>
  <c r="N32" i="1"/>
  <c r="O32" i="1"/>
  <c r="P32" i="1"/>
  <c r="Q32" i="1"/>
  <c r="G32" i="1"/>
  <c r="O46" i="1" l="1"/>
  <c r="J46" i="1"/>
  <c r="P46" i="1"/>
  <c r="K46" i="1"/>
  <c r="H46" i="1"/>
  <c r="Q46" i="1"/>
  <c r="I47" i="1" l="1"/>
  <c r="I64" i="1"/>
  <c r="M68" i="1"/>
  <c r="J17" i="1"/>
  <c r="G20" i="1"/>
  <c r="G16" i="1" s="1"/>
  <c r="P30" i="1"/>
  <c r="P15" i="1" s="1"/>
  <c r="M47" i="1"/>
  <c r="M63" i="1" l="1"/>
  <c r="G63" i="1"/>
  <c r="I63" i="1"/>
  <c r="M55" i="1"/>
  <c r="G55" i="1"/>
  <c r="I55" i="1"/>
  <c r="G47" i="1"/>
  <c r="O76" i="1"/>
  <c r="G46" i="1" l="1"/>
  <c r="M46" i="1"/>
  <c r="M76" i="1" s="1"/>
  <c r="I46" i="1"/>
  <c r="G30" i="1"/>
  <c r="H76" i="1" l="1"/>
  <c r="Q30" i="1" l="1"/>
  <c r="Q15" i="1" s="1"/>
  <c r="I27" i="1"/>
  <c r="K30" i="1" l="1"/>
  <c r="K15" i="1" s="1"/>
  <c r="I30" i="1" l="1"/>
  <c r="I29" i="1"/>
  <c r="I28" i="1"/>
  <c r="I25" i="1"/>
  <c r="I24" i="1"/>
  <c r="I22" i="1"/>
  <c r="I21" i="1"/>
  <c r="I16" i="1" s="1"/>
  <c r="I15" i="1" s="1"/>
  <c r="I76" i="1" l="1"/>
  <c r="J18" i="1" l="1"/>
  <c r="J19" i="1"/>
  <c r="J20" i="1"/>
  <c r="J21" i="1"/>
  <c r="J24" i="1"/>
  <c r="J25" i="1"/>
  <c r="J27" i="1"/>
  <c r="J28" i="1"/>
  <c r="J29" i="1"/>
  <c r="J16" i="1" l="1"/>
  <c r="K76" i="1"/>
  <c r="J31" i="1" l="1"/>
  <c r="J30" i="1" s="1"/>
  <c r="J15" i="1" s="1"/>
  <c r="G15" i="1" l="1"/>
  <c r="J76" i="1"/>
</calcChain>
</file>

<file path=xl/sharedStrings.xml><?xml version="1.0" encoding="utf-8"?>
<sst xmlns="http://schemas.openxmlformats.org/spreadsheetml/2006/main" count="192" uniqueCount="182">
  <si>
    <t>Учебная нагрузка обучающихся (час)</t>
  </si>
  <si>
    <t>2курс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</si>
  <si>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</si>
  <si>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</si>
  <si>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</si>
  <si>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</si>
  <si>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</si>
  <si>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</si>
  <si>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</si>
  <si>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</si>
  <si>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</si>
  <si>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</si>
  <si>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</si>
  <si>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</si>
  <si>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</si>
  <si>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</si>
  <si>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</si>
  <si>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3сем 17 нед</t>
  </si>
  <si>
    <t>Общеобразовательный цикл</t>
  </si>
  <si>
    <t>ОО</t>
  </si>
  <si>
    <t>Общеобразовательный цикл (базовый)</t>
  </si>
  <si>
    <t>ОДБ</t>
  </si>
  <si>
    <t>Русский язык</t>
  </si>
  <si>
    <t>Литература</t>
  </si>
  <si>
    <t>История</t>
  </si>
  <si>
    <t>Физическая культура</t>
  </si>
  <si>
    <t>Математика</t>
  </si>
  <si>
    <t>Обществознание</t>
  </si>
  <si>
    <t>Химия</t>
  </si>
  <si>
    <t>Биология</t>
  </si>
  <si>
    <t>Физика</t>
  </si>
  <si>
    <t>Дополнительные учебные предметы</t>
  </si>
  <si>
    <t>Основы проектной деятельности/индивидуальный проект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</si>
  <si>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</si>
  <si>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</si>
  <si>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</si>
  <si>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</si>
  <si>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</si>
  <si>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ОП. 03</t>
  </si>
  <si>
    <t>ОП. 04</t>
  </si>
  <si>
    <t>П.00</t>
  </si>
  <si>
    <t>Профессиональный цикл</t>
  </si>
  <si>
    <t>ПМ 01.</t>
  </si>
  <si>
    <t>МДК 01.01</t>
  </si>
  <si>
    <t>УП.01</t>
  </si>
  <si>
    <t>ПП.01</t>
  </si>
  <si>
    <t>Производственная практика</t>
  </si>
  <si>
    <t>ПМ.02.</t>
  </si>
  <si>
    <t>МДК 02.01</t>
  </si>
  <si>
    <t>Учебная практика</t>
  </si>
  <si>
    <t>УП.02</t>
  </si>
  <si>
    <t>ПП.02</t>
  </si>
  <si>
    <t>ПМ.03.</t>
  </si>
  <si>
    <t>МДК 03.01</t>
  </si>
  <si>
    <t>УП.03</t>
  </si>
  <si>
    <t>ПП.03</t>
  </si>
  <si>
    <t>Государственная итоговая аттестация</t>
  </si>
  <si>
    <t>ИТОГО</t>
  </si>
  <si>
    <t>ГИА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</si>
  <si>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</si>
  <si>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</si>
  <si>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4сем 22 нед</t>
  </si>
  <si>
    <t>Квалификационный экзамен</t>
  </si>
  <si>
    <t>КЭ</t>
  </si>
  <si>
    <t xml:space="preserve"> </t>
  </si>
  <si>
    <t>ОУД. 01</t>
  </si>
  <si>
    <t>ОУД. 02</t>
  </si>
  <si>
    <t>ОУД. 03</t>
  </si>
  <si>
    <t>ОУД. 04</t>
  </si>
  <si>
    <t>ОУД. 05</t>
  </si>
  <si>
    <t>ОУД. 06</t>
  </si>
  <si>
    <t>ОУД. 07</t>
  </si>
  <si>
    <t>ОУД. 08</t>
  </si>
  <si>
    <t>ОУД. 09</t>
  </si>
  <si>
    <t>ОУД. 10</t>
  </si>
  <si>
    <t>ОУД.11</t>
  </si>
  <si>
    <t>ОУД.12</t>
  </si>
  <si>
    <t>Информатика</t>
  </si>
  <si>
    <t>География</t>
  </si>
  <si>
    <t>ОУД.13</t>
  </si>
  <si>
    <t>ОП. 01</t>
  </si>
  <si>
    <t>ОП. 05</t>
  </si>
  <si>
    <t>ДУП.00</t>
  </si>
  <si>
    <t>ДУП.01</t>
  </si>
  <si>
    <t>Диф.зачет (семестр)</t>
  </si>
  <si>
    <t>Во взаимодействии с преподавателем</t>
  </si>
  <si>
    <t>Распределение учебной нагрузки по курсам и семестрам</t>
  </si>
  <si>
    <t>Иностранный язык</t>
  </si>
  <si>
    <t>пром. аттестация</t>
  </si>
  <si>
    <t>Социально-гуманитарный цикл</t>
  </si>
  <si>
    <t>Иностранный язык в профессиональной деятельности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</si>
  <si>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</si>
  <si>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</si>
  <si>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</si>
  <si>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</si>
  <si>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</si>
  <si>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</si>
  <si>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</si>
  <si>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Основы бережливого производства</t>
  </si>
  <si>
    <t>ОГСЭ.06</t>
  </si>
  <si>
    <t>Форма  аттестации (семестр)</t>
  </si>
  <si>
    <t>3 курс</t>
  </si>
  <si>
    <t>5 сем 17 нед</t>
  </si>
  <si>
    <t>Основы безопасности и защиты Родины</t>
  </si>
  <si>
    <t>Правоприменительная деятельность</t>
  </si>
  <si>
    <t>Административный процесс</t>
  </si>
  <si>
    <t>Трудовое право</t>
  </si>
  <si>
    <t>МДК 01.02</t>
  </si>
  <si>
    <t>МДК 01.03</t>
  </si>
  <si>
    <t>Гражданский процесс</t>
  </si>
  <si>
    <t>Правоохранительная деятельность</t>
  </si>
  <si>
    <t>Судоустройство и правоохранительные органы</t>
  </si>
  <si>
    <t>Уголовный процесс</t>
  </si>
  <si>
    <t>Уголовное право</t>
  </si>
  <si>
    <t>МДК 02.02</t>
  </si>
  <si>
    <t>МДК 02.03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</si>
  <si>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</si>
  <si>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</si>
  <si>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МДК 03.02</t>
  </si>
  <si>
    <t>Правовые основы социальной работы с отдельными категориями граждан</t>
  </si>
  <si>
    <t>МДК 03.03</t>
  </si>
  <si>
    <t>Психология социально-правовой деятельности</t>
  </si>
  <si>
    <t>Теория государства и права</t>
  </si>
  <si>
    <t>Конституционное право Росии</t>
  </si>
  <si>
    <t>Административное право</t>
  </si>
  <si>
    <t>Гражданское право</t>
  </si>
  <si>
    <t>Информационные технологии в юридической деятельности</t>
  </si>
  <si>
    <t xml:space="preserve">КЭ </t>
  </si>
  <si>
    <t>ОП 06</t>
  </si>
  <si>
    <t>Документационное обеспечение</t>
  </si>
  <si>
    <t>Вариативная часть</t>
  </si>
  <si>
    <t>Семейное право</t>
  </si>
  <si>
    <t>Основы профессиональной этики</t>
  </si>
  <si>
    <t>Курсовой проект по ПМ 01</t>
  </si>
  <si>
    <t>История отечественного государства и права</t>
  </si>
  <si>
    <t xml:space="preserve">2сем 22 нед </t>
  </si>
  <si>
    <t>6 сем  22 нед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</si>
  <si>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</si>
  <si>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</si>
  <si>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</si>
  <si>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</si>
  <si>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</si>
  <si>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9 от 30.06.2025 г.</t>
  </si>
  <si>
    <t>Путинцева Н.Е.</t>
  </si>
  <si>
    <t>30.06.2025 г.</t>
  </si>
  <si>
    <t>УЧЕБНЫЙ ПЛАН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</si>
  <si>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</si>
  <si>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наименование образовательного учреждения (организации)</t>
  </si>
  <si>
    <t>код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</si>
  <si>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</si>
  <si>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</si>
  <si>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</si>
  <si>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</si>
  <si>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</si>
  <si>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</si>
  <si>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</si>
  <si>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</si>
  <si>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</si>
  <si>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</si>
  <si>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</si>
  <si>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</si>
  <si>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</si>
  <si>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</si>
  <si>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</si>
  <si>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</si>
  <si>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программы подготовки специалистов среднего звена</t>
  </si>
  <si>
    <t>по специальности среднего профессионального образования</t>
  </si>
  <si>
    <t>40.02.04</t>
  </si>
  <si>
    <t>Юриспруденция</t>
  </si>
  <si>
    <t>Юрист</t>
  </si>
  <si>
    <t>основное общее образование</t>
  </si>
  <si>
    <t>2г 10м</t>
  </si>
  <si>
    <t>наименование специальности</t>
  </si>
  <si>
    <t>План учебного процесса ГБПОУ РК "ЕИТ имени С.Л. Соколова"                                                                                                                                                              по специальности 40.02.04 Юриспруденция</t>
  </si>
  <si>
    <t>Срок обучения - 2 года 10 месяцев</t>
  </si>
  <si>
    <t>ОП 07</t>
  </si>
  <si>
    <t>ОП 08</t>
  </si>
  <si>
    <t>ОП 09</t>
  </si>
  <si>
    <t>Направленность: Юрист в сфере социального обеспечения</t>
  </si>
  <si>
    <t>ПА</t>
  </si>
  <si>
    <t>Промежуточная аттестация</t>
  </si>
  <si>
    <t>в форме практической подготовки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</si>
</sst>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1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9">
    <xf numFmtId="0" fontId="0" fillId="0" borderId="0" xfId="0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/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5" fillId="2" borderId="1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10" fillId="0" borderId="0" xfId="1"/>
    <xf numFmtId="0" fontId="11" fillId="0" borderId="0" xfId="1" applyFont="1" applyAlignment="1"/>
    <xf numFmtId="0" fontId="10" fillId="0" borderId="0" xfId="1" applyAlignment="1"/>
    <xf numFmtId="0" fontId="13" fillId="0" borderId="0" xfId="1" applyFont="1" applyAlignment="1"/>
    <xf numFmtId="0" fontId="10" fillId="4" borderId="0" xfId="1" applyFont="1" applyFill="1" applyBorder="1" applyAlignment="1" applyProtection="1">
      <alignment horizontal="center" vertical="center"/>
      <protection locked="0"/>
    </xf>
    <xf numFmtId="0" fontId="10" fillId="4" borderId="0" xfId="1" applyFont="1" applyFill="1" applyBorder="1" applyAlignment="1" applyProtection="1">
      <alignment horizontal="left" vertical="center"/>
      <protection locked="0"/>
    </xf>
    <xf numFmtId="0" fontId="17" fillId="4" borderId="0" xfId="1" applyFont="1" applyFill="1" applyBorder="1" applyAlignment="1" applyProtection="1">
      <alignment horizontal="left" vertical="center"/>
      <protection locked="0"/>
    </xf>
    <xf numFmtId="0" fontId="22" fillId="4" borderId="0" xfId="1" applyFont="1" applyFill="1" applyBorder="1" applyAlignment="1" applyProtection="1">
      <alignment horizontal="left" vertical="center"/>
      <protection locked="0"/>
    </xf>
    <xf numFmtId="0" fontId="20" fillId="4" borderId="0" xfId="1" applyFont="1" applyFill="1" applyBorder="1" applyAlignment="1" applyProtection="1">
      <alignment horizontal="center" vertical="top"/>
      <protection locked="0"/>
    </xf>
    <xf numFmtId="0" fontId="17" fillId="4" borderId="0" xfId="1" applyFont="1" applyFill="1" applyBorder="1" applyAlignment="1" applyProtection="1">
      <alignment horizontal="left" vertical="top"/>
      <protection locked="0"/>
    </xf>
    <xf numFmtId="0" fontId="24" fillId="0" borderId="0" xfId="1" applyFont="1"/>
    <xf numFmtId="0" fontId="1" fillId="3" borderId="1" xfId="0" applyFont="1" applyFill="1" applyBorder="1" applyAlignment="1">
      <alignment horizontal="left" vertical="top"/>
    </xf>
    <xf numFmtId="1" fontId="1" fillId="3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textRotation="90"/>
    </xf>
    <xf numFmtId="0" fontId="7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1" fillId="0" borderId="1" xfId="0" applyFont="1" applyFill="1" applyBorder="1" applyAlignment="1">
      <alignment horizontal="center" textRotation="89"/>
    </xf>
    <xf numFmtId="0" fontId="6" fillId="0" borderId="1" xfId="0" applyFont="1" applyFill="1" applyBorder="1" applyAlignment="1">
      <alignment horizontal="center" vertical="top" wrapText="1"/>
    </xf>
    <xf numFmtId="0" fontId="17" fillId="4" borderId="0" xfId="1" applyFont="1" applyFill="1" applyBorder="1" applyAlignment="1" applyProtection="1">
      <alignment horizontal="left" vertical="center"/>
      <protection locked="0"/>
    </xf>
    <xf numFmtId="0" fontId="23" fillId="4" borderId="0" xfId="1" applyFont="1" applyFill="1" applyBorder="1" applyAlignment="1" applyProtection="1">
      <alignment horizontal="right" vertical="center"/>
      <protection locked="0"/>
    </xf>
    <xf numFmtId="14" fontId="22" fillId="4" borderId="6" xfId="1" applyNumberFormat="1" applyFont="1" applyFill="1" applyBorder="1" applyAlignment="1" applyProtection="1">
      <alignment horizontal="center" vertical="center"/>
      <protection locked="0"/>
    </xf>
    <xf numFmtId="0" fontId="22" fillId="4" borderId="6" xfId="1" applyNumberFormat="1" applyFont="1" applyFill="1" applyBorder="1" applyAlignment="1" applyProtection="1">
      <alignment horizontal="center" vertical="center"/>
      <protection locked="0"/>
    </xf>
    <xf numFmtId="0" fontId="22" fillId="4" borderId="6" xfId="1" applyNumberFormat="1" applyFont="1" applyFill="1" applyBorder="1" applyAlignment="1" applyProtection="1">
      <alignment horizontal="left" vertical="center"/>
      <protection locked="0"/>
    </xf>
    <xf numFmtId="0" fontId="22" fillId="4" borderId="6" xfId="1" applyNumberFormat="1" applyFont="1" applyFill="1" applyBorder="1" applyAlignment="1" applyProtection="1">
      <alignment horizontal="center" vertical="top"/>
      <protection locked="0"/>
    </xf>
    <xf numFmtId="0" fontId="22" fillId="4" borderId="6" xfId="1" applyNumberFormat="1" applyFont="1" applyFill="1" applyBorder="1" applyAlignment="1" applyProtection="1">
      <alignment horizontal="left" vertical="top" wrapText="1"/>
      <protection locked="0"/>
    </xf>
    <xf numFmtId="0" fontId="22" fillId="0" borderId="6" xfId="1" applyNumberFormat="1" applyFont="1" applyBorder="1" applyAlignment="1" applyProtection="1">
      <alignment horizontal="center" vertical="top"/>
      <protection locked="0"/>
    </xf>
    <xf numFmtId="0" fontId="20" fillId="4" borderId="0" xfId="1" applyFont="1" applyFill="1" applyBorder="1" applyAlignment="1" applyProtection="1">
      <alignment horizontal="center" vertical="top"/>
      <protection locked="0"/>
    </xf>
    <xf numFmtId="0" fontId="17" fillId="4" borderId="0" xfId="1" applyFont="1" applyFill="1" applyBorder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49" fontId="21" fillId="4" borderId="6" xfId="1" applyNumberFormat="1" applyFont="1" applyFill="1" applyBorder="1" applyAlignment="1" applyProtection="1">
      <alignment horizontal="left" vertical="center"/>
      <protection locked="0"/>
    </xf>
    <xf numFmtId="0" fontId="21" fillId="4" borderId="6" xfId="1" applyNumberFormat="1" applyFont="1" applyFill="1" applyBorder="1" applyAlignment="1" applyProtection="1">
      <alignment horizontal="left" vertical="center"/>
      <protection locked="0"/>
    </xf>
    <xf numFmtId="0" fontId="20" fillId="4" borderId="0" xfId="1" applyFont="1" applyFill="1" applyBorder="1" applyAlignment="1" applyProtection="1">
      <alignment horizontal="left" vertical="top"/>
      <protection locked="0"/>
    </xf>
    <xf numFmtId="0" fontId="18" fillId="4" borderId="6" xfId="1" applyNumberFormat="1" applyFont="1" applyFill="1" applyBorder="1" applyAlignment="1" applyProtection="1">
      <alignment horizontal="center" wrapText="1"/>
      <protection locked="0"/>
    </xf>
    <xf numFmtId="0" fontId="19" fillId="4" borderId="6" xfId="1" applyNumberFormat="1" applyFont="1" applyFill="1" applyBorder="1" applyAlignment="1" applyProtection="1">
      <alignment horizontal="center" wrapText="1"/>
      <protection locked="0"/>
    </xf>
    <xf numFmtId="0" fontId="11" fillId="0" borderId="0" xfId="1" applyFont="1" applyAlignment="1">
      <alignment horizontal="center"/>
    </xf>
    <xf numFmtId="0" fontId="12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wrapText="1"/>
      <protection locked="0"/>
    </xf>
    <xf numFmtId="0" fontId="10" fillId="0" borderId="0" xfId="1"/>
    <xf numFmtId="0" fontId="15" fillId="0" borderId="6" xfId="1" applyNumberFormat="1" applyFont="1" applyBorder="1" applyAlignment="1" applyProtection="1">
      <alignment horizontal="center"/>
      <protection locked="0"/>
    </xf>
    <xf numFmtId="0" fontId="11" fillId="0" borderId="6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top"/>
      <protection locked="0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0"/>
  <sheetViews>
    <sheetView tabSelected="1" topLeftCell="A7" zoomScale="102" zoomScaleNormal="102" workbookViewId="0">
      <selection activeCell="H53" sqref="H53"/>
    </sheetView>
  </sheetViews>
  <sheetFormatPr defaultColWidth="7.7109375" defaultRowHeight="15" x14ac:dyDescent="0.25"/>
  <cols>
    <col min="1" max="1" width="11.140625" style="1" customWidth="1"/>
    <col min="2" max="2" width="36.7109375" style="1" customWidth="1"/>
    <col min="3" max="3" width="3.42578125" style="1" customWidth="1"/>
    <col min="4" max="4" width="4.5703125" style="1" customWidth="1"/>
    <col min="5" max="5" width="4.28515625" style="1" customWidth="1"/>
    <col min="6" max="6" width="4.42578125" style="1" customWidth="1"/>
    <col min="7" max="7" width="8.5703125" style="1" customWidth="1"/>
    <col min="8" max="8" width="6" style="1" customWidth="1"/>
    <col min="9" max="9" width="9" style="1" bestFit="1" customWidth="1"/>
    <col min="10" max="10" width="6.42578125" style="1" customWidth="1"/>
    <col min="11" max="11" width="5.85546875" style="1" customWidth="1"/>
    <col min="12" max="12" width="5.5703125" style="1" customWidth="1"/>
    <col min="13" max="13" width="7" style="1" customWidth="1"/>
    <col min="14" max="14" width="4.140625" style="1" customWidth="1"/>
    <col min="15" max="15" width="6" style="1" customWidth="1"/>
    <col min="16" max="16" width="7" style="34" customWidth="1"/>
    <col min="17" max="17" width="7" style="1" customWidth="1"/>
    <col min="18" max="18" width="5.7109375" style="34" customWidth="1"/>
    <col min="19" max="19" width="5.7109375" style="1" customWidth="1"/>
    <col min="20" max="20" width="5.7109375" style="34" customWidth="1"/>
    <col min="21" max="21" width="5.85546875" style="1" customWidth="1"/>
    <col min="22" max="16384" width="7.7109375" style="1"/>
  </cols>
  <sheetData>
    <row r="1" spans="1:21" customFormat="1" ht="36" customHeight="1" x14ac:dyDescent="0.25">
      <c r="A1" s="118" t="s">
        <v>173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1" customFormat="1" ht="21.75" customHeight="1" x14ac:dyDescent="0.25">
      <c r="A2" s="119" t="s">
        <v>174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21" ht="33" customHeight="1" x14ac:dyDescent="0.25">
      <c r="A3" s="124" t="s">
        <v>7</v>
      </c>
      <c r="B3" s="123" t="s">
        <v>8</v>
      </c>
      <c r="C3" s="123"/>
      <c r="D3" s="123" t="s">
        <v>100</v>
      </c>
      <c r="E3" s="123"/>
      <c r="F3" s="123"/>
      <c r="G3" s="127" t="s">
        <v>11</v>
      </c>
      <c r="H3" s="123" t="s">
        <v>0</v>
      </c>
      <c r="I3" s="123"/>
      <c r="J3" s="123"/>
      <c r="K3" s="123"/>
      <c r="L3" s="123"/>
      <c r="M3" s="123"/>
      <c r="N3" s="123"/>
      <c r="O3" s="123"/>
      <c r="P3" s="101" t="s">
        <v>86</v>
      </c>
      <c r="Q3" s="102"/>
      <c r="R3" s="102"/>
      <c r="S3" s="102"/>
      <c r="T3" s="102"/>
      <c r="U3" s="103"/>
    </row>
    <row r="4" spans="1:21" ht="15.75" customHeight="1" x14ac:dyDescent="0.25">
      <c r="A4" s="124"/>
      <c r="B4" s="123"/>
      <c r="C4" s="123"/>
      <c r="D4" s="123"/>
      <c r="E4" s="123"/>
      <c r="F4" s="123"/>
      <c r="G4" s="127"/>
      <c r="H4" s="123"/>
      <c r="I4" s="123"/>
      <c r="J4" s="123"/>
      <c r="K4" s="123"/>
      <c r="L4" s="123"/>
      <c r="M4" s="123"/>
      <c r="N4" s="123"/>
      <c r="O4" s="123"/>
      <c r="P4" s="104"/>
      <c r="Q4" s="105"/>
      <c r="R4" s="105"/>
      <c r="S4" s="105"/>
      <c r="T4" s="105"/>
      <c r="U4" s="106"/>
    </row>
    <row r="5" spans="1:21" s="8" customFormat="1" ht="15.75" x14ac:dyDescent="0.25">
      <c r="A5" s="124"/>
      <c r="B5" s="123"/>
      <c r="C5" s="123"/>
      <c r="D5" s="95" t="s">
        <v>9</v>
      </c>
      <c r="E5" s="95" t="s">
        <v>84</v>
      </c>
      <c r="F5" s="95" t="s">
        <v>10</v>
      </c>
      <c r="G5" s="127"/>
      <c r="H5" s="97" t="s">
        <v>12</v>
      </c>
      <c r="I5" s="125" t="s">
        <v>85</v>
      </c>
      <c r="J5" s="126"/>
      <c r="K5" s="126"/>
      <c r="L5" s="126"/>
      <c r="M5" s="126"/>
      <c r="N5" s="126"/>
      <c r="O5" s="126"/>
      <c r="P5" s="98" t="s">
        <v>2</v>
      </c>
      <c r="Q5" s="98"/>
      <c r="R5" s="98" t="s">
        <v>1</v>
      </c>
      <c r="S5" s="98"/>
      <c r="T5" s="107" t="s">
        <v>101</v>
      </c>
      <c r="U5" s="108"/>
    </row>
    <row r="6" spans="1:21" ht="13.15" customHeight="1" x14ac:dyDescent="0.25">
      <c r="A6" s="124"/>
      <c r="B6" s="123"/>
      <c r="C6" s="123"/>
      <c r="D6" s="95"/>
      <c r="E6" s="95"/>
      <c r="F6" s="95"/>
      <c r="G6" s="127"/>
      <c r="H6" s="97"/>
      <c r="I6" s="100" t="s">
        <v>3</v>
      </c>
      <c r="J6" s="100"/>
      <c r="K6" s="100"/>
      <c r="L6" s="100"/>
      <c r="M6" s="95" t="s">
        <v>14</v>
      </c>
      <c r="N6" s="95" t="s">
        <v>15</v>
      </c>
      <c r="O6" s="96" t="s">
        <v>88</v>
      </c>
      <c r="P6" s="99" t="s">
        <v>16</v>
      </c>
      <c r="Q6" s="120" t="s">
        <v>135</v>
      </c>
      <c r="R6" s="99" t="s">
        <v>17</v>
      </c>
      <c r="S6" s="120" t="s">
        <v>61</v>
      </c>
      <c r="T6" s="109" t="s">
        <v>102</v>
      </c>
      <c r="U6" s="120" t="s">
        <v>136</v>
      </c>
    </row>
    <row r="7" spans="1:21" ht="15.75" customHeight="1" x14ac:dyDescent="0.25">
      <c r="A7" s="124"/>
      <c r="B7" s="123"/>
      <c r="C7" s="123"/>
      <c r="D7" s="95"/>
      <c r="E7" s="95"/>
      <c r="F7" s="95"/>
      <c r="G7" s="127"/>
      <c r="H7" s="97"/>
      <c r="I7" s="100"/>
      <c r="J7" s="100"/>
      <c r="K7" s="100"/>
      <c r="L7" s="100"/>
      <c r="M7" s="95"/>
      <c r="N7" s="95"/>
      <c r="O7" s="97"/>
      <c r="P7" s="99"/>
      <c r="Q7" s="121"/>
      <c r="R7" s="99"/>
      <c r="S7" s="121"/>
      <c r="T7" s="110"/>
      <c r="U7" s="121"/>
    </row>
    <row r="8" spans="1:21" ht="15.75" customHeight="1" x14ac:dyDescent="0.25">
      <c r="A8" s="124"/>
      <c r="B8" s="123"/>
      <c r="C8" s="123"/>
      <c r="D8" s="95"/>
      <c r="E8" s="95"/>
      <c r="F8" s="95"/>
      <c r="G8" s="127"/>
      <c r="H8" s="97"/>
      <c r="I8" s="95" t="s">
        <v>13</v>
      </c>
      <c r="J8" s="100" t="s">
        <v>4</v>
      </c>
      <c r="K8" s="100"/>
      <c r="L8" s="100"/>
      <c r="M8" s="95"/>
      <c r="N8" s="95"/>
      <c r="O8" s="97"/>
      <c r="P8" s="99"/>
      <c r="Q8" s="121"/>
      <c r="R8" s="99"/>
      <c r="S8" s="121"/>
      <c r="T8" s="110"/>
      <c r="U8" s="121"/>
    </row>
    <row r="9" spans="1:21" ht="15.75" customHeight="1" x14ac:dyDescent="0.25">
      <c r="A9" s="124"/>
      <c r="B9" s="123"/>
      <c r="C9" s="123"/>
      <c r="D9" s="95"/>
      <c r="E9" s="95"/>
      <c r="F9" s="95"/>
      <c r="G9" s="127"/>
      <c r="H9" s="97"/>
      <c r="I9" s="95"/>
      <c r="J9" s="100"/>
      <c r="K9" s="100"/>
      <c r="L9" s="100"/>
      <c r="M9" s="95"/>
      <c r="N9" s="95"/>
      <c r="O9" s="97"/>
      <c r="P9" s="99"/>
      <c r="Q9" s="121"/>
      <c r="R9" s="99"/>
      <c r="S9" s="121"/>
      <c r="T9" s="110"/>
      <c r="U9" s="121"/>
    </row>
    <row r="10" spans="1:21" ht="15" customHeight="1" x14ac:dyDescent="0.25">
      <c r="A10" s="124"/>
      <c r="B10" s="123"/>
      <c r="C10" s="123"/>
      <c r="D10" s="95"/>
      <c r="E10" s="95"/>
      <c r="F10" s="95"/>
      <c r="G10" s="127"/>
      <c r="H10" s="97"/>
      <c r="I10" s="95"/>
      <c r="J10" s="128" t="s">
        <v>5</v>
      </c>
      <c r="K10" s="128" t="s">
        <v>181</v>
      </c>
      <c r="L10" s="128" t="s">
        <v>6</v>
      </c>
      <c r="M10" s="95"/>
      <c r="N10" s="95"/>
      <c r="O10" s="97"/>
      <c r="P10" s="99"/>
      <c r="Q10" s="121"/>
      <c r="R10" s="99"/>
      <c r="S10" s="121"/>
      <c r="T10" s="110"/>
      <c r="U10" s="121"/>
    </row>
    <row r="11" spans="1:21" ht="15.75" customHeight="1" x14ac:dyDescent="0.25">
      <c r="A11" s="124"/>
      <c r="B11" s="123"/>
      <c r="C11" s="123"/>
      <c r="D11" s="95"/>
      <c r="E11" s="95"/>
      <c r="F11" s="95"/>
      <c r="G11" s="127"/>
      <c r="H11" s="97"/>
      <c r="I11" s="95"/>
      <c r="J11" s="128"/>
      <c r="K11" s="128"/>
      <c r="L11" s="128"/>
      <c r="M11" s="95"/>
      <c r="N11" s="95"/>
      <c r="O11" s="97"/>
      <c r="P11" s="99"/>
      <c r="Q11" s="121"/>
      <c r="R11" s="99"/>
      <c r="S11" s="121"/>
      <c r="T11" s="110"/>
      <c r="U11" s="121"/>
    </row>
    <row r="12" spans="1:21" ht="15.75" customHeight="1" x14ac:dyDescent="0.25">
      <c r="A12" s="124"/>
      <c r="B12" s="123"/>
      <c r="C12" s="123"/>
      <c r="D12" s="95"/>
      <c r="E12" s="95"/>
      <c r="F12" s="95"/>
      <c r="G12" s="127"/>
      <c r="H12" s="97"/>
      <c r="I12" s="95"/>
      <c r="J12" s="128"/>
      <c r="K12" s="128"/>
      <c r="L12" s="128"/>
      <c r="M12" s="95"/>
      <c r="N12" s="95"/>
      <c r="O12" s="97"/>
      <c r="P12" s="99"/>
      <c r="Q12" s="121"/>
      <c r="R12" s="99"/>
      <c r="S12" s="121"/>
      <c r="T12" s="110"/>
      <c r="U12" s="121"/>
    </row>
    <row r="13" spans="1:21" ht="29.25" customHeight="1" x14ac:dyDescent="0.25">
      <c r="A13" s="124"/>
      <c r="B13" s="123"/>
      <c r="C13" s="123"/>
      <c r="D13" s="95"/>
      <c r="E13" s="95"/>
      <c r="F13" s="95"/>
      <c r="G13" s="127"/>
      <c r="H13" s="97"/>
      <c r="I13" s="95"/>
      <c r="J13" s="128"/>
      <c r="K13" s="128"/>
      <c r="L13" s="128"/>
      <c r="M13" s="95"/>
      <c r="N13" s="95"/>
      <c r="O13" s="97"/>
      <c r="P13" s="99"/>
      <c r="Q13" s="122"/>
      <c r="R13" s="99"/>
      <c r="S13" s="122"/>
      <c r="T13" s="111"/>
      <c r="U13" s="122"/>
    </row>
    <row r="14" spans="1:21" ht="21.6" hidden="1" customHeight="1" x14ac:dyDescent="0.25">
      <c r="A14" s="124"/>
      <c r="B14" s="123"/>
      <c r="C14" s="123"/>
      <c r="D14" s="95"/>
      <c r="E14" s="95"/>
      <c r="F14" s="95"/>
      <c r="G14" s="127"/>
      <c r="H14" s="97"/>
      <c r="I14" s="95"/>
      <c r="J14" s="128"/>
      <c r="K14" s="128"/>
      <c r="L14" s="128"/>
      <c r="M14" s="95"/>
      <c r="N14" s="95"/>
      <c r="O14" s="97"/>
      <c r="P14" s="99"/>
      <c r="Q14" s="10"/>
      <c r="R14" s="99"/>
      <c r="S14" s="10"/>
      <c r="T14" s="35"/>
      <c r="U14" s="10"/>
    </row>
    <row r="15" spans="1:21" ht="15.75" x14ac:dyDescent="0.25">
      <c r="A15" s="39" t="s">
        <v>19</v>
      </c>
      <c r="B15" s="79" t="s">
        <v>18</v>
      </c>
      <c r="C15" s="79"/>
      <c r="D15" s="40"/>
      <c r="E15" s="40"/>
      <c r="F15" s="40"/>
      <c r="G15" s="40">
        <f>G16+G30</f>
        <v>1473</v>
      </c>
      <c r="H15" s="40">
        <f t="shared" ref="H15:Q15" si="0">H16+H30</f>
        <v>0</v>
      </c>
      <c r="I15" s="40">
        <f t="shared" si="0"/>
        <v>1456</v>
      </c>
      <c r="J15" s="40">
        <f t="shared" si="0"/>
        <v>966</v>
      </c>
      <c r="K15" s="40">
        <f t="shared" si="0"/>
        <v>490</v>
      </c>
      <c r="L15" s="40">
        <f t="shared" si="0"/>
        <v>0</v>
      </c>
      <c r="M15" s="40">
        <f t="shared" si="0"/>
        <v>0</v>
      </c>
      <c r="N15" s="40">
        <f t="shared" si="0"/>
        <v>0</v>
      </c>
      <c r="O15" s="40">
        <f t="shared" si="0"/>
        <v>0</v>
      </c>
      <c r="P15" s="40">
        <f>P16+P30</f>
        <v>612</v>
      </c>
      <c r="Q15" s="40">
        <f t="shared" si="0"/>
        <v>861</v>
      </c>
      <c r="R15" s="40"/>
      <c r="S15" s="40"/>
      <c r="T15" s="40"/>
      <c r="U15" s="40"/>
    </row>
    <row r="16" spans="1:21" ht="15.75" x14ac:dyDescent="0.25">
      <c r="A16" s="39" t="s">
        <v>21</v>
      </c>
      <c r="B16" s="79" t="s">
        <v>20</v>
      </c>
      <c r="C16" s="79"/>
      <c r="D16" s="40"/>
      <c r="E16" s="40"/>
      <c r="F16" s="40"/>
      <c r="G16" s="40">
        <f>SUM(G17:G29)</f>
        <v>1435</v>
      </c>
      <c r="H16" s="40">
        <f t="shared" ref="H16:O16" si="1">SUM(H17:H29)</f>
        <v>0</v>
      </c>
      <c r="I16" s="40">
        <f t="shared" si="1"/>
        <v>1418</v>
      </c>
      <c r="J16" s="40">
        <f t="shared" si="1"/>
        <v>938</v>
      </c>
      <c r="K16" s="40">
        <f t="shared" si="1"/>
        <v>480</v>
      </c>
      <c r="L16" s="40">
        <f t="shared" si="1"/>
        <v>0</v>
      </c>
      <c r="M16" s="40">
        <f t="shared" si="1"/>
        <v>0</v>
      </c>
      <c r="N16" s="40">
        <f t="shared" si="1"/>
        <v>0</v>
      </c>
      <c r="O16" s="40">
        <f t="shared" si="1"/>
        <v>0</v>
      </c>
      <c r="P16" s="40">
        <f>SUM(P17:P29)</f>
        <v>612</v>
      </c>
      <c r="Q16" s="40">
        <f>SUM(Q17:Q29)</f>
        <v>823</v>
      </c>
      <c r="R16" s="40"/>
      <c r="S16" s="40"/>
      <c r="T16" s="40"/>
      <c r="U16" s="40"/>
    </row>
    <row r="17" spans="1:29" ht="15.75" x14ac:dyDescent="0.25">
      <c r="A17" s="9" t="s">
        <v>65</v>
      </c>
      <c r="B17" s="89" t="s">
        <v>22</v>
      </c>
      <c r="C17" s="89"/>
      <c r="D17" s="6"/>
      <c r="E17" s="6"/>
      <c r="F17" s="6">
        <v>2</v>
      </c>
      <c r="G17" s="11">
        <v>116</v>
      </c>
      <c r="H17" s="11"/>
      <c r="I17" s="11">
        <v>116</v>
      </c>
      <c r="J17" s="5">
        <f>I17-K17</f>
        <v>90</v>
      </c>
      <c r="K17" s="11">
        <v>26</v>
      </c>
      <c r="L17" s="5"/>
      <c r="M17" s="11"/>
      <c r="N17" s="11"/>
      <c r="O17" s="12"/>
      <c r="P17" s="29">
        <v>68</v>
      </c>
      <c r="Q17" s="11">
        <v>48</v>
      </c>
      <c r="R17" s="30"/>
      <c r="S17" s="6"/>
      <c r="T17" s="30"/>
      <c r="U17" s="6"/>
    </row>
    <row r="18" spans="1:29" ht="15.75" x14ac:dyDescent="0.25">
      <c r="A18" s="9" t="s">
        <v>66</v>
      </c>
      <c r="B18" s="89" t="s">
        <v>23</v>
      </c>
      <c r="C18" s="89"/>
      <c r="D18" s="6"/>
      <c r="E18" s="6">
        <v>2</v>
      </c>
      <c r="F18" s="6"/>
      <c r="G18" s="11">
        <v>130</v>
      </c>
      <c r="H18" s="11"/>
      <c r="I18" s="11">
        <f>P18+Q18</f>
        <v>130</v>
      </c>
      <c r="J18" s="5">
        <f t="shared" ref="J18:J29" si="2">I18-K18</f>
        <v>118</v>
      </c>
      <c r="K18" s="11">
        <v>12</v>
      </c>
      <c r="L18" s="5"/>
      <c r="M18" s="11"/>
      <c r="N18" s="11"/>
      <c r="O18" s="12"/>
      <c r="P18" s="29">
        <v>34</v>
      </c>
      <c r="Q18" s="11">
        <v>96</v>
      </c>
      <c r="R18" s="30"/>
      <c r="S18" s="6"/>
      <c r="T18" s="30"/>
      <c r="U18" s="6"/>
    </row>
    <row r="19" spans="1:29" ht="16.899999999999999" customHeight="1" x14ac:dyDescent="0.25">
      <c r="A19" s="13" t="s">
        <v>67</v>
      </c>
      <c r="B19" s="113" t="s">
        <v>87</v>
      </c>
      <c r="C19" s="113"/>
      <c r="D19" s="11"/>
      <c r="E19" s="11">
        <v>2</v>
      </c>
      <c r="F19" s="11"/>
      <c r="G19" s="11">
        <v>106</v>
      </c>
      <c r="H19" s="11"/>
      <c r="I19" s="11">
        <v>106</v>
      </c>
      <c r="J19" s="5">
        <f t="shared" si="2"/>
        <v>91</v>
      </c>
      <c r="K19" s="11">
        <v>15</v>
      </c>
      <c r="L19" s="5"/>
      <c r="M19" s="11"/>
      <c r="N19" s="11"/>
      <c r="O19" s="12"/>
      <c r="P19" s="29">
        <v>51</v>
      </c>
      <c r="Q19" s="11">
        <v>55</v>
      </c>
      <c r="R19" s="29"/>
      <c r="S19" s="11"/>
      <c r="T19" s="29"/>
      <c r="U19" s="11"/>
    </row>
    <row r="20" spans="1:29" ht="15.75" x14ac:dyDescent="0.25">
      <c r="A20" s="9" t="s">
        <v>68</v>
      </c>
      <c r="B20" s="89" t="s">
        <v>24</v>
      </c>
      <c r="C20" s="89"/>
      <c r="D20" s="6"/>
      <c r="E20" s="6">
        <v>2</v>
      </c>
      <c r="F20" s="6"/>
      <c r="G20" s="11">
        <f>P20+Q20</f>
        <v>164</v>
      </c>
      <c r="H20" s="11"/>
      <c r="I20" s="11">
        <v>147</v>
      </c>
      <c r="J20" s="5">
        <f t="shared" si="2"/>
        <v>140</v>
      </c>
      <c r="K20" s="11">
        <v>7</v>
      </c>
      <c r="L20" s="5"/>
      <c r="M20" s="11"/>
      <c r="N20" s="11"/>
      <c r="O20" s="12"/>
      <c r="P20" s="29">
        <v>68</v>
      </c>
      <c r="Q20" s="11">
        <v>96</v>
      </c>
      <c r="R20" s="30"/>
      <c r="S20" s="6"/>
      <c r="T20" s="30"/>
      <c r="U20" s="6"/>
    </row>
    <row r="21" spans="1:29" ht="15.75" x14ac:dyDescent="0.25">
      <c r="A21" s="9" t="s">
        <v>69</v>
      </c>
      <c r="B21" s="89" t="s">
        <v>25</v>
      </c>
      <c r="C21" s="89"/>
      <c r="D21" s="6"/>
      <c r="E21" s="6">
        <v>2</v>
      </c>
      <c r="F21" s="6"/>
      <c r="G21" s="11">
        <v>123</v>
      </c>
      <c r="H21" s="11"/>
      <c r="I21" s="11">
        <f t="shared" ref="I21:I29" si="3">P21+Q21</f>
        <v>123</v>
      </c>
      <c r="J21" s="5">
        <f t="shared" si="2"/>
        <v>16</v>
      </c>
      <c r="K21" s="11">
        <v>107</v>
      </c>
      <c r="L21" s="5"/>
      <c r="M21" s="11"/>
      <c r="N21" s="11"/>
      <c r="O21" s="12"/>
      <c r="P21" s="29">
        <v>51</v>
      </c>
      <c r="Q21" s="11">
        <v>72</v>
      </c>
      <c r="R21" s="30"/>
      <c r="S21" s="6"/>
      <c r="T21" s="30"/>
      <c r="U21" s="6"/>
    </row>
    <row r="22" spans="1:29" ht="15.75" customHeight="1" x14ac:dyDescent="0.25">
      <c r="A22" s="9" t="s">
        <v>70</v>
      </c>
      <c r="B22" s="113" t="s">
        <v>103</v>
      </c>
      <c r="C22" s="113"/>
      <c r="D22" s="6"/>
      <c r="E22" s="6">
        <v>2</v>
      </c>
      <c r="F22" s="6"/>
      <c r="G22" s="11">
        <v>82</v>
      </c>
      <c r="H22" s="11"/>
      <c r="I22" s="11">
        <f t="shared" si="3"/>
        <v>82</v>
      </c>
      <c r="J22" s="5">
        <v>46</v>
      </c>
      <c r="K22" s="11">
        <v>36</v>
      </c>
      <c r="L22" s="5"/>
      <c r="M22" s="11"/>
      <c r="N22" s="11"/>
      <c r="O22" s="12"/>
      <c r="P22" s="29">
        <v>34</v>
      </c>
      <c r="Q22" s="11">
        <v>48</v>
      </c>
      <c r="R22" s="30"/>
      <c r="S22" s="6"/>
      <c r="T22" s="30"/>
      <c r="U22" s="6"/>
    </row>
    <row r="23" spans="1:29" ht="15.75" x14ac:dyDescent="0.25">
      <c r="A23" s="9" t="s">
        <v>71</v>
      </c>
      <c r="B23" s="89" t="s">
        <v>26</v>
      </c>
      <c r="C23" s="89"/>
      <c r="D23" s="6"/>
      <c r="E23" s="6"/>
      <c r="F23" s="6">
        <v>2</v>
      </c>
      <c r="G23" s="11">
        <v>164</v>
      </c>
      <c r="H23" s="11"/>
      <c r="I23" s="11">
        <v>164</v>
      </c>
      <c r="J23" s="5">
        <v>68</v>
      </c>
      <c r="K23" s="11">
        <v>96</v>
      </c>
      <c r="L23" s="5"/>
      <c r="M23" s="11"/>
      <c r="N23" s="11"/>
      <c r="O23" s="12"/>
      <c r="P23" s="29">
        <v>68</v>
      </c>
      <c r="Q23" s="11">
        <v>96</v>
      </c>
      <c r="R23" s="30"/>
      <c r="S23" s="6"/>
      <c r="T23" s="30"/>
      <c r="U23" s="6"/>
    </row>
    <row r="24" spans="1:29" ht="15.75" x14ac:dyDescent="0.25">
      <c r="A24" s="9" t="s">
        <v>72</v>
      </c>
      <c r="B24" s="90" t="s">
        <v>28</v>
      </c>
      <c r="C24" s="90"/>
      <c r="D24" s="6"/>
      <c r="E24" s="6">
        <v>2</v>
      </c>
      <c r="F24" s="6"/>
      <c r="G24" s="11">
        <v>82</v>
      </c>
      <c r="H24" s="11"/>
      <c r="I24" s="11">
        <f t="shared" si="3"/>
        <v>82</v>
      </c>
      <c r="J24" s="5">
        <f t="shared" si="2"/>
        <v>62</v>
      </c>
      <c r="K24" s="11">
        <v>20</v>
      </c>
      <c r="L24" s="5"/>
      <c r="M24" s="11"/>
      <c r="N24" s="11"/>
      <c r="O24" s="12"/>
      <c r="P24" s="29">
        <v>34</v>
      </c>
      <c r="Q24" s="11">
        <v>48</v>
      </c>
      <c r="R24" s="30"/>
      <c r="S24" s="6"/>
      <c r="T24" s="30"/>
      <c r="U24" s="6"/>
    </row>
    <row r="25" spans="1:29" ht="15.75" x14ac:dyDescent="0.25">
      <c r="A25" s="25" t="s">
        <v>73</v>
      </c>
      <c r="B25" s="76" t="s">
        <v>77</v>
      </c>
      <c r="C25" s="76"/>
      <c r="D25" s="6"/>
      <c r="E25" s="6">
        <v>2</v>
      </c>
      <c r="F25" s="6"/>
      <c r="G25" s="11">
        <v>123</v>
      </c>
      <c r="H25" s="11"/>
      <c r="I25" s="11">
        <f t="shared" si="3"/>
        <v>123</v>
      </c>
      <c r="J25" s="5">
        <f t="shared" si="2"/>
        <v>16</v>
      </c>
      <c r="K25" s="11">
        <v>107</v>
      </c>
      <c r="L25" s="5"/>
      <c r="M25" s="11"/>
      <c r="N25" s="11"/>
      <c r="O25" s="12"/>
      <c r="P25" s="29">
        <v>51</v>
      </c>
      <c r="Q25" s="11">
        <v>72</v>
      </c>
      <c r="R25" s="30"/>
      <c r="S25" s="6"/>
      <c r="T25" s="30"/>
      <c r="U25" s="6"/>
    </row>
    <row r="26" spans="1:29" ht="15.75" x14ac:dyDescent="0.25">
      <c r="A26" s="25" t="s">
        <v>74</v>
      </c>
      <c r="B26" s="76" t="s">
        <v>30</v>
      </c>
      <c r="C26" s="76"/>
      <c r="D26" s="6"/>
      <c r="E26" s="6"/>
      <c r="F26" s="6">
        <v>2</v>
      </c>
      <c r="G26" s="11">
        <v>82</v>
      </c>
      <c r="H26" s="11"/>
      <c r="I26" s="11">
        <v>82</v>
      </c>
      <c r="J26" s="5">
        <v>62</v>
      </c>
      <c r="K26" s="11">
        <v>20</v>
      </c>
      <c r="L26" s="5"/>
      <c r="M26" s="11"/>
      <c r="N26" s="11"/>
      <c r="O26" s="12"/>
      <c r="P26" s="29">
        <v>34</v>
      </c>
      <c r="Q26" s="11">
        <v>48</v>
      </c>
      <c r="R26" s="30"/>
      <c r="S26" s="6"/>
      <c r="T26" s="30"/>
      <c r="U26" s="6"/>
    </row>
    <row r="27" spans="1:29" ht="15.75" x14ac:dyDescent="0.25">
      <c r="A27" s="25" t="s">
        <v>75</v>
      </c>
      <c r="B27" s="76" t="s">
        <v>27</v>
      </c>
      <c r="C27" s="76"/>
      <c r="D27" s="6"/>
      <c r="E27" s="6">
        <v>2</v>
      </c>
      <c r="F27" s="6"/>
      <c r="G27" s="11">
        <v>164</v>
      </c>
      <c r="H27" s="11"/>
      <c r="I27" s="11">
        <f>P27+Q27</f>
        <v>164</v>
      </c>
      <c r="J27" s="5">
        <f t="shared" si="2"/>
        <v>154</v>
      </c>
      <c r="K27" s="11">
        <v>10</v>
      </c>
      <c r="L27" s="5"/>
      <c r="M27" s="11"/>
      <c r="N27" s="11"/>
      <c r="O27" s="12"/>
      <c r="P27" s="29">
        <v>68</v>
      </c>
      <c r="Q27" s="11">
        <v>96</v>
      </c>
      <c r="R27" s="30"/>
      <c r="S27" s="6"/>
      <c r="T27" s="30"/>
      <c r="U27" s="6"/>
    </row>
    <row r="28" spans="1:29" ht="15.75" x14ac:dyDescent="0.25">
      <c r="A28" s="25" t="s">
        <v>76</v>
      </c>
      <c r="B28" s="76" t="s">
        <v>29</v>
      </c>
      <c r="C28" s="76"/>
      <c r="D28" s="6"/>
      <c r="E28" s="6">
        <v>2</v>
      </c>
      <c r="F28" s="6"/>
      <c r="G28" s="11">
        <v>58</v>
      </c>
      <c r="H28" s="11"/>
      <c r="I28" s="11">
        <f t="shared" si="3"/>
        <v>58</v>
      </c>
      <c r="J28" s="5">
        <f t="shared" si="2"/>
        <v>44</v>
      </c>
      <c r="K28" s="11">
        <v>14</v>
      </c>
      <c r="L28" s="5"/>
      <c r="M28" s="11"/>
      <c r="N28" s="11"/>
      <c r="O28" s="12"/>
      <c r="P28" s="29">
        <v>34</v>
      </c>
      <c r="Q28" s="11">
        <v>24</v>
      </c>
      <c r="R28" s="30"/>
      <c r="S28" s="6"/>
      <c r="T28" s="30"/>
      <c r="U28" s="6"/>
    </row>
    <row r="29" spans="1:29" ht="15.75" x14ac:dyDescent="0.25">
      <c r="A29" s="25" t="s">
        <v>79</v>
      </c>
      <c r="B29" s="76" t="s">
        <v>78</v>
      </c>
      <c r="C29" s="76"/>
      <c r="D29" s="6"/>
      <c r="E29" s="6">
        <v>2</v>
      </c>
      <c r="F29" s="6"/>
      <c r="G29" s="11">
        <v>41</v>
      </c>
      <c r="H29" s="11"/>
      <c r="I29" s="11">
        <f t="shared" si="3"/>
        <v>41</v>
      </c>
      <c r="J29" s="5">
        <f t="shared" si="2"/>
        <v>31</v>
      </c>
      <c r="K29" s="11">
        <v>10</v>
      </c>
      <c r="L29" s="5"/>
      <c r="M29" s="11"/>
      <c r="N29" s="11"/>
      <c r="O29" s="12"/>
      <c r="P29" s="29">
        <v>17</v>
      </c>
      <c r="Q29" s="11">
        <v>24</v>
      </c>
      <c r="R29" s="30"/>
      <c r="S29" s="6"/>
      <c r="T29" s="30"/>
      <c r="U29" s="6"/>
    </row>
    <row r="30" spans="1:29" s="2" customFormat="1" ht="15.75" x14ac:dyDescent="0.25">
      <c r="A30" s="41" t="s">
        <v>82</v>
      </c>
      <c r="B30" s="78" t="s">
        <v>31</v>
      </c>
      <c r="C30" s="78"/>
      <c r="D30" s="40"/>
      <c r="E30" s="40"/>
      <c r="F30" s="40"/>
      <c r="G30" s="42">
        <f>SUM(G31)</f>
        <v>38</v>
      </c>
      <c r="H30" s="42"/>
      <c r="I30" s="43">
        <f>SUM(I31)</f>
        <v>38</v>
      </c>
      <c r="J30" s="44">
        <f>SUM(J31)</f>
        <v>28</v>
      </c>
      <c r="K30" s="45">
        <f>SUM(K31)</f>
        <v>10</v>
      </c>
      <c r="L30" s="46"/>
      <c r="M30" s="42"/>
      <c r="N30" s="42"/>
      <c r="O30" s="42"/>
      <c r="P30" s="42">
        <f>SUM(P31)</f>
        <v>0</v>
      </c>
      <c r="Q30" s="42">
        <f>SUM(Q31)</f>
        <v>38</v>
      </c>
      <c r="R30" s="40"/>
      <c r="S30" s="40"/>
      <c r="T30" s="40"/>
      <c r="U30" s="40"/>
      <c r="X30" s="3"/>
    </row>
    <row r="31" spans="1:29" ht="30.75" customHeight="1" x14ac:dyDescent="0.25">
      <c r="A31" s="24" t="s">
        <v>83</v>
      </c>
      <c r="B31" s="77" t="s">
        <v>32</v>
      </c>
      <c r="C31" s="77"/>
      <c r="D31" s="11"/>
      <c r="E31" s="11">
        <v>2</v>
      </c>
      <c r="F31" s="11"/>
      <c r="G31" s="11">
        <v>38</v>
      </c>
      <c r="H31" s="11">
        <v>2</v>
      </c>
      <c r="I31" s="11">
        <v>38</v>
      </c>
      <c r="J31" s="5">
        <f>I31-K31</f>
        <v>28</v>
      </c>
      <c r="K31" s="11">
        <v>10</v>
      </c>
      <c r="L31" s="4"/>
      <c r="M31" s="11" t="s">
        <v>64</v>
      </c>
      <c r="N31" s="11"/>
      <c r="O31" s="11"/>
      <c r="P31" s="29"/>
      <c r="Q31" s="11">
        <v>38</v>
      </c>
      <c r="R31" s="29"/>
      <c r="S31" s="11"/>
      <c r="T31" s="29"/>
      <c r="U31" s="11"/>
      <c r="AC31" s="1" t="s">
        <v>60</v>
      </c>
    </row>
    <row r="32" spans="1:29" ht="15.6" customHeight="1" x14ac:dyDescent="0.25">
      <c r="A32" s="47" t="s">
        <v>92</v>
      </c>
      <c r="B32" s="75" t="s">
        <v>89</v>
      </c>
      <c r="C32" s="112"/>
      <c r="D32" s="42"/>
      <c r="E32" s="42"/>
      <c r="F32" s="42"/>
      <c r="G32" s="42">
        <f>SUM(G33:G38)</f>
        <v>358</v>
      </c>
      <c r="H32" s="42">
        <f t="shared" ref="H32:Q32" si="4">SUM(H33:H38)</f>
        <v>12</v>
      </c>
      <c r="I32" s="42">
        <f t="shared" si="4"/>
        <v>358</v>
      </c>
      <c r="J32" s="42">
        <f t="shared" si="4"/>
        <v>179</v>
      </c>
      <c r="K32" s="42">
        <f t="shared" si="4"/>
        <v>179</v>
      </c>
      <c r="L32" s="42">
        <f t="shared" si="4"/>
        <v>0</v>
      </c>
      <c r="M32" s="42">
        <f t="shared" si="4"/>
        <v>0</v>
      </c>
      <c r="N32" s="42">
        <f t="shared" si="4"/>
        <v>0</v>
      </c>
      <c r="O32" s="42">
        <f t="shared" si="4"/>
        <v>0</v>
      </c>
      <c r="P32" s="42">
        <f t="shared" si="4"/>
        <v>0</v>
      </c>
      <c r="Q32" s="42">
        <f t="shared" si="4"/>
        <v>0</v>
      </c>
      <c r="R32" s="42">
        <f>SUM(R33:R38)</f>
        <v>194</v>
      </c>
      <c r="S32" s="42">
        <f>SUM(S33:S38)</f>
        <v>164</v>
      </c>
      <c r="T32" s="42">
        <f t="shared" ref="T32" si="5">SUM(T33:T38)</f>
        <v>0</v>
      </c>
      <c r="U32" s="42">
        <f t="shared" ref="U32" si="6">SUM(U33:U38)</f>
        <v>0</v>
      </c>
    </row>
    <row r="33" spans="1:21" ht="19.149999999999999" customHeight="1" x14ac:dyDescent="0.25">
      <c r="A33" s="24" t="s">
        <v>93</v>
      </c>
      <c r="B33" s="84" t="s">
        <v>91</v>
      </c>
      <c r="C33" s="84"/>
      <c r="D33" s="11"/>
      <c r="E33" s="11">
        <v>4</v>
      </c>
      <c r="F33" s="11"/>
      <c r="G33" s="11">
        <v>64</v>
      </c>
      <c r="H33" s="11">
        <v>2</v>
      </c>
      <c r="I33" s="11">
        <v>64</v>
      </c>
      <c r="J33" s="5">
        <v>32</v>
      </c>
      <c r="K33" s="11">
        <v>32</v>
      </c>
      <c r="L33" s="4"/>
      <c r="M33" s="11"/>
      <c r="N33" s="11"/>
      <c r="O33" s="11"/>
      <c r="P33" s="29"/>
      <c r="Q33" s="11"/>
      <c r="R33" s="29">
        <v>32</v>
      </c>
      <c r="S33" s="11">
        <v>32</v>
      </c>
      <c r="T33" s="29"/>
      <c r="U33" s="11"/>
    </row>
    <row r="34" spans="1:21" ht="27.6" customHeight="1" x14ac:dyDescent="0.25">
      <c r="A34" s="24" t="s">
        <v>94</v>
      </c>
      <c r="B34" s="84" t="s">
        <v>90</v>
      </c>
      <c r="C34" s="84"/>
      <c r="D34" s="11"/>
      <c r="E34" s="11">
        <v>4</v>
      </c>
      <c r="F34" s="11"/>
      <c r="G34" s="11">
        <v>64</v>
      </c>
      <c r="H34" s="11">
        <v>2</v>
      </c>
      <c r="I34" s="11">
        <v>64</v>
      </c>
      <c r="J34" s="5">
        <v>32</v>
      </c>
      <c r="K34" s="11">
        <v>32</v>
      </c>
      <c r="L34" s="4"/>
      <c r="M34" s="11"/>
      <c r="N34" s="11"/>
      <c r="O34" s="11"/>
      <c r="P34" s="29"/>
      <c r="Q34" s="11"/>
      <c r="R34" s="29">
        <v>32</v>
      </c>
      <c r="S34" s="11">
        <v>32</v>
      </c>
      <c r="T34" s="29"/>
      <c r="U34" s="11"/>
    </row>
    <row r="35" spans="1:21" ht="18.75" customHeight="1" x14ac:dyDescent="0.25">
      <c r="A35" s="24" t="s">
        <v>95</v>
      </c>
      <c r="B35" s="74" t="s">
        <v>34</v>
      </c>
      <c r="C35" s="74"/>
      <c r="D35" s="11"/>
      <c r="E35" s="11">
        <v>4</v>
      </c>
      <c r="F35" s="11"/>
      <c r="G35" s="11">
        <v>64</v>
      </c>
      <c r="H35" s="11">
        <v>2</v>
      </c>
      <c r="I35" s="11">
        <v>64</v>
      </c>
      <c r="J35" s="5">
        <v>32</v>
      </c>
      <c r="K35" s="11">
        <v>32</v>
      </c>
      <c r="L35" s="4"/>
      <c r="M35" s="11"/>
      <c r="N35" s="11"/>
      <c r="O35" s="11"/>
      <c r="P35" s="29"/>
      <c r="Q35" s="11"/>
      <c r="R35" s="29"/>
      <c r="S35" s="11">
        <v>64</v>
      </c>
      <c r="T35" s="29"/>
      <c r="U35" s="11"/>
    </row>
    <row r="36" spans="1:21" ht="15.75" customHeight="1" x14ac:dyDescent="0.25">
      <c r="A36" s="24" t="s">
        <v>96</v>
      </c>
      <c r="B36" s="74" t="s">
        <v>25</v>
      </c>
      <c r="C36" s="74"/>
      <c r="D36" s="11"/>
      <c r="E36" s="11">
        <v>4</v>
      </c>
      <c r="F36" s="11"/>
      <c r="G36" s="11">
        <v>98</v>
      </c>
      <c r="H36" s="11">
        <v>2</v>
      </c>
      <c r="I36" s="11">
        <v>98</v>
      </c>
      <c r="J36" s="5">
        <v>49</v>
      </c>
      <c r="K36" s="11">
        <v>49</v>
      </c>
      <c r="L36" s="4"/>
      <c r="M36" s="11"/>
      <c r="N36" s="11"/>
      <c r="O36" s="11"/>
      <c r="P36" s="29"/>
      <c r="Q36" s="11"/>
      <c r="R36" s="29">
        <v>62</v>
      </c>
      <c r="S36" s="11">
        <v>36</v>
      </c>
      <c r="T36" s="29"/>
      <c r="U36" s="11"/>
    </row>
    <row r="37" spans="1:21" ht="15.6" customHeight="1" x14ac:dyDescent="0.25">
      <c r="A37" s="24" t="s">
        <v>97</v>
      </c>
      <c r="B37" s="77" t="s">
        <v>33</v>
      </c>
      <c r="C37" s="77"/>
      <c r="D37" s="11"/>
      <c r="E37" s="6">
        <v>3</v>
      </c>
      <c r="F37" s="11"/>
      <c r="G37" s="11">
        <v>34</v>
      </c>
      <c r="H37" s="11">
        <v>2</v>
      </c>
      <c r="I37" s="11">
        <v>34</v>
      </c>
      <c r="J37" s="5">
        <v>17</v>
      </c>
      <c r="K37" s="11">
        <v>17</v>
      </c>
      <c r="L37" s="5"/>
      <c r="M37" s="11"/>
      <c r="N37" s="11"/>
      <c r="O37" s="11"/>
      <c r="P37" s="29"/>
      <c r="Q37" s="11"/>
      <c r="R37" s="29">
        <v>34</v>
      </c>
      <c r="S37" s="11"/>
      <c r="T37" s="29"/>
      <c r="U37" s="11"/>
    </row>
    <row r="38" spans="1:21" ht="15.6" customHeight="1" x14ac:dyDescent="0.25">
      <c r="A38" s="24" t="s">
        <v>99</v>
      </c>
      <c r="B38" s="85" t="s">
        <v>98</v>
      </c>
      <c r="C38" s="86"/>
      <c r="D38" s="11"/>
      <c r="E38" s="6">
        <v>3</v>
      </c>
      <c r="F38" s="11"/>
      <c r="G38" s="11">
        <v>34</v>
      </c>
      <c r="H38" s="11">
        <v>2</v>
      </c>
      <c r="I38" s="11">
        <v>34</v>
      </c>
      <c r="J38" s="5">
        <v>17</v>
      </c>
      <c r="K38" s="11">
        <v>17</v>
      </c>
      <c r="L38" s="5"/>
      <c r="M38" s="11"/>
      <c r="N38" s="11"/>
      <c r="O38" s="11"/>
      <c r="P38" s="29"/>
      <c r="Q38" s="11"/>
      <c r="R38" s="29">
        <v>34</v>
      </c>
      <c r="S38" s="11"/>
      <c r="T38" s="29"/>
      <c r="U38" s="11"/>
    </row>
    <row r="39" spans="1:21" s="2" customFormat="1" ht="15.75" x14ac:dyDescent="0.25">
      <c r="A39" s="48" t="s">
        <v>35</v>
      </c>
      <c r="B39" s="82" t="s">
        <v>36</v>
      </c>
      <c r="C39" s="82"/>
      <c r="D39" s="49"/>
      <c r="E39" s="49"/>
      <c r="F39" s="49"/>
      <c r="G39" s="50">
        <f>SUM(G40:G45)</f>
        <v>473</v>
      </c>
      <c r="H39" s="50">
        <f t="shared" ref="H39:U39" si="7">SUM(H40:H45)</f>
        <v>12</v>
      </c>
      <c r="I39" s="50">
        <f t="shared" si="7"/>
        <v>473</v>
      </c>
      <c r="J39" s="50">
        <f t="shared" si="7"/>
        <v>239</v>
      </c>
      <c r="K39" s="50">
        <f t="shared" si="7"/>
        <v>234</v>
      </c>
      <c r="L39" s="50">
        <f t="shared" si="7"/>
        <v>0</v>
      </c>
      <c r="M39" s="50">
        <f t="shared" si="7"/>
        <v>0</v>
      </c>
      <c r="N39" s="50">
        <f t="shared" si="7"/>
        <v>0</v>
      </c>
      <c r="O39" s="50">
        <f t="shared" si="7"/>
        <v>0</v>
      </c>
      <c r="P39" s="50">
        <f t="shared" si="7"/>
        <v>0</v>
      </c>
      <c r="Q39" s="50">
        <f t="shared" si="7"/>
        <v>0</v>
      </c>
      <c r="R39" s="50">
        <f>SUM(R40:R45)</f>
        <v>221</v>
      </c>
      <c r="S39" s="50">
        <f>SUM(S40:S45)</f>
        <v>252</v>
      </c>
      <c r="T39" s="50">
        <f t="shared" si="7"/>
        <v>0</v>
      </c>
      <c r="U39" s="50">
        <f t="shared" si="7"/>
        <v>0</v>
      </c>
    </row>
    <row r="40" spans="1:21" ht="15.75" x14ac:dyDescent="0.25">
      <c r="A40" s="25" t="s">
        <v>80</v>
      </c>
      <c r="B40" s="74" t="s">
        <v>122</v>
      </c>
      <c r="C40" s="74"/>
      <c r="D40" s="6"/>
      <c r="E40" s="14"/>
      <c r="F40" s="15">
        <v>4</v>
      </c>
      <c r="G40" s="16">
        <v>104</v>
      </c>
      <c r="H40" s="16">
        <v>2</v>
      </c>
      <c r="I40" s="11">
        <v>104</v>
      </c>
      <c r="J40" s="5">
        <v>52</v>
      </c>
      <c r="K40" s="11">
        <v>52</v>
      </c>
      <c r="L40" s="16"/>
      <c r="M40" s="11"/>
      <c r="N40" s="11"/>
      <c r="O40" s="11"/>
      <c r="P40" s="29"/>
      <c r="Q40" s="11"/>
      <c r="R40" s="29">
        <v>68</v>
      </c>
      <c r="S40" s="6">
        <v>36</v>
      </c>
      <c r="T40" s="30"/>
      <c r="U40" s="6"/>
    </row>
    <row r="41" spans="1:21" ht="15.75" x14ac:dyDescent="0.25">
      <c r="A41" s="25" t="s">
        <v>37</v>
      </c>
      <c r="B41" s="83" t="s">
        <v>123</v>
      </c>
      <c r="C41" s="83"/>
      <c r="D41" s="6"/>
      <c r="E41" s="14">
        <v>4</v>
      </c>
      <c r="F41" s="17"/>
      <c r="G41" s="16">
        <v>87</v>
      </c>
      <c r="H41" s="16">
        <v>2</v>
      </c>
      <c r="I41" s="11">
        <v>87</v>
      </c>
      <c r="J41" s="5">
        <v>45</v>
      </c>
      <c r="K41" s="11">
        <v>42</v>
      </c>
      <c r="L41" s="16"/>
      <c r="M41" s="11"/>
      <c r="N41" s="11"/>
      <c r="O41" s="11"/>
      <c r="P41" s="29"/>
      <c r="Q41" s="11"/>
      <c r="R41" s="29">
        <v>51</v>
      </c>
      <c r="S41" s="6">
        <v>36</v>
      </c>
      <c r="T41" s="30"/>
      <c r="U41" s="6"/>
    </row>
    <row r="42" spans="1:21" ht="15.75" x14ac:dyDescent="0.25">
      <c r="A42" s="25" t="s">
        <v>38</v>
      </c>
      <c r="B42" s="83" t="s">
        <v>124</v>
      </c>
      <c r="C42" s="83"/>
      <c r="D42" s="6"/>
      <c r="E42" s="14"/>
      <c r="F42" s="17">
        <v>4</v>
      </c>
      <c r="G42" s="16">
        <v>80</v>
      </c>
      <c r="H42" s="16">
        <v>2</v>
      </c>
      <c r="I42" s="11">
        <v>80</v>
      </c>
      <c r="J42" s="5">
        <v>40</v>
      </c>
      <c r="K42" s="11">
        <v>40</v>
      </c>
      <c r="L42" s="16"/>
      <c r="M42" s="11"/>
      <c r="N42" s="11"/>
      <c r="O42" s="11"/>
      <c r="P42" s="29"/>
      <c r="Q42" s="11"/>
      <c r="R42" s="29">
        <v>34</v>
      </c>
      <c r="S42" s="6">
        <v>46</v>
      </c>
      <c r="T42" s="30"/>
      <c r="U42" s="6"/>
    </row>
    <row r="43" spans="1:21" ht="19.5" customHeight="1" x14ac:dyDescent="0.25">
      <c r="A43" s="25" t="s">
        <v>39</v>
      </c>
      <c r="B43" s="84" t="s">
        <v>125</v>
      </c>
      <c r="C43" s="84"/>
      <c r="D43" s="6"/>
      <c r="E43" s="14"/>
      <c r="F43" s="17">
        <v>4</v>
      </c>
      <c r="G43" s="16">
        <v>113</v>
      </c>
      <c r="H43" s="16">
        <v>2</v>
      </c>
      <c r="I43" s="11">
        <v>113</v>
      </c>
      <c r="J43" s="5">
        <v>57</v>
      </c>
      <c r="K43" s="11">
        <v>56</v>
      </c>
      <c r="L43" s="7"/>
      <c r="M43" s="6"/>
      <c r="N43" s="6"/>
      <c r="O43" s="6"/>
      <c r="P43" s="30"/>
      <c r="Q43" s="6"/>
      <c r="R43" s="29">
        <v>51</v>
      </c>
      <c r="S43" s="11">
        <v>62</v>
      </c>
      <c r="T43" s="29"/>
      <c r="U43" s="11"/>
    </row>
    <row r="44" spans="1:21" ht="29.25" customHeight="1" x14ac:dyDescent="0.25">
      <c r="A44" s="25" t="s">
        <v>81</v>
      </c>
      <c r="B44" s="73" t="s">
        <v>126</v>
      </c>
      <c r="C44" s="73"/>
      <c r="D44" s="6"/>
      <c r="E44" s="14">
        <v>4</v>
      </c>
      <c r="F44" s="17"/>
      <c r="G44" s="16">
        <v>53</v>
      </c>
      <c r="H44" s="16">
        <v>2</v>
      </c>
      <c r="I44" s="11">
        <v>53</v>
      </c>
      <c r="J44" s="5">
        <v>27</v>
      </c>
      <c r="K44" s="11">
        <v>26</v>
      </c>
      <c r="L44" s="7"/>
      <c r="M44" s="6"/>
      <c r="N44" s="6"/>
      <c r="O44" s="6"/>
      <c r="P44" s="30"/>
      <c r="Q44" s="6"/>
      <c r="R44" s="29">
        <v>17</v>
      </c>
      <c r="S44" s="6">
        <v>36</v>
      </c>
      <c r="T44" s="30"/>
      <c r="U44" s="6"/>
    </row>
    <row r="45" spans="1:21" ht="29.25" customHeight="1" x14ac:dyDescent="0.25">
      <c r="A45" s="25" t="s">
        <v>128</v>
      </c>
      <c r="B45" s="87" t="s">
        <v>129</v>
      </c>
      <c r="C45" s="88"/>
      <c r="D45" s="6"/>
      <c r="E45" s="14">
        <v>4</v>
      </c>
      <c r="F45" s="17"/>
      <c r="G45" s="16">
        <v>36</v>
      </c>
      <c r="H45" s="16">
        <v>2</v>
      </c>
      <c r="I45" s="11">
        <v>36</v>
      </c>
      <c r="J45" s="5">
        <v>18</v>
      </c>
      <c r="K45" s="11">
        <v>18</v>
      </c>
      <c r="L45" s="7"/>
      <c r="M45" s="6"/>
      <c r="N45" s="6"/>
      <c r="O45" s="6"/>
      <c r="P45" s="30"/>
      <c r="Q45" s="6"/>
      <c r="R45" s="29"/>
      <c r="S45" s="6">
        <v>36</v>
      </c>
      <c r="T45" s="30"/>
      <c r="U45" s="6"/>
    </row>
    <row r="46" spans="1:21" ht="15.75" x14ac:dyDescent="0.25">
      <c r="A46" s="41" t="s">
        <v>40</v>
      </c>
      <c r="B46" s="78" t="s">
        <v>41</v>
      </c>
      <c r="C46" s="78"/>
      <c r="D46" s="40"/>
      <c r="E46" s="40"/>
      <c r="F46" s="40"/>
      <c r="G46" s="51">
        <f t="shared" ref="G46:Q46" si="8">G47+G55+G63+G74</f>
        <v>2129</v>
      </c>
      <c r="H46" s="51">
        <f t="shared" si="8"/>
        <v>24</v>
      </c>
      <c r="I46" s="51">
        <f t="shared" si="8"/>
        <v>1901</v>
      </c>
      <c r="J46" s="51">
        <f t="shared" si="8"/>
        <v>689</v>
      </c>
      <c r="K46" s="51">
        <f t="shared" si="8"/>
        <v>1192</v>
      </c>
      <c r="L46" s="51">
        <f t="shared" si="8"/>
        <v>0</v>
      </c>
      <c r="M46" s="51">
        <f t="shared" si="8"/>
        <v>504</v>
      </c>
      <c r="N46" s="51">
        <f t="shared" si="8"/>
        <v>0</v>
      </c>
      <c r="O46" s="51">
        <f t="shared" si="8"/>
        <v>0</v>
      </c>
      <c r="P46" s="51">
        <f t="shared" si="8"/>
        <v>0</v>
      </c>
      <c r="Q46" s="51">
        <f t="shared" si="8"/>
        <v>0</v>
      </c>
      <c r="R46" s="51">
        <f>R47+R55+R63</f>
        <v>197</v>
      </c>
      <c r="S46" s="51">
        <f t="shared" ref="S46:U46" si="9">S47+S55+S63</f>
        <v>348</v>
      </c>
      <c r="T46" s="51">
        <f t="shared" si="9"/>
        <v>578</v>
      </c>
      <c r="U46" s="51">
        <f t="shared" si="9"/>
        <v>604</v>
      </c>
    </row>
    <row r="47" spans="1:21" ht="22.5" customHeight="1" x14ac:dyDescent="0.25">
      <c r="A47" s="41" t="s">
        <v>42</v>
      </c>
      <c r="B47" s="75" t="s">
        <v>104</v>
      </c>
      <c r="C47" s="75"/>
      <c r="D47" s="40"/>
      <c r="E47" s="40"/>
      <c r="F47" s="40"/>
      <c r="G47" s="51">
        <f>SUM(G48:G53)</f>
        <v>559</v>
      </c>
      <c r="H47" s="51">
        <f t="shared" ref="H47:Q47" si="10">SUM(H48:H53)</f>
        <v>6</v>
      </c>
      <c r="I47" s="51">
        <f t="shared" si="10"/>
        <v>559</v>
      </c>
      <c r="J47" s="51">
        <f t="shared" si="10"/>
        <v>162</v>
      </c>
      <c r="K47" s="51">
        <f t="shared" si="10"/>
        <v>377</v>
      </c>
      <c r="L47" s="51">
        <f t="shared" si="10"/>
        <v>0</v>
      </c>
      <c r="M47" s="51">
        <f t="shared" si="10"/>
        <v>216</v>
      </c>
      <c r="N47" s="51">
        <f t="shared" si="10"/>
        <v>0</v>
      </c>
      <c r="O47" s="51">
        <f t="shared" si="10"/>
        <v>0</v>
      </c>
      <c r="P47" s="51">
        <f t="shared" si="10"/>
        <v>0</v>
      </c>
      <c r="Q47" s="51">
        <f t="shared" si="10"/>
        <v>0</v>
      </c>
      <c r="R47" s="51">
        <f>SUM(R48:R54)</f>
        <v>197</v>
      </c>
      <c r="S47" s="51">
        <f>SUM(S48+S49+S50+S52+S53+S54)</f>
        <v>348</v>
      </c>
      <c r="T47" s="51">
        <f t="shared" ref="T47:U47" si="11">SUM(T48:T54)</f>
        <v>0</v>
      </c>
      <c r="U47" s="51">
        <f t="shared" si="11"/>
        <v>0</v>
      </c>
    </row>
    <row r="48" spans="1:21" ht="21" customHeight="1" x14ac:dyDescent="0.25">
      <c r="A48" s="25" t="s">
        <v>43</v>
      </c>
      <c r="B48" s="77" t="s">
        <v>105</v>
      </c>
      <c r="C48" s="77"/>
      <c r="D48" s="6"/>
      <c r="E48" s="6"/>
      <c r="F48" s="6">
        <v>4</v>
      </c>
      <c r="G48" s="18">
        <v>106</v>
      </c>
      <c r="H48" s="18">
        <v>2</v>
      </c>
      <c r="I48" s="19">
        <v>106</v>
      </c>
      <c r="J48" s="19">
        <v>53</v>
      </c>
      <c r="K48" s="19">
        <v>53</v>
      </c>
      <c r="L48" s="18"/>
      <c r="M48" s="19"/>
      <c r="N48" s="19"/>
      <c r="O48" s="19"/>
      <c r="P48" s="31"/>
      <c r="Q48" s="19"/>
      <c r="R48" s="38">
        <v>46</v>
      </c>
      <c r="S48" s="19">
        <v>60</v>
      </c>
      <c r="T48" s="31"/>
      <c r="U48" s="19"/>
    </row>
    <row r="49" spans="1:21" ht="19.5" customHeight="1" x14ac:dyDescent="0.25">
      <c r="A49" s="25" t="s">
        <v>107</v>
      </c>
      <c r="B49" s="85" t="s">
        <v>106</v>
      </c>
      <c r="C49" s="86"/>
      <c r="D49" s="6"/>
      <c r="E49" s="6">
        <v>4</v>
      </c>
      <c r="F49" s="6"/>
      <c r="G49" s="18">
        <v>112</v>
      </c>
      <c r="H49" s="18">
        <v>2</v>
      </c>
      <c r="I49" s="19">
        <v>112</v>
      </c>
      <c r="J49" s="19">
        <v>56</v>
      </c>
      <c r="K49" s="19">
        <v>56</v>
      </c>
      <c r="L49" s="18"/>
      <c r="M49" s="19"/>
      <c r="N49" s="19"/>
      <c r="O49" s="19"/>
      <c r="P49" s="31"/>
      <c r="Q49" s="19"/>
      <c r="R49" s="38">
        <v>34</v>
      </c>
      <c r="S49" s="19">
        <v>78</v>
      </c>
      <c r="T49" s="31"/>
      <c r="U49" s="19"/>
    </row>
    <row r="50" spans="1:21" ht="26.25" customHeight="1" x14ac:dyDescent="0.25">
      <c r="A50" s="25" t="s">
        <v>108</v>
      </c>
      <c r="B50" s="85" t="s">
        <v>109</v>
      </c>
      <c r="C50" s="86"/>
      <c r="D50" s="6"/>
      <c r="E50" s="6">
        <v>4</v>
      </c>
      <c r="F50" s="6"/>
      <c r="G50" s="18">
        <v>105</v>
      </c>
      <c r="H50" s="18">
        <v>2</v>
      </c>
      <c r="I50" s="19">
        <v>105</v>
      </c>
      <c r="J50" s="19">
        <v>53</v>
      </c>
      <c r="K50" s="19">
        <v>52</v>
      </c>
      <c r="L50" s="18"/>
      <c r="M50" s="19"/>
      <c r="N50" s="19"/>
      <c r="O50" s="19"/>
      <c r="P50" s="31"/>
      <c r="Q50" s="19"/>
      <c r="R50" s="38">
        <v>45</v>
      </c>
      <c r="S50" s="19">
        <v>60</v>
      </c>
      <c r="T50" s="31"/>
      <c r="U50" s="19"/>
    </row>
    <row r="51" spans="1:21" ht="21.75" customHeight="1" x14ac:dyDescent="0.25">
      <c r="A51" s="25"/>
      <c r="B51" s="26" t="s">
        <v>133</v>
      </c>
      <c r="C51" s="27"/>
      <c r="D51" s="6"/>
      <c r="E51" s="6">
        <v>4</v>
      </c>
      <c r="F51" s="6"/>
      <c r="G51" s="18">
        <v>20</v>
      </c>
      <c r="H51" s="18"/>
      <c r="I51" s="19">
        <v>20</v>
      </c>
      <c r="J51" s="19"/>
      <c r="K51" s="19"/>
      <c r="L51" s="18"/>
      <c r="M51" s="19"/>
      <c r="N51" s="19"/>
      <c r="O51" s="19"/>
      <c r="P51" s="31"/>
      <c r="Q51" s="19"/>
      <c r="R51" s="38"/>
      <c r="S51" s="19">
        <v>20</v>
      </c>
      <c r="T51" s="31"/>
      <c r="U51" s="19"/>
    </row>
    <row r="52" spans="1:21" ht="19.899999999999999" customHeight="1" x14ac:dyDescent="0.25">
      <c r="A52" s="25" t="s">
        <v>44</v>
      </c>
      <c r="B52" s="76" t="s">
        <v>49</v>
      </c>
      <c r="C52" s="76"/>
      <c r="D52" s="6"/>
      <c r="E52" s="157">
        <v>4</v>
      </c>
      <c r="F52" s="6"/>
      <c r="G52" s="7">
        <v>108</v>
      </c>
      <c r="H52" s="7"/>
      <c r="I52" s="6">
        <v>108</v>
      </c>
      <c r="J52" s="6"/>
      <c r="K52" s="6">
        <v>108</v>
      </c>
      <c r="L52" s="7"/>
      <c r="M52" s="7">
        <v>108</v>
      </c>
      <c r="N52" s="6"/>
      <c r="O52" s="6"/>
      <c r="P52" s="30"/>
      <c r="Q52" s="6"/>
      <c r="R52" s="30">
        <v>72</v>
      </c>
      <c r="S52" s="6">
        <v>36</v>
      </c>
      <c r="T52" s="30"/>
      <c r="U52" s="6"/>
    </row>
    <row r="53" spans="1:21" ht="15.75" x14ac:dyDescent="0.25">
      <c r="A53" s="25" t="s">
        <v>45</v>
      </c>
      <c r="B53" s="76" t="s">
        <v>46</v>
      </c>
      <c r="C53" s="76"/>
      <c r="D53" s="6"/>
      <c r="E53" s="158"/>
      <c r="F53" s="6"/>
      <c r="G53" s="7">
        <v>108</v>
      </c>
      <c r="H53" s="7"/>
      <c r="I53" s="6">
        <v>108</v>
      </c>
      <c r="J53" s="6"/>
      <c r="K53" s="6">
        <v>108</v>
      </c>
      <c r="L53" s="7"/>
      <c r="M53" s="6">
        <v>108</v>
      </c>
      <c r="N53" s="6"/>
      <c r="O53" s="6"/>
      <c r="P53" s="30"/>
      <c r="Q53" s="6"/>
      <c r="R53" s="30"/>
      <c r="S53" s="6">
        <v>108</v>
      </c>
      <c r="T53" s="30"/>
      <c r="U53" s="6"/>
    </row>
    <row r="54" spans="1:21" ht="15.75" x14ac:dyDescent="0.25">
      <c r="A54" s="25" t="s">
        <v>127</v>
      </c>
      <c r="B54" s="80" t="s">
        <v>62</v>
      </c>
      <c r="C54" s="81"/>
      <c r="D54" s="6"/>
      <c r="E54" s="6"/>
      <c r="F54" s="6"/>
      <c r="G54" s="7">
        <v>6</v>
      </c>
      <c r="H54" s="7"/>
      <c r="I54" s="6"/>
      <c r="J54" s="6"/>
      <c r="K54" s="6"/>
      <c r="L54" s="7"/>
      <c r="M54" s="6"/>
      <c r="N54" s="6"/>
      <c r="O54" s="6"/>
      <c r="P54" s="30"/>
      <c r="Q54" s="6"/>
      <c r="R54" s="30"/>
      <c r="S54" s="6">
        <v>6</v>
      </c>
      <c r="T54" s="30"/>
      <c r="U54" s="6"/>
    </row>
    <row r="55" spans="1:21" ht="22.5" customHeight="1" x14ac:dyDescent="0.25">
      <c r="A55" s="41" t="s">
        <v>47</v>
      </c>
      <c r="B55" s="75" t="s">
        <v>110</v>
      </c>
      <c r="C55" s="75"/>
      <c r="D55" s="40"/>
      <c r="E55" s="40"/>
      <c r="F55" s="40"/>
      <c r="G55" s="52">
        <f>SUM(G56:G61)</f>
        <v>602</v>
      </c>
      <c r="H55" s="52">
        <f t="shared" ref="H55:Q55" si="12">SUM(H56:H61)</f>
        <v>6</v>
      </c>
      <c r="I55" s="52">
        <f t="shared" si="12"/>
        <v>596</v>
      </c>
      <c r="J55" s="52">
        <f t="shared" si="12"/>
        <v>226</v>
      </c>
      <c r="K55" s="52">
        <f t="shared" si="12"/>
        <v>370</v>
      </c>
      <c r="L55" s="52">
        <f t="shared" si="12"/>
        <v>0</v>
      </c>
      <c r="M55" s="52">
        <f t="shared" si="12"/>
        <v>144</v>
      </c>
      <c r="N55" s="52">
        <f t="shared" si="12"/>
        <v>0</v>
      </c>
      <c r="O55" s="52">
        <f t="shared" si="12"/>
        <v>0</v>
      </c>
      <c r="P55" s="52">
        <f t="shared" si="12"/>
        <v>0</v>
      </c>
      <c r="Q55" s="52">
        <f t="shared" si="12"/>
        <v>0</v>
      </c>
      <c r="R55" s="52">
        <f>SUM(R56:R61)</f>
        <v>0</v>
      </c>
      <c r="S55" s="52">
        <f t="shared" ref="S55:U55" si="13">SUM(S56:S61)</f>
        <v>0</v>
      </c>
      <c r="T55" s="52">
        <f t="shared" si="13"/>
        <v>256</v>
      </c>
      <c r="U55" s="52">
        <f t="shared" si="13"/>
        <v>346</v>
      </c>
    </row>
    <row r="56" spans="1:21" ht="30.75" customHeight="1" x14ac:dyDescent="0.25">
      <c r="A56" s="25" t="s">
        <v>48</v>
      </c>
      <c r="B56" s="77" t="s">
        <v>111</v>
      </c>
      <c r="C56" s="77"/>
      <c r="D56" s="6"/>
      <c r="E56" s="6"/>
      <c r="F56" s="6">
        <v>6</v>
      </c>
      <c r="G56" s="18">
        <v>168</v>
      </c>
      <c r="H56" s="18">
        <v>2</v>
      </c>
      <c r="I56" s="19">
        <v>168</v>
      </c>
      <c r="J56" s="19">
        <v>84</v>
      </c>
      <c r="K56" s="19">
        <v>84</v>
      </c>
      <c r="L56" s="18"/>
      <c r="M56" s="19"/>
      <c r="N56" s="19"/>
      <c r="O56" s="19"/>
      <c r="P56" s="31"/>
      <c r="Q56" s="19"/>
      <c r="R56" s="31"/>
      <c r="S56" s="20"/>
      <c r="T56" s="36">
        <v>72</v>
      </c>
      <c r="U56" s="20">
        <v>96</v>
      </c>
    </row>
    <row r="57" spans="1:21" ht="19.5" customHeight="1" x14ac:dyDescent="0.25">
      <c r="A57" s="25" t="s">
        <v>114</v>
      </c>
      <c r="B57" s="85" t="s">
        <v>112</v>
      </c>
      <c r="C57" s="86"/>
      <c r="D57" s="6"/>
      <c r="E57" s="6"/>
      <c r="F57" s="6">
        <v>6</v>
      </c>
      <c r="G57" s="18">
        <v>144</v>
      </c>
      <c r="H57" s="18">
        <v>2</v>
      </c>
      <c r="I57" s="19">
        <v>144</v>
      </c>
      <c r="J57" s="19">
        <v>72</v>
      </c>
      <c r="K57" s="19">
        <v>72</v>
      </c>
      <c r="L57" s="18"/>
      <c r="M57" s="19"/>
      <c r="N57" s="19"/>
      <c r="O57" s="19"/>
      <c r="P57" s="31"/>
      <c r="Q57" s="19"/>
      <c r="R57" s="31"/>
      <c r="S57" s="20"/>
      <c r="T57" s="36">
        <v>76</v>
      </c>
      <c r="U57" s="20">
        <v>68</v>
      </c>
    </row>
    <row r="58" spans="1:21" ht="20.25" customHeight="1" x14ac:dyDescent="0.25">
      <c r="A58" s="25" t="s">
        <v>115</v>
      </c>
      <c r="B58" s="85" t="s">
        <v>113</v>
      </c>
      <c r="C58" s="86"/>
      <c r="D58" s="6"/>
      <c r="E58" s="6"/>
      <c r="F58" s="6">
        <v>6</v>
      </c>
      <c r="G58" s="18">
        <v>140</v>
      </c>
      <c r="H58" s="18">
        <v>2</v>
      </c>
      <c r="I58" s="19">
        <v>140</v>
      </c>
      <c r="J58" s="19">
        <v>70</v>
      </c>
      <c r="K58" s="19">
        <v>70</v>
      </c>
      <c r="L58" s="18"/>
      <c r="M58" s="19"/>
      <c r="N58" s="19"/>
      <c r="O58" s="19"/>
      <c r="P58" s="31"/>
      <c r="Q58" s="19"/>
      <c r="R58" s="31"/>
      <c r="S58" s="20"/>
      <c r="T58" s="36">
        <v>72</v>
      </c>
      <c r="U58" s="20">
        <v>68</v>
      </c>
    </row>
    <row r="59" spans="1:21" ht="17.45" customHeight="1" x14ac:dyDescent="0.25">
      <c r="A59" s="25" t="s">
        <v>50</v>
      </c>
      <c r="B59" s="76" t="s">
        <v>49</v>
      </c>
      <c r="C59" s="76"/>
      <c r="D59" s="6"/>
      <c r="E59" s="157">
        <v>6</v>
      </c>
      <c r="F59" s="6"/>
      <c r="G59" s="7">
        <v>72</v>
      </c>
      <c r="H59" s="7"/>
      <c r="I59" s="6">
        <v>72</v>
      </c>
      <c r="J59" s="6"/>
      <c r="K59" s="6">
        <v>72</v>
      </c>
      <c r="L59" s="7"/>
      <c r="M59" s="7">
        <v>72</v>
      </c>
      <c r="N59" s="6"/>
      <c r="O59" s="6"/>
      <c r="P59" s="30"/>
      <c r="Q59" s="6"/>
      <c r="R59" s="30"/>
      <c r="S59" s="6"/>
      <c r="T59" s="30">
        <v>36</v>
      </c>
      <c r="U59" s="6">
        <v>36</v>
      </c>
    </row>
    <row r="60" spans="1:21" ht="18" customHeight="1" x14ac:dyDescent="0.25">
      <c r="A60" s="25" t="s">
        <v>51</v>
      </c>
      <c r="B60" s="76" t="s">
        <v>46</v>
      </c>
      <c r="C60" s="76"/>
      <c r="D60" s="6"/>
      <c r="E60" s="158"/>
      <c r="F60" s="6"/>
      <c r="G60" s="7">
        <v>72</v>
      </c>
      <c r="H60" s="7"/>
      <c r="I60" s="6">
        <v>72</v>
      </c>
      <c r="J60" s="6"/>
      <c r="K60" s="6">
        <v>72</v>
      </c>
      <c r="L60" s="7"/>
      <c r="M60" s="7">
        <v>72</v>
      </c>
      <c r="N60" s="6"/>
      <c r="O60" s="6"/>
      <c r="P60" s="30"/>
      <c r="Q60" s="6"/>
      <c r="R60" s="30"/>
      <c r="S60" s="6"/>
      <c r="T60" s="30"/>
      <c r="U60" s="6">
        <v>72</v>
      </c>
    </row>
    <row r="61" spans="1:21" ht="18" customHeight="1" x14ac:dyDescent="0.25">
      <c r="A61" s="25" t="s">
        <v>127</v>
      </c>
      <c r="B61" s="80" t="s">
        <v>62</v>
      </c>
      <c r="C61" s="81"/>
      <c r="D61" s="6"/>
      <c r="E61" s="6"/>
      <c r="F61" s="6"/>
      <c r="G61" s="7">
        <v>6</v>
      </c>
      <c r="H61" s="7"/>
      <c r="I61" s="6"/>
      <c r="J61" s="6"/>
      <c r="K61" s="6"/>
      <c r="L61" s="7"/>
      <c r="M61" s="7"/>
      <c r="N61" s="6"/>
      <c r="O61" s="6"/>
      <c r="P61" s="30"/>
      <c r="Q61" s="6"/>
      <c r="R61" s="30"/>
      <c r="S61" s="6"/>
      <c r="T61" s="30"/>
      <c r="U61" s="6">
        <v>6</v>
      </c>
    </row>
    <row r="62" spans="1:21" ht="36.75" customHeight="1" x14ac:dyDescent="0.25">
      <c r="A62" s="115" t="s">
        <v>178</v>
      </c>
      <c r="B62" s="116"/>
      <c r="C62" s="117"/>
      <c r="D62" s="6"/>
      <c r="E62" s="6"/>
      <c r="F62" s="6"/>
      <c r="G62" s="7"/>
      <c r="H62" s="7"/>
      <c r="I62" s="6"/>
      <c r="J62" s="6"/>
      <c r="K62" s="6"/>
      <c r="L62" s="7"/>
      <c r="M62" s="7"/>
      <c r="N62" s="6"/>
      <c r="O62" s="6"/>
      <c r="P62" s="30"/>
      <c r="Q62" s="6"/>
      <c r="R62" s="30"/>
      <c r="S62" s="6"/>
      <c r="T62" s="30"/>
      <c r="U62" s="6"/>
    </row>
    <row r="63" spans="1:21" ht="49.15" customHeight="1" x14ac:dyDescent="0.25">
      <c r="A63" s="41" t="s">
        <v>52</v>
      </c>
      <c r="B63" s="75" t="s">
        <v>116</v>
      </c>
      <c r="C63" s="75"/>
      <c r="D63" s="40"/>
      <c r="E63" s="40"/>
      <c r="F63" s="40"/>
      <c r="G63" s="53">
        <f t="shared" ref="G63:Q63" si="14">SUM(G64:G73)</f>
        <v>752</v>
      </c>
      <c r="H63" s="53">
        <f t="shared" si="14"/>
        <v>12</v>
      </c>
      <c r="I63" s="53">
        <f t="shared" si="14"/>
        <v>746</v>
      </c>
      <c r="J63" s="53">
        <f t="shared" si="14"/>
        <v>301</v>
      </c>
      <c r="K63" s="53">
        <f t="shared" si="14"/>
        <v>445</v>
      </c>
      <c r="L63" s="53">
        <f t="shared" si="14"/>
        <v>0</v>
      </c>
      <c r="M63" s="53">
        <f t="shared" si="14"/>
        <v>144</v>
      </c>
      <c r="N63" s="53">
        <f t="shared" si="14"/>
        <v>0</v>
      </c>
      <c r="O63" s="53">
        <f t="shared" si="14"/>
        <v>0</v>
      </c>
      <c r="P63" s="53">
        <f t="shared" si="14"/>
        <v>0</v>
      </c>
      <c r="Q63" s="53">
        <f t="shared" si="14"/>
        <v>0</v>
      </c>
      <c r="R63" s="53">
        <f>SUM(R64:R69)</f>
        <v>0</v>
      </c>
      <c r="S63" s="53">
        <f t="shared" ref="S63:U63" si="15">SUM(S64:S69)</f>
        <v>0</v>
      </c>
      <c r="T63" s="53">
        <f t="shared" si="15"/>
        <v>322</v>
      </c>
      <c r="U63" s="53">
        <f t="shared" si="15"/>
        <v>258</v>
      </c>
    </row>
    <row r="64" spans="1:21" ht="17.25" customHeight="1" x14ac:dyDescent="0.25">
      <c r="A64" s="25" t="s">
        <v>53</v>
      </c>
      <c r="B64" s="77" t="s">
        <v>117</v>
      </c>
      <c r="C64" s="77"/>
      <c r="D64" s="6"/>
      <c r="E64" s="6"/>
      <c r="F64" s="6">
        <v>6</v>
      </c>
      <c r="G64" s="7">
        <v>204</v>
      </c>
      <c r="H64" s="7">
        <v>2</v>
      </c>
      <c r="I64" s="7">
        <f>SUM(S64:U64)</f>
        <v>204</v>
      </c>
      <c r="J64" s="6">
        <v>102</v>
      </c>
      <c r="K64" s="6">
        <v>102</v>
      </c>
      <c r="L64" s="7"/>
      <c r="M64" s="6"/>
      <c r="N64" s="6"/>
      <c r="O64" s="6"/>
      <c r="P64" s="30"/>
      <c r="Q64" s="6"/>
      <c r="R64" s="30"/>
      <c r="S64" s="7"/>
      <c r="T64" s="37">
        <v>136</v>
      </c>
      <c r="U64" s="7">
        <v>68</v>
      </c>
    </row>
    <row r="65" spans="1:22" ht="34.5" customHeight="1" x14ac:dyDescent="0.25">
      <c r="A65" s="25" t="s">
        <v>118</v>
      </c>
      <c r="B65" s="85" t="s">
        <v>119</v>
      </c>
      <c r="C65" s="86"/>
      <c r="D65" s="6"/>
      <c r="E65" s="6"/>
      <c r="F65" s="6">
        <v>6</v>
      </c>
      <c r="G65" s="7">
        <v>174</v>
      </c>
      <c r="H65" s="7">
        <v>2</v>
      </c>
      <c r="I65" s="7">
        <v>174</v>
      </c>
      <c r="J65" s="6">
        <v>87</v>
      </c>
      <c r="K65" s="6">
        <v>87</v>
      </c>
      <c r="L65" s="7"/>
      <c r="M65" s="6"/>
      <c r="N65" s="6"/>
      <c r="O65" s="6"/>
      <c r="P65" s="30"/>
      <c r="Q65" s="6"/>
      <c r="R65" s="30"/>
      <c r="S65" s="7"/>
      <c r="T65" s="37">
        <v>98</v>
      </c>
      <c r="U65" s="7">
        <v>76</v>
      </c>
    </row>
    <row r="66" spans="1:22" ht="30.75" customHeight="1" x14ac:dyDescent="0.25">
      <c r="A66" s="25" t="s">
        <v>120</v>
      </c>
      <c r="B66" s="85" t="s">
        <v>121</v>
      </c>
      <c r="C66" s="86"/>
      <c r="D66" s="6"/>
      <c r="E66" s="6">
        <v>5</v>
      </c>
      <c r="F66" s="6"/>
      <c r="G66" s="7">
        <v>52</v>
      </c>
      <c r="H66" s="7">
        <v>2</v>
      </c>
      <c r="I66" s="7">
        <v>52</v>
      </c>
      <c r="J66" s="6">
        <v>26</v>
      </c>
      <c r="K66" s="6">
        <v>26</v>
      </c>
      <c r="L66" s="7"/>
      <c r="M66" s="6"/>
      <c r="N66" s="6"/>
      <c r="O66" s="6"/>
      <c r="P66" s="30"/>
      <c r="Q66" s="6"/>
      <c r="R66" s="30"/>
      <c r="S66" s="7"/>
      <c r="T66" s="37">
        <v>52</v>
      </c>
      <c r="U66" s="7"/>
    </row>
    <row r="67" spans="1:22" ht="18.600000000000001" customHeight="1" x14ac:dyDescent="0.25">
      <c r="A67" s="25" t="s">
        <v>54</v>
      </c>
      <c r="B67" s="76" t="s">
        <v>49</v>
      </c>
      <c r="C67" s="76"/>
      <c r="D67" s="6"/>
      <c r="E67" s="157">
        <v>6</v>
      </c>
      <c r="F67" s="6"/>
      <c r="G67" s="7">
        <v>72</v>
      </c>
      <c r="H67" s="7"/>
      <c r="I67" s="6">
        <v>72</v>
      </c>
      <c r="J67" s="6"/>
      <c r="K67" s="6">
        <v>72</v>
      </c>
      <c r="L67" s="7"/>
      <c r="M67" s="7">
        <v>72</v>
      </c>
      <c r="N67" s="6"/>
      <c r="O67" s="6"/>
      <c r="P67" s="30"/>
      <c r="Q67" s="6"/>
      <c r="R67" s="30"/>
      <c r="S67" s="6"/>
      <c r="T67" s="30">
        <v>36</v>
      </c>
      <c r="U67" s="6">
        <v>36</v>
      </c>
    </row>
    <row r="68" spans="1:22" ht="15" customHeight="1" x14ac:dyDescent="0.25">
      <c r="A68" s="25" t="s">
        <v>55</v>
      </c>
      <c r="B68" s="76" t="s">
        <v>46</v>
      </c>
      <c r="C68" s="76"/>
      <c r="D68" s="6"/>
      <c r="E68" s="158"/>
      <c r="F68" s="6"/>
      <c r="G68" s="7">
        <v>72</v>
      </c>
      <c r="H68" s="7"/>
      <c r="I68" s="6">
        <v>72</v>
      </c>
      <c r="J68" s="6"/>
      <c r="K68" s="6">
        <v>72</v>
      </c>
      <c r="L68" s="7"/>
      <c r="M68" s="7">
        <f>G68</f>
        <v>72</v>
      </c>
      <c r="N68" s="6"/>
      <c r="O68" s="6"/>
      <c r="P68" s="30"/>
      <c r="Q68" s="6"/>
      <c r="R68" s="30"/>
      <c r="S68" s="6"/>
      <c r="T68" s="30"/>
      <c r="U68" s="6">
        <v>72</v>
      </c>
    </row>
    <row r="69" spans="1:22" ht="15" customHeight="1" x14ac:dyDescent="0.25">
      <c r="A69" s="25" t="s">
        <v>63</v>
      </c>
      <c r="B69" s="114" t="s">
        <v>62</v>
      </c>
      <c r="C69" s="114"/>
      <c r="D69" s="6"/>
      <c r="E69" s="6"/>
      <c r="F69" s="6"/>
      <c r="G69" s="7">
        <v>6</v>
      </c>
      <c r="H69" s="7"/>
      <c r="I69" s="6"/>
      <c r="J69" s="6"/>
      <c r="K69" s="6"/>
      <c r="L69" s="7"/>
      <c r="M69" s="7"/>
      <c r="N69" s="6"/>
      <c r="O69" s="6"/>
      <c r="P69" s="30"/>
      <c r="Q69" s="6"/>
      <c r="R69" s="30"/>
      <c r="S69" s="6"/>
      <c r="T69" s="30"/>
      <c r="U69" s="6">
        <v>6</v>
      </c>
    </row>
    <row r="70" spans="1:22" ht="15" customHeight="1" x14ac:dyDescent="0.25">
      <c r="A70" s="70"/>
      <c r="B70" s="91" t="s">
        <v>130</v>
      </c>
      <c r="C70" s="92"/>
      <c r="D70" s="54"/>
      <c r="E70" s="54"/>
      <c r="F70" s="54"/>
      <c r="G70" s="71"/>
      <c r="H70" s="71"/>
      <c r="I70" s="54"/>
      <c r="J70" s="54"/>
      <c r="K70" s="54"/>
      <c r="L70" s="71"/>
      <c r="M70" s="71"/>
      <c r="N70" s="54"/>
      <c r="O70" s="54"/>
      <c r="P70" s="54"/>
      <c r="Q70" s="54"/>
      <c r="R70" s="54">
        <f>SUM(R71:R73)</f>
        <v>0</v>
      </c>
      <c r="S70" s="54">
        <f t="shared" ref="S70:U70" si="16">SUM(S71:S73)</f>
        <v>100</v>
      </c>
      <c r="T70" s="54">
        <f t="shared" si="16"/>
        <v>34</v>
      </c>
      <c r="U70" s="54">
        <f t="shared" si="16"/>
        <v>38</v>
      </c>
    </row>
    <row r="71" spans="1:22" ht="15" customHeight="1" x14ac:dyDescent="0.25">
      <c r="A71" s="25" t="s">
        <v>175</v>
      </c>
      <c r="B71" s="26" t="s">
        <v>134</v>
      </c>
      <c r="C71" s="28"/>
      <c r="D71" s="6"/>
      <c r="E71" s="6">
        <v>4</v>
      </c>
      <c r="F71" s="6"/>
      <c r="G71" s="7">
        <v>34</v>
      </c>
      <c r="H71" s="7">
        <v>2</v>
      </c>
      <c r="I71" s="6">
        <v>34</v>
      </c>
      <c r="J71" s="6">
        <v>17</v>
      </c>
      <c r="K71" s="6">
        <v>17</v>
      </c>
      <c r="L71" s="7"/>
      <c r="M71" s="7"/>
      <c r="N71" s="6"/>
      <c r="O71" s="6"/>
      <c r="P71" s="30"/>
      <c r="Q71" s="6"/>
      <c r="R71" s="30"/>
      <c r="S71" s="6">
        <v>34</v>
      </c>
      <c r="T71" s="30"/>
      <c r="U71" s="6"/>
    </row>
    <row r="72" spans="1:22" ht="15" customHeight="1" x14ac:dyDescent="0.25">
      <c r="A72" s="25" t="s">
        <v>176</v>
      </c>
      <c r="B72" s="93" t="s">
        <v>131</v>
      </c>
      <c r="C72" s="94"/>
      <c r="D72" s="6"/>
      <c r="E72" s="6"/>
      <c r="F72" s="6">
        <v>6</v>
      </c>
      <c r="G72" s="7">
        <v>102</v>
      </c>
      <c r="H72" s="7">
        <v>2</v>
      </c>
      <c r="I72" s="6">
        <v>102</v>
      </c>
      <c r="J72" s="6">
        <v>51</v>
      </c>
      <c r="K72" s="6">
        <v>51</v>
      </c>
      <c r="L72" s="7"/>
      <c r="M72" s="7"/>
      <c r="N72" s="6"/>
      <c r="O72" s="6"/>
      <c r="P72" s="30"/>
      <c r="Q72" s="6"/>
      <c r="R72" s="30"/>
      <c r="S72" s="6">
        <v>30</v>
      </c>
      <c r="T72" s="30">
        <v>34</v>
      </c>
      <c r="U72" s="6">
        <v>38</v>
      </c>
    </row>
    <row r="73" spans="1:22" ht="15" customHeight="1" x14ac:dyDescent="0.25">
      <c r="A73" s="25" t="s">
        <v>177</v>
      </c>
      <c r="B73" s="93" t="s">
        <v>132</v>
      </c>
      <c r="C73" s="94"/>
      <c r="D73" s="6"/>
      <c r="E73" s="6">
        <v>4</v>
      </c>
      <c r="F73" s="6"/>
      <c r="G73" s="7">
        <v>36</v>
      </c>
      <c r="H73" s="7">
        <v>2</v>
      </c>
      <c r="I73" s="6">
        <v>36</v>
      </c>
      <c r="J73" s="6">
        <v>18</v>
      </c>
      <c r="K73" s="6">
        <v>18</v>
      </c>
      <c r="L73" s="7"/>
      <c r="M73" s="7"/>
      <c r="N73" s="6"/>
      <c r="O73" s="6"/>
      <c r="P73" s="30"/>
      <c r="Q73" s="6"/>
      <c r="R73" s="30"/>
      <c r="S73" s="6">
        <v>36</v>
      </c>
      <c r="T73" s="30"/>
      <c r="U73" s="6"/>
    </row>
    <row r="74" spans="1:22" ht="15.75" x14ac:dyDescent="0.25">
      <c r="A74" s="41" t="s">
        <v>179</v>
      </c>
      <c r="B74" s="78" t="s">
        <v>180</v>
      </c>
      <c r="C74" s="78"/>
      <c r="D74" s="40"/>
      <c r="E74" s="40"/>
      <c r="F74" s="54"/>
      <c r="G74" s="40">
        <v>216</v>
      </c>
      <c r="H74" s="40"/>
      <c r="I74" s="55"/>
      <c r="J74" s="56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>
        <v>6</v>
      </c>
      <c r="V74" s="1" t="s">
        <v>64</v>
      </c>
    </row>
    <row r="75" spans="1:22" ht="15.75" x14ac:dyDescent="0.25">
      <c r="A75" s="58" t="s">
        <v>58</v>
      </c>
      <c r="B75" s="78" t="s">
        <v>56</v>
      </c>
      <c r="C75" s="78"/>
      <c r="D75" s="40"/>
      <c r="E75" s="40"/>
      <c r="F75" s="54"/>
      <c r="G75" s="40">
        <v>216</v>
      </c>
      <c r="H75" s="40"/>
      <c r="I75" s="55"/>
      <c r="J75" s="56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>
        <v>216</v>
      </c>
      <c r="V75" s="1" t="s">
        <v>64</v>
      </c>
    </row>
    <row r="76" spans="1:22" ht="15.75" x14ac:dyDescent="0.25">
      <c r="A76" s="57"/>
      <c r="B76" s="79" t="s">
        <v>57</v>
      </c>
      <c r="C76" s="79"/>
      <c r="D76" s="40"/>
      <c r="E76" s="40"/>
      <c r="F76" s="40"/>
      <c r="G76" s="51">
        <v>4428</v>
      </c>
      <c r="H76" s="51">
        <f>H32+H39+H46</f>
        <v>48</v>
      </c>
      <c r="I76" s="51">
        <f>I15+I32+I39+I46</f>
        <v>4188</v>
      </c>
      <c r="J76" s="56">
        <f>J15+J32+J39+J46</f>
        <v>2073</v>
      </c>
      <c r="K76" s="40">
        <f>K15+K32+K39+K46</f>
        <v>2095</v>
      </c>
      <c r="L76" s="51"/>
      <c r="M76" s="40">
        <f>M46</f>
        <v>504</v>
      </c>
      <c r="N76" s="40"/>
      <c r="O76" s="40">
        <f>O21+O46</f>
        <v>0</v>
      </c>
      <c r="P76" s="51">
        <v>612</v>
      </c>
      <c r="Q76" s="51">
        <v>864</v>
      </c>
      <c r="R76" s="51">
        <f>R32+R39+R46+R70+R74+R75</f>
        <v>612</v>
      </c>
      <c r="S76" s="51">
        <f t="shared" ref="S76:U76" si="17">S32+S39+S46+S70+S74+S75</f>
        <v>864</v>
      </c>
      <c r="T76" s="51">
        <f t="shared" si="17"/>
        <v>612</v>
      </c>
      <c r="U76" s="51">
        <f t="shared" si="17"/>
        <v>864</v>
      </c>
    </row>
    <row r="77" spans="1:22" ht="15.75" x14ac:dyDescent="0.25">
      <c r="A77" s="21"/>
      <c r="B77" s="72"/>
      <c r="C77" s="72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32"/>
      <c r="Q77" s="21"/>
      <c r="R77" s="32"/>
      <c r="S77" s="21"/>
      <c r="T77" s="32"/>
      <c r="U77" s="21"/>
    </row>
    <row r="78" spans="1:22" ht="15.75" x14ac:dyDescent="0.25">
      <c r="A78" s="21"/>
      <c r="B78" s="72"/>
      <c r="C78" s="72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32"/>
      <c r="Q78" s="21"/>
      <c r="R78" s="32"/>
      <c r="S78" s="21"/>
      <c r="T78" s="32"/>
      <c r="U78" s="21"/>
    </row>
    <row r="79" spans="1:22" ht="15.75" x14ac:dyDescent="0.25">
      <c r="A79" s="21"/>
      <c r="B79" s="72"/>
      <c r="C79" s="7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32"/>
      <c r="Q79" s="21"/>
      <c r="R79" s="32"/>
      <c r="S79" s="21"/>
      <c r="T79" s="32"/>
      <c r="U79" s="21"/>
    </row>
    <row r="80" spans="1:22" ht="15.75" x14ac:dyDescent="0.25">
      <c r="A80" s="21"/>
      <c r="B80" s="72"/>
      <c r="C80" s="72"/>
      <c r="D80" s="21"/>
      <c r="E80" s="21"/>
      <c r="F80" s="21"/>
      <c r="G80" s="21"/>
      <c r="H80" s="22"/>
      <c r="I80" s="21"/>
      <c r="J80" s="21"/>
      <c r="K80" s="21"/>
      <c r="L80" s="21"/>
      <c r="M80" s="21"/>
      <c r="N80" s="21"/>
      <c r="O80" s="21"/>
      <c r="P80" s="32"/>
      <c r="Q80" s="21"/>
      <c r="R80" s="32"/>
      <c r="S80" s="21"/>
      <c r="T80" s="32"/>
      <c r="U80" s="21"/>
    </row>
    <row r="81" spans="1:23" ht="15.75" x14ac:dyDescent="0.25">
      <c r="A81" s="21"/>
      <c r="B81" s="72"/>
      <c r="C81" s="72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32"/>
      <c r="Q81" s="21"/>
      <c r="R81" s="32"/>
      <c r="S81" s="21"/>
      <c r="T81" s="32"/>
      <c r="U81" s="21"/>
    </row>
    <row r="82" spans="1:23" ht="15.75" x14ac:dyDescent="0.25">
      <c r="A82" s="21"/>
      <c r="B82" s="72"/>
      <c r="C82" s="72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32"/>
      <c r="Q82" s="21"/>
      <c r="R82" s="32"/>
      <c r="S82" s="21"/>
      <c r="T82" s="32"/>
      <c r="U82" s="21"/>
    </row>
    <row r="83" spans="1:23" ht="15.75" x14ac:dyDescent="0.25">
      <c r="A83" s="21"/>
      <c r="B83" s="72"/>
      <c r="C83" s="72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32"/>
      <c r="Q83" s="21"/>
      <c r="R83" s="32"/>
      <c r="S83" s="21"/>
      <c r="T83" s="32"/>
      <c r="U83" s="21"/>
    </row>
    <row r="84" spans="1:23" ht="15.75" x14ac:dyDescent="0.25">
      <c r="A84" s="21"/>
      <c r="B84" s="72"/>
      <c r="C84" s="72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32"/>
      <c r="Q84" s="21"/>
      <c r="R84" s="32"/>
      <c r="S84" s="21"/>
      <c r="T84" s="32"/>
      <c r="U84" s="21"/>
    </row>
    <row r="85" spans="1:23" ht="15.75" x14ac:dyDescent="0.25">
      <c r="A85" s="21"/>
      <c r="B85" s="72"/>
      <c r="C85" s="72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32"/>
      <c r="Q85" s="21"/>
      <c r="R85" s="32"/>
      <c r="S85" s="21"/>
      <c r="T85" s="32"/>
      <c r="U85" s="21"/>
    </row>
    <row r="86" spans="1:23" ht="15.75" x14ac:dyDescent="0.25">
      <c r="A86" s="21"/>
      <c r="B86" s="72"/>
      <c r="C86" s="72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32"/>
      <c r="Q86" s="21"/>
      <c r="R86" s="32"/>
      <c r="S86" s="21"/>
      <c r="T86" s="32"/>
      <c r="U86" s="21"/>
      <c r="W86" s="1" t="s">
        <v>59</v>
      </c>
    </row>
    <row r="87" spans="1:23" ht="15.75" x14ac:dyDescent="0.25">
      <c r="A87" s="21"/>
      <c r="B87" s="72"/>
      <c r="C87" s="72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32"/>
      <c r="Q87" s="21"/>
      <c r="R87" s="32"/>
      <c r="S87" s="21"/>
      <c r="T87" s="32"/>
      <c r="U87" s="21"/>
    </row>
    <row r="88" spans="1:23" ht="15.75" x14ac:dyDescent="0.25">
      <c r="A88" s="21"/>
      <c r="B88" s="72"/>
      <c r="C88" s="72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32"/>
      <c r="Q88" s="21"/>
      <c r="R88" s="32"/>
      <c r="S88" s="21"/>
      <c r="T88" s="32"/>
      <c r="U88" s="21"/>
    </row>
    <row r="89" spans="1:23" ht="15.75" x14ac:dyDescent="0.25">
      <c r="A89" s="21"/>
      <c r="B89" s="72"/>
      <c r="C89" s="72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32"/>
      <c r="Q89" s="21"/>
      <c r="R89" s="32"/>
      <c r="S89" s="21"/>
      <c r="T89" s="32"/>
      <c r="U89" s="21"/>
    </row>
    <row r="90" spans="1:23" ht="15.75" x14ac:dyDescent="0.25">
      <c r="A90" s="21"/>
      <c r="B90" s="72"/>
      <c r="C90" s="72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32"/>
      <c r="Q90" s="21"/>
      <c r="R90" s="32"/>
      <c r="S90" s="21"/>
      <c r="T90" s="32"/>
      <c r="U90" s="21"/>
    </row>
    <row r="91" spans="1:23" ht="15.75" x14ac:dyDescent="0.25">
      <c r="A91" s="21"/>
      <c r="B91" s="72"/>
      <c r="C91" s="72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32"/>
      <c r="Q91" s="21"/>
      <c r="R91" s="32"/>
      <c r="S91" s="21"/>
      <c r="T91" s="32"/>
      <c r="U91" s="21"/>
    </row>
    <row r="92" spans="1:23" ht="15.75" x14ac:dyDescent="0.25">
      <c r="A92" s="21"/>
      <c r="B92" s="72"/>
      <c r="C92" s="72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32"/>
      <c r="Q92" s="21"/>
      <c r="R92" s="32"/>
      <c r="S92" s="21"/>
      <c r="T92" s="32"/>
      <c r="U92" s="21"/>
    </row>
    <row r="93" spans="1:23" ht="15.75" x14ac:dyDescent="0.25">
      <c r="A93" s="21"/>
      <c r="B93" s="72"/>
      <c r="C93" s="72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32"/>
      <c r="Q93" s="21"/>
      <c r="R93" s="32"/>
      <c r="S93" s="21"/>
      <c r="T93" s="32"/>
      <c r="U93" s="21"/>
    </row>
    <row r="94" spans="1:23" ht="15.75" x14ac:dyDescent="0.25">
      <c r="A94" s="21"/>
      <c r="B94" s="72"/>
      <c r="C94" s="72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32"/>
      <c r="Q94" s="21"/>
      <c r="R94" s="32"/>
      <c r="S94" s="21"/>
      <c r="T94" s="32"/>
      <c r="U94" s="21"/>
    </row>
    <row r="95" spans="1:23" ht="15.75" x14ac:dyDescent="0.25">
      <c r="A95" s="21"/>
      <c r="B95" s="72"/>
      <c r="C95" s="72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32"/>
      <c r="Q95" s="21"/>
      <c r="R95" s="32"/>
      <c r="S95" s="21"/>
      <c r="T95" s="32"/>
      <c r="U95" s="21"/>
    </row>
    <row r="96" spans="1:23" ht="15.75" x14ac:dyDescent="0.25">
      <c r="A96" s="21"/>
      <c r="B96" s="72"/>
      <c r="C96" s="72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32"/>
      <c r="Q96" s="21"/>
      <c r="R96" s="32"/>
      <c r="S96" s="21"/>
      <c r="T96" s="32"/>
      <c r="U96" s="21"/>
    </row>
    <row r="97" spans="1:21" ht="15.75" x14ac:dyDescent="0.25">
      <c r="A97" s="21"/>
      <c r="B97" s="72"/>
      <c r="C97" s="7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32"/>
      <c r="Q97" s="21"/>
      <c r="R97" s="32"/>
      <c r="S97" s="21"/>
      <c r="T97" s="32"/>
      <c r="U97" s="21"/>
    </row>
    <row r="98" spans="1:21" ht="15.75" x14ac:dyDescent="0.25">
      <c r="A98" s="21"/>
      <c r="B98" s="72"/>
      <c r="C98" s="72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32"/>
      <c r="Q98" s="21"/>
      <c r="R98" s="32"/>
      <c r="S98" s="21"/>
      <c r="T98" s="32"/>
      <c r="U98" s="21"/>
    </row>
    <row r="99" spans="1:21" ht="15.75" x14ac:dyDescent="0.25">
      <c r="A99" s="21"/>
      <c r="B99" s="72"/>
      <c r="C99" s="72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32"/>
      <c r="Q99" s="21"/>
      <c r="R99" s="32"/>
      <c r="S99" s="21"/>
      <c r="T99" s="32"/>
      <c r="U99" s="21"/>
    </row>
    <row r="100" spans="1:21" ht="15.75" x14ac:dyDescent="0.25">
      <c r="A100" s="21"/>
      <c r="B100" s="72"/>
      <c r="C100" s="72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32"/>
      <c r="Q100" s="21"/>
      <c r="R100" s="32"/>
      <c r="S100" s="21"/>
      <c r="T100" s="32"/>
      <c r="U100" s="21"/>
    </row>
    <row r="101" spans="1:21" ht="15.75" x14ac:dyDescent="0.25">
      <c r="A101" s="21"/>
      <c r="B101" s="72"/>
      <c r="C101" s="72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32"/>
      <c r="Q101" s="21"/>
      <c r="R101" s="32"/>
      <c r="S101" s="21"/>
      <c r="T101" s="32"/>
      <c r="U101" s="21"/>
    </row>
    <row r="102" spans="1:21" ht="15.75" x14ac:dyDescent="0.25">
      <c r="A102" s="21"/>
      <c r="B102" s="72"/>
      <c r="C102" s="72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32"/>
      <c r="Q102" s="21"/>
      <c r="R102" s="32"/>
      <c r="S102" s="21"/>
      <c r="T102" s="32"/>
      <c r="U102" s="21"/>
    </row>
    <row r="103" spans="1:21" ht="15.75" x14ac:dyDescent="0.25">
      <c r="A103" s="21"/>
      <c r="B103" s="72"/>
      <c r="C103" s="72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32"/>
      <c r="Q103" s="21"/>
      <c r="R103" s="32"/>
      <c r="S103" s="21"/>
      <c r="T103" s="32"/>
      <c r="U103" s="21"/>
    </row>
    <row r="104" spans="1:21" ht="15.75" x14ac:dyDescent="0.25">
      <c r="A104" s="21"/>
      <c r="B104" s="72"/>
      <c r="C104" s="72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32"/>
      <c r="Q104" s="21"/>
      <c r="R104" s="32"/>
      <c r="S104" s="21"/>
      <c r="T104" s="32"/>
      <c r="U104" s="21"/>
    </row>
    <row r="105" spans="1:21" ht="15.75" x14ac:dyDescent="0.25">
      <c r="A105" s="21"/>
      <c r="B105" s="72"/>
      <c r="C105" s="72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32"/>
      <c r="Q105" s="21"/>
      <c r="R105" s="32"/>
      <c r="S105" s="21"/>
      <c r="T105" s="32"/>
      <c r="U105" s="21"/>
    </row>
    <row r="106" spans="1:21" ht="15.75" x14ac:dyDescent="0.25">
      <c r="A106" s="21"/>
      <c r="B106" s="72"/>
      <c r="C106" s="72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32"/>
      <c r="Q106" s="21"/>
      <c r="R106" s="32"/>
      <c r="S106" s="21"/>
      <c r="T106" s="32"/>
      <c r="U106" s="21"/>
    </row>
    <row r="107" spans="1:21" ht="15.75" x14ac:dyDescent="0.25">
      <c r="A107" s="21"/>
      <c r="B107" s="72"/>
      <c r="C107" s="72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32"/>
      <c r="Q107" s="21"/>
      <c r="R107" s="32"/>
      <c r="S107" s="21"/>
      <c r="T107" s="32"/>
      <c r="U107" s="21"/>
    </row>
    <row r="108" spans="1:21" ht="15.75" x14ac:dyDescent="0.25">
      <c r="A108" s="21"/>
      <c r="B108" s="72"/>
      <c r="C108" s="72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32"/>
      <c r="Q108" s="21"/>
      <c r="R108" s="32"/>
      <c r="S108" s="21"/>
      <c r="T108" s="32"/>
      <c r="U108" s="21"/>
    </row>
    <row r="109" spans="1:21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32"/>
      <c r="Q109" s="21"/>
      <c r="R109" s="32"/>
      <c r="S109" s="21"/>
      <c r="T109" s="32"/>
      <c r="U109" s="21"/>
    </row>
    <row r="110" spans="1:2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3"/>
      <c r="Q110" s="23"/>
      <c r="R110" s="33"/>
      <c r="S110" s="23"/>
      <c r="T110" s="33"/>
      <c r="U110" s="23"/>
    </row>
  </sheetData>
  <mergeCells count="126">
    <mergeCell ref="A1:Q1"/>
    <mergeCell ref="A2:Q2"/>
    <mergeCell ref="Q6:Q13"/>
    <mergeCell ref="S6:S13"/>
    <mergeCell ref="U6:U13"/>
    <mergeCell ref="B3:C14"/>
    <mergeCell ref="A3:A14"/>
    <mergeCell ref="H3:O4"/>
    <mergeCell ref="D3:F4"/>
    <mergeCell ref="R5:S5"/>
    <mergeCell ref="I5:O5"/>
    <mergeCell ref="G3:G14"/>
    <mergeCell ref="F5:F14"/>
    <mergeCell ref="E5:E14"/>
    <mergeCell ref="R6:R14"/>
    <mergeCell ref="I8:I14"/>
    <mergeCell ref="H5:H14"/>
    <mergeCell ref="M6:M14"/>
    <mergeCell ref="J8:L9"/>
    <mergeCell ref="J10:J14"/>
    <mergeCell ref="K10:K14"/>
    <mergeCell ref="L10:L14"/>
    <mergeCell ref="D5:D14"/>
    <mergeCell ref="P3:U4"/>
    <mergeCell ref="T5:U5"/>
    <mergeCell ref="T6:T13"/>
    <mergeCell ref="B32:C32"/>
    <mergeCell ref="B33:C33"/>
    <mergeCell ref="B34:C34"/>
    <mergeCell ref="B17:C17"/>
    <mergeCell ref="B16:C16"/>
    <mergeCell ref="B15:C15"/>
    <mergeCell ref="B22:C22"/>
    <mergeCell ref="B21:C21"/>
    <mergeCell ref="B20:C20"/>
    <mergeCell ref="B19:C19"/>
    <mergeCell ref="B18:C18"/>
    <mergeCell ref="B86:C86"/>
    <mergeCell ref="B70:C70"/>
    <mergeCell ref="B72:C72"/>
    <mergeCell ref="B73:C73"/>
    <mergeCell ref="N6:N14"/>
    <mergeCell ref="O6:O14"/>
    <mergeCell ref="P5:Q5"/>
    <mergeCell ref="P6:P14"/>
    <mergeCell ref="I6:L7"/>
    <mergeCell ref="B69:C69"/>
    <mergeCell ref="A62:C62"/>
    <mergeCell ref="B75:C75"/>
    <mergeCell ref="E67:E68"/>
    <mergeCell ref="E59:E60"/>
    <mergeCell ref="E52:E53"/>
    <mergeCell ref="B57:C57"/>
    <mergeCell ref="B58:C58"/>
    <mergeCell ref="B45:C45"/>
    <mergeCell ref="B84:C84"/>
    <mergeCell ref="B66:C66"/>
    <mergeCell ref="B23:C23"/>
    <mergeCell ref="B27:C27"/>
    <mergeCell ref="B26:C26"/>
    <mergeCell ref="B25:C25"/>
    <mergeCell ref="B24:C24"/>
    <mergeCell ref="B65:C65"/>
    <mergeCell ref="B61:C61"/>
    <mergeCell ref="B38:C38"/>
    <mergeCell ref="B53:C53"/>
    <mergeCell ref="B54:C54"/>
    <mergeCell ref="B29:C29"/>
    <mergeCell ref="B28:C28"/>
    <mergeCell ref="B39:C39"/>
    <mergeCell ref="B37:C37"/>
    <mergeCell ref="B30:C30"/>
    <mergeCell ref="B47:C47"/>
    <mergeCell ref="B48:C48"/>
    <mergeCell ref="B31:C31"/>
    <mergeCell ref="B35:C35"/>
    <mergeCell ref="B40:C40"/>
    <mergeCell ref="B42:C42"/>
    <mergeCell ref="B43:C43"/>
    <mergeCell ref="B41:C41"/>
    <mergeCell ref="B49:C49"/>
    <mergeCell ref="B50:C50"/>
    <mergeCell ref="B99:C99"/>
    <mergeCell ref="B98:C98"/>
    <mergeCell ref="B97:C97"/>
    <mergeCell ref="B96:C96"/>
    <mergeCell ref="B95:C95"/>
    <mergeCell ref="B89:C89"/>
    <mergeCell ref="B90:C90"/>
    <mergeCell ref="B91:C91"/>
    <mergeCell ref="B92:C92"/>
    <mergeCell ref="B93:C93"/>
    <mergeCell ref="B94:C94"/>
    <mergeCell ref="B108:C108"/>
    <mergeCell ref="B107:C107"/>
    <mergeCell ref="B106:C106"/>
    <mergeCell ref="B105:C105"/>
    <mergeCell ref="B104:C104"/>
    <mergeCell ref="B103:C103"/>
    <mergeCell ref="B102:C102"/>
    <mergeCell ref="B101:C101"/>
    <mergeCell ref="B100:C100"/>
    <mergeCell ref="B88:C88"/>
    <mergeCell ref="B44:C44"/>
    <mergeCell ref="B36:C36"/>
    <mergeCell ref="B63:C63"/>
    <mergeCell ref="B67:C67"/>
    <mergeCell ref="B56:C56"/>
    <mergeCell ref="B64:C64"/>
    <mergeCell ref="B77:C77"/>
    <mergeCell ref="B78:C78"/>
    <mergeCell ref="B79:C79"/>
    <mergeCell ref="B68:C68"/>
    <mergeCell ref="B59:C59"/>
    <mergeCell ref="B55:C55"/>
    <mergeCell ref="B46:C46"/>
    <mergeCell ref="B80:C80"/>
    <mergeCell ref="B81:C81"/>
    <mergeCell ref="B76:C76"/>
    <mergeCell ref="B74:C74"/>
    <mergeCell ref="B60:C60"/>
    <mergeCell ref="B52:C52"/>
    <mergeCell ref="B82:C82"/>
    <mergeCell ref="B83:C83"/>
    <mergeCell ref="B85:C85"/>
    <mergeCell ref="B87:C87"/>
  </mergeCells>
  <pageMargins left="0.23622047244094491" right="0.23622047244094491" top="0.55118110236220474" bottom="0.35433070866141736" header="0.31496062992125984" footer="0.31496062992125984"/>
  <pageSetup paperSize="9" scale="4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Y31" sqref="Y31"/>
    </sheetView>
  </sheetViews>
  <sheetFormatPr defaultColWidth="12.5703125" defaultRowHeight="13.5" customHeight="1" x14ac:dyDescent="0.15"/>
  <cols>
    <col min="1" max="1" width="2.85546875" style="59" customWidth="1"/>
    <col min="2" max="2" width="13.28515625" style="59" customWidth="1"/>
    <col min="3" max="3" width="9.140625" style="59" customWidth="1"/>
    <col min="4" max="4" width="8.5703125" style="59" customWidth="1"/>
    <col min="5" max="43" width="2.85546875" style="59" customWidth="1"/>
    <col min="44" max="44" width="6" style="59" customWidth="1"/>
    <col min="45" max="48" width="2.85546875" style="59" customWidth="1"/>
    <col min="49" max="256" width="12.5703125" style="59"/>
    <col min="257" max="257" width="2.85546875" style="59" customWidth="1"/>
    <col min="258" max="258" width="13.28515625" style="59" customWidth="1"/>
    <col min="259" max="259" width="9.140625" style="59" customWidth="1"/>
    <col min="260" max="260" width="8.5703125" style="59" customWidth="1"/>
    <col min="261" max="304" width="2.85546875" style="59" customWidth="1"/>
    <col min="305" max="512" width="12.5703125" style="59"/>
    <col min="513" max="513" width="2.85546875" style="59" customWidth="1"/>
    <col min="514" max="514" width="13.28515625" style="59" customWidth="1"/>
    <col min="515" max="515" width="9.140625" style="59" customWidth="1"/>
    <col min="516" max="516" width="8.5703125" style="59" customWidth="1"/>
    <col min="517" max="560" width="2.85546875" style="59" customWidth="1"/>
    <col min="561" max="768" width="12.5703125" style="59"/>
    <col min="769" max="769" width="2.85546875" style="59" customWidth="1"/>
    <col min="770" max="770" width="13.28515625" style="59" customWidth="1"/>
    <col min="771" max="771" width="9.140625" style="59" customWidth="1"/>
    <col min="772" max="772" width="8.5703125" style="59" customWidth="1"/>
    <col min="773" max="816" width="2.85546875" style="59" customWidth="1"/>
    <col min="817" max="1024" width="12.5703125" style="59"/>
    <col min="1025" max="1025" width="2.85546875" style="59" customWidth="1"/>
    <col min="1026" max="1026" width="13.28515625" style="59" customWidth="1"/>
    <col min="1027" max="1027" width="9.140625" style="59" customWidth="1"/>
    <col min="1028" max="1028" width="8.5703125" style="59" customWidth="1"/>
    <col min="1029" max="1072" width="2.85546875" style="59" customWidth="1"/>
    <col min="1073" max="1280" width="12.5703125" style="59"/>
    <col min="1281" max="1281" width="2.85546875" style="59" customWidth="1"/>
    <col min="1282" max="1282" width="13.28515625" style="59" customWidth="1"/>
    <col min="1283" max="1283" width="9.140625" style="59" customWidth="1"/>
    <col min="1284" max="1284" width="8.5703125" style="59" customWidth="1"/>
    <col min="1285" max="1328" width="2.85546875" style="59" customWidth="1"/>
    <col min="1329" max="1536" width="12.5703125" style="59"/>
    <col min="1537" max="1537" width="2.85546875" style="59" customWidth="1"/>
    <col min="1538" max="1538" width="13.28515625" style="59" customWidth="1"/>
    <col min="1539" max="1539" width="9.140625" style="59" customWidth="1"/>
    <col min="1540" max="1540" width="8.5703125" style="59" customWidth="1"/>
    <col min="1541" max="1584" width="2.85546875" style="59" customWidth="1"/>
    <col min="1585" max="1792" width="12.5703125" style="59"/>
    <col min="1793" max="1793" width="2.85546875" style="59" customWidth="1"/>
    <col min="1794" max="1794" width="13.28515625" style="59" customWidth="1"/>
    <col min="1795" max="1795" width="9.140625" style="59" customWidth="1"/>
    <col min="1796" max="1796" width="8.5703125" style="59" customWidth="1"/>
    <col min="1797" max="1840" width="2.85546875" style="59" customWidth="1"/>
    <col min="1841" max="2048" width="12.5703125" style="59"/>
    <col min="2049" max="2049" width="2.85546875" style="59" customWidth="1"/>
    <col min="2050" max="2050" width="13.28515625" style="59" customWidth="1"/>
    <col min="2051" max="2051" width="9.140625" style="59" customWidth="1"/>
    <col min="2052" max="2052" width="8.5703125" style="59" customWidth="1"/>
    <col min="2053" max="2096" width="2.85546875" style="59" customWidth="1"/>
    <col min="2097" max="2304" width="12.5703125" style="59"/>
    <col min="2305" max="2305" width="2.85546875" style="59" customWidth="1"/>
    <col min="2306" max="2306" width="13.28515625" style="59" customWidth="1"/>
    <col min="2307" max="2307" width="9.140625" style="59" customWidth="1"/>
    <col min="2308" max="2308" width="8.5703125" style="59" customWidth="1"/>
    <col min="2309" max="2352" width="2.85546875" style="59" customWidth="1"/>
    <col min="2353" max="2560" width="12.5703125" style="59"/>
    <col min="2561" max="2561" width="2.85546875" style="59" customWidth="1"/>
    <col min="2562" max="2562" width="13.28515625" style="59" customWidth="1"/>
    <col min="2563" max="2563" width="9.140625" style="59" customWidth="1"/>
    <col min="2564" max="2564" width="8.5703125" style="59" customWidth="1"/>
    <col min="2565" max="2608" width="2.85546875" style="59" customWidth="1"/>
    <col min="2609" max="2816" width="12.5703125" style="59"/>
    <col min="2817" max="2817" width="2.85546875" style="59" customWidth="1"/>
    <col min="2818" max="2818" width="13.28515625" style="59" customWidth="1"/>
    <col min="2819" max="2819" width="9.140625" style="59" customWidth="1"/>
    <col min="2820" max="2820" width="8.5703125" style="59" customWidth="1"/>
    <col min="2821" max="2864" width="2.85546875" style="59" customWidth="1"/>
    <col min="2865" max="3072" width="12.5703125" style="59"/>
    <col min="3073" max="3073" width="2.85546875" style="59" customWidth="1"/>
    <col min="3074" max="3074" width="13.28515625" style="59" customWidth="1"/>
    <col min="3075" max="3075" width="9.140625" style="59" customWidth="1"/>
    <col min="3076" max="3076" width="8.5703125" style="59" customWidth="1"/>
    <col min="3077" max="3120" width="2.85546875" style="59" customWidth="1"/>
    <col min="3121" max="3328" width="12.5703125" style="59"/>
    <col min="3329" max="3329" width="2.85546875" style="59" customWidth="1"/>
    <col min="3330" max="3330" width="13.28515625" style="59" customWidth="1"/>
    <col min="3331" max="3331" width="9.140625" style="59" customWidth="1"/>
    <col min="3332" max="3332" width="8.5703125" style="59" customWidth="1"/>
    <col min="3333" max="3376" width="2.85546875" style="59" customWidth="1"/>
    <col min="3377" max="3584" width="12.5703125" style="59"/>
    <col min="3585" max="3585" width="2.85546875" style="59" customWidth="1"/>
    <col min="3586" max="3586" width="13.28515625" style="59" customWidth="1"/>
    <col min="3587" max="3587" width="9.140625" style="59" customWidth="1"/>
    <col min="3588" max="3588" width="8.5703125" style="59" customWidth="1"/>
    <col min="3589" max="3632" width="2.85546875" style="59" customWidth="1"/>
    <col min="3633" max="3840" width="12.5703125" style="59"/>
    <col min="3841" max="3841" width="2.85546875" style="59" customWidth="1"/>
    <col min="3842" max="3842" width="13.28515625" style="59" customWidth="1"/>
    <col min="3843" max="3843" width="9.140625" style="59" customWidth="1"/>
    <col min="3844" max="3844" width="8.5703125" style="59" customWidth="1"/>
    <col min="3845" max="3888" width="2.85546875" style="59" customWidth="1"/>
    <col min="3889" max="4096" width="12.5703125" style="59"/>
    <col min="4097" max="4097" width="2.85546875" style="59" customWidth="1"/>
    <col min="4098" max="4098" width="13.28515625" style="59" customWidth="1"/>
    <col min="4099" max="4099" width="9.140625" style="59" customWidth="1"/>
    <col min="4100" max="4100" width="8.5703125" style="59" customWidth="1"/>
    <col min="4101" max="4144" width="2.85546875" style="59" customWidth="1"/>
    <col min="4145" max="4352" width="12.5703125" style="59"/>
    <col min="4353" max="4353" width="2.85546875" style="59" customWidth="1"/>
    <col min="4354" max="4354" width="13.28515625" style="59" customWidth="1"/>
    <col min="4355" max="4355" width="9.140625" style="59" customWidth="1"/>
    <col min="4356" max="4356" width="8.5703125" style="59" customWidth="1"/>
    <col min="4357" max="4400" width="2.85546875" style="59" customWidth="1"/>
    <col min="4401" max="4608" width="12.5703125" style="59"/>
    <col min="4609" max="4609" width="2.85546875" style="59" customWidth="1"/>
    <col min="4610" max="4610" width="13.28515625" style="59" customWidth="1"/>
    <col min="4611" max="4611" width="9.140625" style="59" customWidth="1"/>
    <col min="4612" max="4612" width="8.5703125" style="59" customWidth="1"/>
    <col min="4613" max="4656" width="2.85546875" style="59" customWidth="1"/>
    <col min="4657" max="4864" width="12.5703125" style="59"/>
    <col min="4865" max="4865" width="2.85546875" style="59" customWidth="1"/>
    <col min="4866" max="4866" width="13.28515625" style="59" customWidth="1"/>
    <col min="4867" max="4867" width="9.140625" style="59" customWidth="1"/>
    <col min="4868" max="4868" width="8.5703125" style="59" customWidth="1"/>
    <col min="4869" max="4912" width="2.85546875" style="59" customWidth="1"/>
    <col min="4913" max="5120" width="12.5703125" style="59"/>
    <col min="5121" max="5121" width="2.85546875" style="59" customWidth="1"/>
    <col min="5122" max="5122" width="13.28515625" style="59" customWidth="1"/>
    <col min="5123" max="5123" width="9.140625" style="59" customWidth="1"/>
    <col min="5124" max="5124" width="8.5703125" style="59" customWidth="1"/>
    <col min="5125" max="5168" width="2.85546875" style="59" customWidth="1"/>
    <col min="5169" max="5376" width="12.5703125" style="59"/>
    <col min="5377" max="5377" width="2.85546875" style="59" customWidth="1"/>
    <col min="5378" max="5378" width="13.28515625" style="59" customWidth="1"/>
    <col min="5379" max="5379" width="9.140625" style="59" customWidth="1"/>
    <col min="5380" max="5380" width="8.5703125" style="59" customWidth="1"/>
    <col min="5381" max="5424" width="2.85546875" style="59" customWidth="1"/>
    <col min="5425" max="5632" width="12.5703125" style="59"/>
    <col min="5633" max="5633" width="2.85546875" style="59" customWidth="1"/>
    <col min="5634" max="5634" width="13.28515625" style="59" customWidth="1"/>
    <col min="5635" max="5635" width="9.140625" style="59" customWidth="1"/>
    <col min="5636" max="5636" width="8.5703125" style="59" customWidth="1"/>
    <col min="5637" max="5680" width="2.85546875" style="59" customWidth="1"/>
    <col min="5681" max="5888" width="12.5703125" style="59"/>
    <col min="5889" max="5889" width="2.85546875" style="59" customWidth="1"/>
    <col min="5890" max="5890" width="13.28515625" style="59" customWidth="1"/>
    <col min="5891" max="5891" width="9.140625" style="59" customWidth="1"/>
    <col min="5892" max="5892" width="8.5703125" style="59" customWidth="1"/>
    <col min="5893" max="5936" width="2.85546875" style="59" customWidth="1"/>
    <col min="5937" max="6144" width="12.5703125" style="59"/>
    <col min="6145" max="6145" width="2.85546875" style="59" customWidth="1"/>
    <col min="6146" max="6146" width="13.28515625" style="59" customWidth="1"/>
    <col min="6147" max="6147" width="9.140625" style="59" customWidth="1"/>
    <col min="6148" max="6148" width="8.5703125" style="59" customWidth="1"/>
    <col min="6149" max="6192" width="2.85546875" style="59" customWidth="1"/>
    <col min="6193" max="6400" width="12.5703125" style="59"/>
    <col min="6401" max="6401" width="2.85546875" style="59" customWidth="1"/>
    <col min="6402" max="6402" width="13.28515625" style="59" customWidth="1"/>
    <col min="6403" max="6403" width="9.140625" style="59" customWidth="1"/>
    <col min="6404" max="6404" width="8.5703125" style="59" customWidth="1"/>
    <col min="6405" max="6448" width="2.85546875" style="59" customWidth="1"/>
    <col min="6449" max="6656" width="12.5703125" style="59"/>
    <col min="6657" max="6657" width="2.85546875" style="59" customWidth="1"/>
    <col min="6658" max="6658" width="13.28515625" style="59" customWidth="1"/>
    <col min="6659" max="6659" width="9.140625" style="59" customWidth="1"/>
    <col min="6660" max="6660" width="8.5703125" style="59" customWidth="1"/>
    <col min="6661" max="6704" width="2.85546875" style="59" customWidth="1"/>
    <col min="6705" max="6912" width="12.5703125" style="59"/>
    <col min="6913" max="6913" width="2.85546875" style="59" customWidth="1"/>
    <col min="6914" max="6914" width="13.28515625" style="59" customWidth="1"/>
    <col min="6915" max="6915" width="9.140625" style="59" customWidth="1"/>
    <col min="6916" max="6916" width="8.5703125" style="59" customWidth="1"/>
    <col min="6917" max="6960" width="2.85546875" style="59" customWidth="1"/>
    <col min="6961" max="7168" width="12.5703125" style="59"/>
    <col min="7169" max="7169" width="2.85546875" style="59" customWidth="1"/>
    <col min="7170" max="7170" width="13.28515625" style="59" customWidth="1"/>
    <col min="7171" max="7171" width="9.140625" style="59" customWidth="1"/>
    <col min="7172" max="7172" width="8.5703125" style="59" customWidth="1"/>
    <col min="7173" max="7216" width="2.85546875" style="59" customWidth="1"/>
    <col min="7217" max="7424" width="12.5703125" style="59"/>
    <col min="7425" max="7425" width="2.85546875" style="59" customWidth="1"/>
    <col min="7426" max="7426" width="13.28515625" style="59" customWidth="1"/>
    <col min="7427" max="7427" width="9.140625" style="59" customWidth="1"/>
    <col min="7428" max="7428" width="8.5703125" style="59" customWidth="1"/>
    <col min="7429" max="7472" width="2.85546875" style="59" customWidth="1"/>
    <col min="7473" max="7680" width="12.5703125" style="59"/>
    <col min="7681" max="7681" width="2.85546875" style="59" customWidth="1"/>
    <col min="7682" max="7682" width="13.28515625" style="59" customWidth="1"/>
    <col min="7683" max="7683" width="9.140625" style="59" customWidth="1"/>
    <col min="7684" max="7684" width="8.5703125" style="59" customWidth="1"/>
    <col min="7685" max="7728" width="2.85546875" style="59" customWidth="1"/>
    <col min="7729" max="7936" width="12.5703125" style="59"/>
    <col min="7937" max="7937" width="2.85546875" style="59" customWidth="1"/>
    <col min="7938" max="7938" width="13.28515625" style="59" customWidth="1"/>
    <col min="7939" max="7939" width="9.140625" style="59" customWidth="1"/>
    <col min="7940" max="7940" width="8.5703125" style="59" customWidth="1"/>
    <col min="7941" max="7984" width="2.85546875" style="59" customWidth="1"/>
    <col min="7985" max="8192" width="12.5703125" style="59"/>
    <col min="8193" max="8193" width="2.85546875" style="59" customWidth="1"/>
    <col min="8194" max="8194" width="13.28515625" style="59" customWidth="1"/>
    <col min="8195" max="8195" width="9.140625" style="59" customWidth="1"/>
    <col min="8196" max="8196" width="8.5703125" style="59" customWidth="1"/>
    <col min="8197" max="8240" width="2.85546875" style="59" customWidth="1"/>
    <col min="8241" max="8448" width="12.5703125" style="59"/>
    <col min="8449" max="8449" width="2.85546875" style="59" customWidth="1"/>
    <col min="8450" max="8450" width="13.28515625" style="59" customWidth="1"/>
    <col min="8451" max="8451" width="9.140625" style="59" customWidth="1"/>
    <col min="8452" max="8452" width="8.5703125" style="59" customWidth="1"/>
    <col min="8453" max="8496" width="2.85546875" style="59" customWidth="1"/>
    <col min="8497" max="8704" width="12.5703125" style="59"/>
    <col min="8705" max="8705" width="2.85546875" style="59" customWidth="1"/>
    <col min="8706" max="8706" width="13.28515625" style="59" customWidth="1"/>
    <col min="8707" max="8707" width="9.140625" style="59" customWidth="1"/>
    <col min="8708" max="8708" width="8.5703125" style="59" customWidth="1"/>
    <col min="8709" max="8752" width="2.85546875" style="59" customWidth="1"/>
    <col min="8753" max="8960" width="12.5703125" style="59"/>
    <col min="8961" max="8961" width="2.85546875" style="59" customWidth="1"/>
    <col min="8962" max="8962" width="13.28515625" style="59" customWidth="1"/>
    <col min="8963" max="8963" width="9.140625" style="59" customWidth="1"/>
    <col min="8964" max="8964" width="8.5703125" style="59" customWidth="1"/>
    <col min="8965" max="9008" width="2.85546875" style="59" customWidth="1"/>
    <col min="9009" max="9216" width="12.5703125" style="59"/>
    <col min="9217" max="9217" width="2.85546875" style="59" customWidth="1"/>
    <col min="9218" max="9218" width="13.28515625" style="59" customWidth="1"/>
    <col min="9219" max="9219" width="9.140625" style="59" customWidth="1"/>
    <col min="9220" max="9220" width="8.5703125" style="59" customWidth="1"/>
    <col min="9221" max="9264" width="2.85546875" style="59" customWidth="1"/>
    <col min="9265" max="9472" width="12.5703125" style="59"/>
    <col min="9473" max="9473" width="2.85546875" style="59" customWidth="1"/>
    <col min="9474" max="9474" width="13.28515625" style="59" customWidth="1"/>
    <col min="9475" max="9475" width="9.140625" style="59" customWidth="1"/>
    <col min="9476" max="9476" width="8.5703125" style="59" customWidth="1"/>
    <col min="9477" max="9520" width="2.85546875" style="59" customWidth="1"/>
    <col min="9521" max="9728" width="12.5703125" style="59"/>
    <col min="9729" max="9729" width="2.85546875" style="59" customWidth="1"/>
    <col min="9730" max="9730" width="13.28515625" style="59" customWidth="1"/>
    <col min="9731" max="9731" width="9.140625" style="59" customWidth="1"/>
    <col min="9732" max="9732" width="8.5703125" style="59" customWidth="1"/>
    <col min="9733" max="9776" width="2.85546875" style="59" customWidth="1"/>
    <col min="9777" max="9984" width="12.5703125" style="59"/>
    <col min="9985" max="9985" width="2.85546875" style="59" customWidth="1"/>
    <col min="9986" max="9986" width="13.28515625" style="59" customWidth="1"/>
    <col min="9987" max="9987" width="9.140625" style="59" customWidth="1"/>
    <col min="9988" max="9988" width="8.5703125" style="59" customWidth="1"/>
    <col min="9989" max="10032" width="2.85546875" style="59" customWidth="1"/>
    <col min="10033" max="10240" width="12.5703125" style="59"/>
    <col min="10241" max="10241" width="2.85546875" style="59" customWidth="1"/>
    <col min="10242" max="10242" width="13.28515625" style="59" customWidth="1"/>
    <col min="10243" max="10243" width="9.140625" style="59" customWidth="1"/>
    <col min="10244" max="10244" width="8.5703125" style="59" customWidth="1"/>
    <col min="10245" max="10288" width="2.85546875" style="59" customWidth="1"/>
    <col min="10289" max="10496" width="12.5703125" style="59"/>
    <col min="10497" max="10497" width="2.85546875" style="59" customWidth="1"/>
    <col min="10498" max="10498" width="13.28515625" style="59" customWidth="1"/>
    <col min="10499" max="10499" width="9.140625" style="59" customWidth="1"/>
    <col min="10500" max="10500" width="8.5703125" style="59" customWidth="1"/>
    <col min="10501" max="10544" width="2.85546875" style="59" customWidth="1"/>
    <col min="10545" max="10752" width="12.5703125" style="59"/>
    <col min="10753" max="10753" width="2.85546875" style="59" customWidth="1"/>
    <col min="10754" max="10754" width="13.28515625" style="59" customWidth="1"/>
    <col min="10755" max="10755" width="9.140625" style="59" customWidth="1"/>
    <col min="10756" max="10756" width="8.5703125" style="59" customWidth="1"/>
    <col min="10757" max="10800" width="2.85546875" style="59" customWidth="1"/>
    <col min="10801" max="11008" width="12.5703125" style="59"/>
    <col min="11009" max="11009" width="2.85546875" style="59" customWidth="1"/>
    <col min="11010" max="11010" width="13.28515625" style="59" customWidth="1"/>
    <col min="11011" max="11011" width="9.140625" style="59" customWidth="1"/>
    <col min="11012" max="11012" width="8.5703125" style="59" customWidth="1"/>
    <col min="11013" max="11056" width="2.85546875" style="59" customWidth="1"/>
    <col min="11057" max="11264" width="12.5703125" style="59"/>
    <col min="11265" max="11265" width="2.85546875" style="59" customWidth="1"/>
    <col min="11266" max="11266" width="13.28515625" style="59" customWidth="1"/>
    <col min="11267" max="11267" width="9.140625" style="59" customWidth="1"/>
    <col min="11268" max="11268" width="8.5703125" style="59" customWidth="1"/>
    <col min="11269" max="11312" width="2.85546875" style="59" customWidth="1"/>
    <col min="11313" max="11520" width="12.5703125" style="59"/>
    <col min="11521" max="11521" width="2.85546875" style="59" customWidth="1"/>
    <col min="11522" max="11522" width="13.28515625" style="59" customWidth="1"/>
    <col min="11523" max="11523" width="9.140625" style="59" customWidth="1"/>
    <col min="11524" max="11524" width="8.5703125" style="59" customWidth="1"/>
    <col min="11525" max="11568" width="2.85546875" style="59" customWidth="1"/>
    <col min="11569" max="11776" width="12.5703125" style="59"/>
    <col min="11777" max="11777" width="2.85546875" style="59" customWidth="1"/>
    <col min="11778" max="11778" width="13.28515625" style="59" customWidth="1"/>
    <col min="11779" max="11779" width="9.140625" style="59" customWidth="1"/>
    <col min="11780" max="11780" width="8.5703125" style="59" customWidth="1"/>
    <col min="11781" max="11824" width="2.85546875" style="59" customWidth="1"/>
    <col min="11825" max="12032" width="12.5703125" style="59"/>
    <col min="12033" max="12033" width="2.85546875" style="59" customWidth="1"/>
    <col min="12034" max="12034" width="13.28515625" style="59" customWidth="1"/>
    <col min="12035" max="12035" width="9.140625" style="59" customWidth="1"/>
    <col min="12036" max="12036" width="8.5703125" style="59" customWidth="1"/>
    <col min="12037" max="12080" width="2.85546875" style="59" customWidth="1"/>
    <col min="12081" max="12288" width="12.5703125" style="59"/>
    <col min="12289" max="12289" width="2.85546875" style="59" customWidth="1"/>
    <col min="12290" max="12290" width="13.28515625" style="59" customWidth="1"/>
    <col min="12291" max="12291" width="9.140625" style="59" customWidth="1"/>
    <col min="12292" max="12292" width="8.5703125" style="59" customWidth="1"/>
    <col min="12293" max="12336" width="2.85546875" style="59" customWidth="1"/>
    <col min="12337" max="12544" width="12.5703125" style="59"/>
    <col min="12545" max="12545" width="2.85546875" style="59" customWidth="1"/>
    <col min="12546" max="12546" width="13.28515625" style="59" customWidth="1"/>
    <col min="12547" max="12547" width="9.140625" style="59" customWidth="1"/>
    <col min="12548" max="12548" width="8.5703125" style="59" customWidth="1"/>
    <col min="12549" max="12592" width="2.85546875" style="59" customWidth="1"/>
    <col min="12593" max="12800" width="12.5703125" style="59"/>
    <col min="12801" max="12801" width="2.85546875" style="59" customWidth="1"/>
    <col min="12802" max="12802" width="13.28515625" style="59" customWidth="1"/>
    <col min="12803" max="12803" width="9.140625" style="59" customWidth="1"/>
    <col min="12804" max="12804" width="8.5703125" style="59" customWidth="1"/>
    <col min="12805" max="12848" width="2.85546875" style="59" customWidth="1"/>
    <col min="12849" max="13056" width="12.5703125" style="59"/>
    <col min="13057" max="13057" width="2.85546875" style="59" customWidth="1"/>
    <col min="13058" max="13058" width="13.28515625" style="59" customWidth="1"/>
    <col min="13059" max="13059" width="9.140625" style="59" customWidth="1"/>
    <col min="13060" max="13060" width="8.5703125" style="59" customWidth="1"/>
    <col min="13061" max="13104" width="2.85546875" style="59" customWidth="1"/>
    <col min="13105" max="13312" width="12.5703125" style="59"/>
    <col min="13313" max="13313" width="2.85546875" style="59" customWidth="1"/>
    <col min="13314" max="13314" width="13.28515625" style="59" customWidth="1"/>
    <col min="13315" max="13315" width="9.140625" style="59" customWidth="1"/>
    <col min="13316" max="13316" width="8.5703125" style="59" customWidth="1"/>
    <col min="13317" max="13360" width="2.85546875" style="59" customWidth="1"/>
    <col min="13361" max="13568" width="12.5703125" style="59"/>
    <col min="13569" max="13569" width="2.85546875" style="59" customWidth="1"/>
    <col min="13570" max="13570" width="13.28515625" style="59" customWidth="1"/>
    <col min="13571" max="13571" width="9.140625" style="59" customWidth="1"/>
    <col min="13572" max="13572" width="8.5703125" style="59" customWidth="1"/>
    <col min="13573" max="13616" width="2.85546875" style="59" customWidth="1"/>
    <col min="13617" max="13824" width="12.5703125" style="59"/>
    <col min="13825" max="13825" width="2.85546875" style="59" customWidth="1"/>
    <col min="13826" max="13826" width="13.28515625" style="59" customWidth="1"/>
    <col min="13827" max="13827" width="9.140625" style="59" customWidth="1"/>
    <col min="13828" max="13828" width="8.5703125" style="59" customWidth="1"/>
    <col min="13829" max="13872" width="2.85546875" style="59" customWidth="1"/>
    <col min="13873" max="14080" width="12.5703125" style="59"/>
    <col min="14081" max="14081" width="2.85546875" style="59" customWidth="1"/>
    <col min="14082" max="14082" width="13.28515625" style="59" customWidth="1"/>
    <col min="14083" max="14083" width="9.140625" style="59" customWidth="1"/>
    <col min="14084" max="14084" width="8.5703125" style="59" customWidth="1"/>
    <col min="14085" max="14128" width="2.85546875" style="59" customWidth="1"/>
    <col min="14129" max="14336" width="12.5703125" style="59"/>
    <col min="14337" max="14337" width="2.85546875" style="59" customWidth="1"/>
    <col min="14338" max="14338" width="13.28515625" style="59" customWidth="1"/>
    <col min="14339" max="14339" width="9.140625" style="59" customWidth="1"/>
    <col min="14340" max="14340" width="8.5703125" style="59" customWidth="1"/>
    <col min="14341" max="14384" width="2.85546875" style="59" customWidth="1"/>
    <col min="14385" max="14592" width="12.5703125" style="59"/>
    <col min="14593" max="14593" width="2.85546875" style="59" customWidth="1"/>
    <col min="14594" max="14594" width="13.28515625" style="59" customWidth="1"/>
    <col min="14595" max="14595" width="9.140625" style="59" customWidth="1"/>
    <col min="14596" max="14596" width="8.5703125" style="59" customWidth="1"/>
    <col min="14597" max="14640" width="2.85546875" style="59" customWidth="1"/>
    <col min="14641" max="14848" width="12.5703125" style="59"/>
    <col min="14849" max="14849" width="2.85546875" style="59" customWidth="1"/>
    <col min="14850" max="14850" width="13.28515625" style="59" customWidth="1"/>
    <col min="14851" max="14851" width="9.140625" style="59" customWidth="1"/>
    <col min="14852" max="14852" width="8.5703125" style="59" customWidth="1"/>
    <col min="14853" max="14896" width="2.85546875" style="59" customWidth="1"/>
    <col min="14897" max="15104" width="12.5703125" style="59"/>
    <col min="15105" max="15105" width="2.85546875" style="59" customWidth="1"/>
    <col min="15106" max="15106" width="13.28515625" style="59" customWidth="1"/>
    <col min="15107" max="15107" width="9.140625" style="59" customWidth="1"/>
    <col min="15108" max="15108" width="8.5703125" style="59" customWidth="1"/>
    <col min="15109" max="15152" width="2.85546875" style="59" customWidth="1"/>
    <col min="15153" max="15360" width="12.5703125" style="59"/>
    <col min="15361" max="15361" width="2.85546875" style="59" customWidth="1"/>
    <col min="15362" max="15362" width="13.28515625" style="59" customWidth="1"/>
    <col min="15363" max="15363" width="9.140625" style="59" customWidth="1"/>
    <col min="15364" max="15364" width="8.5703125" style="59" customWidth="1"/>
    <col min="15365" max="15408" width="2.85546875" style="59" customWidth="1"/>
    <col min="15409" max="15616" width="12.5703125" style="59"/>
    <col min="15617" max="15617" width="2.85546875" style="59" customWidth="1"/>
    <col min="15618" max="15618" width="13.28515625" style="59" customWidth="1"/>
    <col min="15619" max="15619" width="9.140625" style="59" customWidth="1"/>
    <col min="15620" max="15620" width="8.5703125" style="59" customWidth="1"/>
    <col min="15621" max="15664" width="2.85546875" style="59" customWidth="1"/>
    <col min="15665" max="15872" width="12.5703125" style="59"/>
    <col min="15873" max="15873" width="2.85546875" style="59" customWidth="1"/>
    <col min="15874" max="15874" width="13.28515625" style="59" customWidth="1"/>
    <col min="15875" max="15875" width="9.140625" style="59" customWidth="1"/>
    <col min="15876" max="15876" width="8.5703125" style="59" customWidth="1"/>
    <col min="15877" max="15920" width="2.85546875" style="59" customWidth="1"/>
    <col min="15921" max="16128" width="12.5703125" style="59"/>
    <col min="16129" max="16129" width="2.85546875" style="59" customWidth="1"/>
    <col min="16130" max="16130" width="13.28515625" style="59" customWidth="1"/>
    <col min="16131" max="16131" width="9.140625" style="59" customWidth="1"/>
    <col min="16132" max="16132" width="8.5703125" style="59" customWidth="1"/>
    <col min="16133" max="16176" width="2.85546875" style="59" customWidth="1"/>
    <col min="16177" max="16384" width="12.5703125" style="59"/>
  </cols>
  <sheetData>
    <row r="1" spans="1:48" ht="18.75" x14ac:dyDescent="0.3">
      <c r="J1" s="60" t="s">
        <v>137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8" ht="18.75" x14ac:dyDescent="0.3">
      <c r="A2" s="146" t="s">
        <v>138</v>
      </c>
      <c r="B2" s="146"/>
      <c r="C2" s="146"/>
      <c r="D2" s="146"/>
      <c r="E2" s="146"/>
      <c r="F2" s="146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 t="s">
        <v>139</v>
      </c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</row>
    <row r="3" spans="1:48" ht="18.75" x14ac:dyDescent="0.25">
      <c r="A3" s="149" t="s">
        <v>140</v>
      </c>
      <c r="B3" s="149"/>
      <c r="C3" s="149"/>
      <c r="D3" s="149"/>
      <c r="E3" s="149"/>
      <c r="F3" s="149"/>
      <c r="G3" s="149"/>
      <c r="H3" s="62"/>
      <c r="I3" s="62"/>
      <c r="AF3" s="150" t="s">
        <v>141</v>
      </c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</row>
    <row r="4" spans="1:48" ht="18.75" x14ac:dyDescent="0.25">
      <c r="A4" s="149" t="s">
        <v>142</v>
      </c>
      <c r="B4" s="149"/>
      <c r="C4" s="149"/>
      <c r="D4" s="149"/>
      <c r="E4" s="149"/>
      <c r="F4" s="149"/>
      <c r="AF4" s="150" t="s">
        <v>143</v>
      </c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</row>
    <row r="5" spans="1:48" ht="18.75" x14ac:dyDescent="0.3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</row>
    <row r="6" spans="1:48" ht="10.5" x14ac:dyDescent="0.1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1"/>
      <c r="AF6" s="154" t="s">
        <v>144</v>
      </c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</row>
    <row r="7" spans="1:48" ht="10.5" x14ac:dyDescent="0.15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</row>
    <row r="8" spans="1:48" ht="33" x14ac:dyDescent="0.15">
      <c r="A8" s="155" t="s">
        <v>145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</row>
    <row r="9" spans="1:48" ht="12.75" x14ac:dyDescent="0.15">
      <c r="A9" s="156" t="s">
        <v>165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</row>
    <row r="10" spans="1:48" ht="32.25" customHeight="1" x14ac:dyDescent="0.25">
      <c r="A10" s="144" t="s">
        <v>146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</row>
    <row r="11" spans="1:48" ht="10.5" x14ac:dyDescent="0.15">
      <c r="A11" s="139" t="s">
        <v>147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</row>
    <row r="12" spans="1:48" ht="12.75" x14ac:dyDescent="0.15">
      <c r="A12" s="140" t="s">
        <v>166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</row>
    <row r="13" spans="1:48" ht="15" x14ac:dyDescent="0.15">
      <c r="A13" s="141" t="s">
        <v>167</v>
      </c>
      <c r="B13" s="141"/>
      <c r="C13" s="141"/>
      <c r="D13" s="141"/>
      <c r="E13" s="141"/>
      <c r="F13" s="63"/>
      <c r="G13" s="142" t="s">
        <v>168</v>
      </c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</row>
    <row r="14" spans="1:48" ht="10.5" x14ac:dyDescent="0.15">
      <c r="A14" s="143" t="s">
        <v>148</v>
      </c>
      <c r="B14" s="143"/>
      <c r="C14" s="143"/>
      <c r="D14" s="143"/>
      <c r="E14" s="143"/>
      <c r="F14" s="143"/>
      <c r="G14" s="143" t="s">
        <v>172</v>
      </c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64"/>
    </row>
    <row r="15" spans="1:48" ht="14.25" x14ac:dyDescent="0.1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P15" s="136" t="s">
        <v>170</v>
      </c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</row>
    <row r="16" spans="1:48" ht="14.25" x14ac:dyDescent="0.15">
      <c r="A16" s="65"/>
      <c r="E16" s="66"/>
      <c r="O16" s="67"/>
      <c r="P16" s="137" t="s">
        <v>149</v>
      </c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</row>
    <row r="17" spans="1:48" ht="10.5" x14ac:dyDescent="0.15">
      <c r="A17" s="137"/>
      <c r="B17" s="137"/>
      <c r="C17" s="137"/>
      <c r="D17" s="137"/>
      <c r="E17" s="137"/>
      <c r="F17" s="137"/>
      <c r="G17" s="137"/>
      <c r="H17" s="137"/>
      <c r="I17" s="137"/>
    </row>
    <row r="18" spans="1:48" ht="14.25" x14ac:dyDescent="0.15">
      <c r="A18" s="138" t="s">
        <v>150</v>
      </c>
      <c r="B18" s="138"/>
      <c r="C18" s="138"/>
      <c r="D18" s="138"/>
      <c r="E18" s="138"/>
      <c r="F18" s="138"/>
      <c r="G18" s="135" t="s">
        <v>169</v>
      </c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</row>
    <row r="19" spans="1:48" ht="14.25" hidden="1" x14ac:dyDescent="0.15">
      <c r="A19" s="68"/>
      <c r="G19" s="135" t="s">
        <v>151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</row>
    <row r="20" spans="1:48" ht="14.25" hidden="1" x14ac:dyDescent="0.15">
      <c r="A20" s="68"/>
      <c r="G20" s="135" t="s">
        <v>152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</row>
    <row r="21" spans="1:48" ht="14.25" hidden="1" x14ac:dyDescent="0.15">
      <c r="A21" s="68"/>
      <c r="G21" s="135" t="s">
        <v>153</v>
      </c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</row>
    <row r="22" spans="1:48" ht="14.25" hidden="1" x14ac:dyDescent="0.15">
      <c r="A22" s="68"/>
      <c r="G22" s="135" t="s">
        <v>154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</row>
    <row r="23" spans="1:48" ht="14.25" hidden="1" x14ac:dyDescent="0.15">
      <c r="A23" s="68"/>
      <c r="G23" s="135" t="s">
        <v>155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</row>
    <row r="24" spans="1:48" ht="14.25" hidden="1" x14ac:dyDescent="0.15">
      <c r="A24" s="68"/>
      <c r="G24" s="135" t="s">
        <v>156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</row>
    <row r="25" spans="1:48" ht="12.75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5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4"/>
      <c r="AS25" s="64"/>
      <c r="AT25" s="63"/>
      <c r="AU25" s="64"/>
      <c r="AV25" s="64"/>
    </row>
    <row r="26" spans="1:48" ht="14.25" x14ac:dyDescent="0.15">
      <c r="A26" s="129" t="s">
        <v>157</v>
      </c>
      <c r="B26" s="129"/>
      <c r="C26" s="129"/>
      <c r="D26" s="129"/>
      <c r="E26" s="129"/>
      <c r="F26" s="129"/>
      <c r="G26" s="134" t="s">
        <v>158</v>
      </c>
      <c r="H26" s="134"/>
      <c r="I26" s="134"/>
      <c r="J26" s="134"/>
      <c r="K26" s="134"/>
      <c r="L26" s="134"/>
      <c r="M26" s="134"/>
      <c r="N26" s="134"/>
      <c r="O26" s="63"/>
      <c r="P26" s="129" t="s">
        <v>159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34" t="s">
        <v>171</v>
      </c>
      <c r="AD26" s="134"/>
      <c r="AE26" s="134"/>
      <c r="AF26" s="134"/>
      <c r="AG26" s="134"/>
      <c r="AH26" s="63"/>
      <c r="AI26" s="129" t="s">
        <v>160</v>
      </c>
      <c r="AJ26" s="129"/>
      <c r="AK26" s="129"/>
      <c r="AL26" s="129"/>
      <c r="AM26" s="129"/>
      <c r="AN26" s="129"/>
      <c r="AO26" s="129"/>
      <c r="AP26" s="129"/>
      <c r="AQ26" s="129"/>
      <c r="AR26" s="129"/>
      <c r="AS26" s="134">
        <v>2025</v>
      </c>
      <c r="AT26" s="134"/>
      <c r="AU26" s="134"/>
      <c r="AV26" s="134"/>
    </row>
    <row r="27" spans="1:48" ht="10.5" x14ac:dyDescent="0.1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4"/>
      <c r="AS27" s="64"/>
      <c r="AT27" s="63"/>
      <c r="AU27" s="64"/>
      <c r="AV27" s="64"/>
    </row>
    <row r="28" spans="1:48" ht="10.5" x14ac:dyDescent="0.15"/>
    <row r="29" spans="1:48" ht="14.25" x14ac:dyDescent="0.15">
      <c r="A29" s="129" t="s">
        <v>161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30" t="s">
        <v>162</v>
      </c>
      <c r="M29" s="130"/>
      <c r="N29" s="131">
        <v>45226</v>
      </c>
      <c r="O29" s="132"/>
      <c r="P29" s="132"/>
      <c r="Q29" s="132"/>
      <c r="R29" s="132"/>
      <c r="S29" s="130" t="s">
        <v>163</v>
      </c>
      <c r="T29" s="130"/>
      <c r="U29" s="133">
        <v>798</v>
      </c>
      <c r="V29" s="133"/>
      <c r="W29" s="133"/>
      <c r="X29" s="133"/>
      <c r="Y29" s="133"/>
      <c r="Z29" s="133"/>
    </row>
    <row r="30" spans="1:48" ht="10.5" x14ac:dyDescent="0.15"/>
    <row r="32" spans="1:48" ht="12.75" x14ac:dyDescent="0.2">
      <c r="B32" s="69" t="s">
        <v>164</v>
      </c>
      <c r="C32" s="69"/>
      <c r="D32" s="69"/>
      <c r="E32" s="69"/>
    </row>
  </sheetData>
  <mergeCells count="42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2026-03-04T12:47:32Z</dcterms:modified>
</cp:coreProperties>
</file>