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3.план учебного процесса" sheetId="3" r:id="rId1"/>
    <sheet name="Титул" sheetId="8" r:id="rId2"/>
  </sheets>
  <definedNames>
    <definedName name="Print_Area_1">#REF!</definedName>
    <definedName name="Print_Area_2">#REF!</definedName>
    <definedName name="Print_Area_3">'3.план учебного процесса'!$A$1:$L$67</definedName>
    <definedName name="Print_Area_4">#REF!</definedName>
    <definedName name="Print_Area_5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1" i="3" l="1"/>
  <c r="E48" i="3" l="1"/>
  <c r="G48" i="3"/>
  <c r="H48" i="3"/>
  <c r="I48" i="3"/>
  <c r="J48" i="3"/>
  <c r="K48" i="3"/>
  <c r="L48" i="3"/>
  <c r="E39" i="3"/>
  <c r="G39" i="3"/>
  <c r="H39" i="3"/>
  <c r="I39" i="3"/>
  <c r="J39" i="3"/>
  <c r="K39" i="3"/>
  <c r="L39" i="3"/>
  <c r="F39" i="3"/>
  <c r="E22" i="3"/>
  <c r="F22" i="3"/>
  <c r="H22" i="3"/>
  <c r="I22" i="3"/>
  <c r="J22" i="3"/>
  <c r="K22" i="3"/>
  <c r="L22" i="3"/>
  <c r="G22" i="3"/>
  <c r="F48" i="3" l="1"/>
  <c r="H32" i="3"/>
  <c r="I32" i="3"/>
  <c r="J32" i="3"/>
  <c r="K32" i="3"/>
  <c r="L32" i="3"/>
  <c r="G31" i="3"/>
  <c r="G30" i="3" s="1"/>
  <c r="G32" i="3"/>
  <c r="G7" i="3"/>
  <c r="H7" i="3"/>
  <c r="I7" i="3"/>
  <c r="J7" i="3"/>
  <c r="K7" i="3"/>
  <c r="L7" i="3"/>
  <c r="L57" i="3" s="1"/>
  <c r="K57" i="3" l="1"/>
  <c r="J31" i="3"/>
  <c r="J30" i="3" s="1"/>
  <c r="J60" i="3" s="1"/>
  <c r="L31" i="3"/>
  <c r="L30" i="3" s="1"/>
  <c r="L60" i="3" s="1"/>
  <c r="H31" i="3"/>
  <c r="H30" i="3" s="1"/>
  <c r="J57" i="3"/>
  <c r="I31" i="3"/>
  <c r="I30" i="3" s="1"/>
  <c r="K31" i="3"/>
  <c r="K30" i="3" s="1"/>
  <c r="K60" i="3" s="1"/>
  <c r="D7" i="3"/>
  <c r="L63" i="3" l="1"/>
  <c r="K63" i="3"/>
  <c r="L62" i="3"/>
  <c r="K62" i="3"/>
  <c r="K61" i="3" l="1"/>
  <c r="F7" i="3"/>
  <c r="J61" i="3" l="1"/>
  <c r="I63" i="3" l="1"/>
  <c r="I62" i="3"/>
  <c r="I61" i="3"/>
  <c r="F32" i="3"/>
  <c r="D37" i="3" l="1"/>
  <c r="D36" i="3"/>
  <c r="D35" i="3"/>
  <c r="D45" i="3"/>
  <c r="D44" i="3"/>
  <c r="D43" i="3"/>
  <c r="D41" i="3"/>
  <c r="D39" i="3" s="1"/>
  <c r="D56" i="3"/>
  <c r="D54" i="3"/>
  <c r="D50" i="3"/>
  <c r="E32" i="3"/>
  <c r="D48" i="3" l="1"/>
  <c r="E31" i="3"/>
  <c r="E30" i="3" s="1"/>
  <c r="E57" i="3" s="1"/>
  <c r="F31" i="3" l="1"/>
  <c r="D32" i="3"/>
  <c r="D24" i="3"/>
  <c r="D25" i="3"/>
  <c r="D26" i="3"/>
  <c r="D27" i="3"/>
  <c r="D28" i="3"/>
  <c r="D29" i="3"/>
  <c r="D23" i="3"/>
  <c r="D22" i="3" s="1"/>
  <c r="F30" i="3" l="1"/>
  <c r="F57" i="3" s="1"/>
  <c r="F60" i="3" s="1"/>
  <c r="I57" i="3"/>
  <c r="D31" i="3" l="1"/>
  <c r="I60" i="3" l="1"/>
  <c r="D30" i="3"/>
  <c r="D57" i="3" s="1"/>
</calcChain>
</file>

<file path=xl/sharedStrings.xml><?xml version="1.0" encoding="utf-8"?>
<sst xmlns="http://schemas.openxmlformats.org/spreadsheetml/2006/main" count="200" uniqueCount="171">
  <si>
    <t>Учебная практика</t>
  </si>
  <si>
    <t>Производственная практика</t>
  </si>
  <si>
    <t>Промежуточная аттестация</t>
  </si>
  <si>
    <t>I курс</t>
  </si>
  <si>
    <t>ВСЕГО</t>
  </si>
  <si>
    <t>Индекс</t>
  </si>
  <si>
    <t>Наменование циклов, дисциплин, профессиональных модулей, МДК, практик</t>
  </si>
  <si>
    <t>Форма промежуточной аттестации</t>
  </si>
  <si>
    <t>Учебная нагрузка обучающихся (час.)</t>
  </si>
  <si>
    <t>Распределение обязательной аудиторной нагрузки по курсам и семестрам (час. в семестр)</t>
  </si>
  <si>
    <t>Максимальная</t>
  </si>
  <si>
    <t>Обязательная аудиторная</t>
  </si>
  <si>
    <t>всего занятий</t>
  </si>
  <si>
    <t>Физическая культура</t>
  </si>
  <si>
    <t>ОП.00</t>
  </si>
  <si>
    <t>Безопасность жизнедеятельности</t>
  </si>
  <si>
    <t>П.00</t>
  </si>
  <si>
    <t>Профессиональный цикл</t>
  </si>
  <si>
    <t>ПМ.00</t>
  </si>
  <si>
    <t>Профессиональные модули</t>
  </si>
  <si>
    <t>ПМ.01</t>
  </si>
  <si>
    <t>УП.01</t>
  </si>
  <si>
    <t>ПП.01</t>
  </si>
  <si>
    <t>ПМ.02</t>
  </si>
  <si>
    <t>УП.02</t>
  </si>
  <si>
    <t>ПП.02</t>
  </si>
  <si>
    <t>ПМ.03</t>
  </si>
  <si>
    <t>УП.03</t>
  </si>
  <si>
    <t>ПП.03</t>
  </si>
  <si>
    <t>ФК.00</t>
  </si>
  <si>
    <t>учебной практики</t>
  </si>
  <si>
    <t>производственной практики</t>
  </si>
  <si>
    <t>зачетов</t>
  </si>
  <si>
    <t>Всего</t>
  </si>
  <si>
    <t>в.т.ч. лаб. и практ.занятий</t>
  </si>
  <si>
    <t xml:space="preserve">1 семестр                   </t>
  </si>
  <si>
    <t>дисциплин и МДК</t>
  </si>
  <si>
    <t xml:space="preserve">Общепрофессиональный цикл </t>
  </si>
  <si>
    <t>Устранение и предупреждение аварий и неполадок электрооборудования</t>
  </si>
  <si>
    <t xml:space="preserve">Проверка и наладка электрооборудования </t>
  </si>
  <si>
    <t>Материаловедение</t>
  </si>
  <si>
    <t>Техническое черчение</t>
  </si>
  <si>
    <t>Организация технического обслуживания электрооборудования промышленных организаций</t>
  </si>
  <si>
    <t>МДК. 01.01.</t>
  </si>
  <si>
    <t>МДК. 01.02.</t>
  </si>
  <si>
    <t>МДК. 02.02.</t>
  </si>
  <si>
    <t>ПА.00</t>
  </si>
  <si>
    <t>ГИА.00</t>
  </si>
  <si>
    <t>Государственная итоговая аттестация</t>
  </si>
  <si>
    <t>МДК.02.01.</t>
  </si>
  <si>
    <t>МДК.03.01.</t>
  </si>
  <si>
    <t xml:space="preserve"> Основы технической механики и слесарных работ                        </t>
  </si>
  <si>
    <t>экзаменов в т ч квалифик.</t>
  </si>
  <si>
    <t>дифференцированных зачетов</t>
  </si>
  <si>
    <t>17 нед</t>
  </si>
  <si>
    <t xml:space="preserve">в форме 
практической 
подготовки
</t>
  </si>
  <si>
    <t>Основы финансовой грамотности</t>
  </si>
  <si>
    <t>Сборка, монтаж, регулировка и ремонт узлов и механизмов оборудования, агрегатов, машин, станков и другого электрооборудования промышленных организаций</t>
  </si>
  <si>
    <t xml:space="preserve">24 нед </t>
  </si>
  <si>
    <t>Самостоятельная  работа</t>
  </si>
  <si>
    <t>экзамен по модулю</t>
  </si>
  <si>
    <t>экзаен по модулю</t>
  </si>
  <si>
    <t>ОУД 01</t>
  </si>
  <si>
    <t>Русский язык</t>
  </si>
  <si>
    <t>ОУД 02</t>
  </si>
  <si>
    <t>Литература</t>
  </si>
  <si>
    <t>ОУД 03</t>
  </si>
  <si>
    <t>История</t>
  </si>
  <si>
    <t>ОУД 04</t>
  </si>
  <si>
    <t xml:space="preserve">Обществознание </t>
  </si>
  <si>
    <t>ОУД 05</t>
  </si>
  <si>
    <t>География</t>
  </si>
  <si>
    <t>ОУД 06</t>
  </si>
  <si>
    <t>Иностранный язык</t>
  </si>
  <si>
    <t>ОУД 07</t>
  </si>
  <si>
    <t>Математика</t>
  </si>
  <si>
    <t>ОУД 08</t>
  </si>
  <si>
    <t xml:space="preserve">Информатика </t>
  </si>
  <si>
    <t>ОУД 09</t>
  </si>
  <si>
    <t>ОУД 10</t>
  </si>
  <si>
    <t>Основы безопасности жизнедеятельности</t>
  </si>
  <si>
    <t>ОУД 11</t>
  </si>
  <si>
    <t>Физика</t>
  </si>
  <si>
    <t>ОУД 12</t>
  </si>
  <si>
    <t>Химия</t>
  </si>
  <si>
    <t>ОУД 13</t>
  </si>
  <si>
    <t>Биология</t>
  </si>
  <si>
    <t>2 семестр</t>
  </si>
  <si>
    <t>3 семестр</t>
  </si>
  <si>
    <t xml:space="preserve">4 семестр                 </t>
  </si>
  <si>
    <t>II курс</t>
  </si>
  <si>
    <t>Общеобразовательный цикл</t>
  </si>
  <si>
    <t xml:space="preserve"> -/дз/-/-</t>
  </si>
  <si>
    <t xml:space="preserve"> -/-/дз/-</t>
  </si>
  <si>
    <t xml:space="preserve"> - /э/-/-</t>
  </si>
  <si>
    <t xml:space="preserve"> -/-/э/-</t>
  </si>
  <si>
    <t>э/-/-/-</t>
  </si>
  <si>
    <t xml:space="preserve"> -/-/-/дз</t>
  </si>
  <si>
    <t xml:space="preserve"> -/-/-/э</t>
  </si>
  <si>
    <r>
      <t xml:space="preserve">Электротехника                                      </t>
    </r>
    <r>
      <rPr>
        <sz val="10"/>
        <color rgb="FFFF0000"/>
        <rFont val="Times New Roman"/>
        <family val="1"/>
        <charset val="204"/>
      </rPr>
      <t xml:space="preserve">   </t>
    </r>
  </si>
  <si>
    <r>
      <t xml:space="preserve">Охрана труда                                          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</si>
  <si>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Основы слесарно-сборочных и электромонтажных работ                      </t>
    </r>
    <r>
      <rPr>
        <sz val="10"/>
        <color rgb="FFFF0000"/>
        <rFont val="Times New Roman"/>
        <family val="1"/>
        <charset val="204"/>
      </rPr>
      <t xml:space="preserve">  </t>
    </r>
  </si>
  <si>
    <r>
      <t xml:space="preserve">Организация работ по сборке, монтажу и ремонту электрооборудования промышленных организаций                   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</si>
  <si>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Организация и технология проверки электрооборудования                              </t>
    </r>
    <r>
      <rPr>
        <sz val="10"/>
        <color rgb="FFFF0000"/>
        <rFont val="Times New Roman"/>
        <family val="1"/>
        <charset val="204"/>
      </rPr>
      <t xml:space="preserve">  </t>
    </r>
  </si>
  <si>
    <r>
      <t xml:space="preserve">Контрольно-измерительные приборы       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</t>
    </r>
  </si>
  <si>
    <r>
      <t>Консультации</t>
    </r>
    <r>
      <rPr>
        <sz val="10"/>
        <rFont val="Times New Roman"/>
        <family val="1"/>
        <charset val="204"/>
      </rPr>
      <t xml:space="preserve"> на учебную группу  по 4 часа на 1 обучающегося в год </t>
    </r>
  </si>
  <si>
    <t>ОУД.00</t>
  </si>
  <si>
    <r>
      <t>1Э/3ДЗ</t>
    </r>
    <r>
      <rPr>
        <b/>
        <vertAlign val="subscript"/>
        <sz val="10"/>
        <color rgb="FF000000"/>
        <rFont val="Times New Roman"/>
        <family val="1"/>
        <charset val="204"/>
      </rPr>
      <t>/</t>
    </r>
    <r>
      <rPr>
        <b/>
        <sz val="10"/>
        <color rgb="FF000000"/>
        <rFont val="Times New Roman"/>
        <family val="1"/>
        <charset val="204"/>
      </rPr>
      <t>0З</t>
    </r>
  </si>
  <si>
    <t>Государственная итоговая аттестация в форме демонстрационного экзамена</t>
  </si>
  <si>
    <t>ОУД 14</t>
  </si>
  <si>
    <t>Индивидуальный проект</t>
  </si>
  <si>
    <t xml:space="preserve"> -/-/ДЗ/-</t>
  </si>
  <si>
    <t xml:space="preserve">  -/дз/-/-</t>
  </si>
  <si>
    <t xml:space="preserve"> з/дз/-/-</t>
  </si>
  <si>
    <r>
      <t>4Э/10ДЗ</t>
    </r>
    <r>
      <rPr>
        <b/>
        <vertAlign val="subscript"/>
        <sz val="10"/>
        <color rgb="FF000000"/>
        <rFont val="Times New Roman"/>
        <family val="1"/>
        <charset val="204"/>
      </rPr>
      <t>/1</t>
    </r>
    <r>
      <rPr>
        <b/>
        <sz val="10"/>
        <color rgb="FF000000"/>
        <rFont val="Times New Roman"/>
        <family val="1"/>
        <charset val="204"/>
      </rPr>
      <t>З</t>
    </r>
  </si>
  <si>
    <r>
      <t>2Э/5ДЗ</t>
    </r>
    <r>
      <rPr>
        <b/>
        <vertAlign val="subscript"/>
        <sz val="10"/>
        <color rgb="FF000000"/>
        <rFont val="Times New Roman"/>
        <family val="1"/>
        <charset val="204"/>
      </rPr>
      <t>/</t>
    </r>
    <r>
      <rPr>
        <b/>
        <sz val="10"/>
        <color rgb="FF000000"/>
        <rFont val="Times New Roman"/>
        <family val="1"/>
        <charset val="204"/>
      </rPr>
      <t>0З</t>
    </r>
  </si>
  <si>
    <r>
      <t>2Э/3ДЗ</t>
    </r>
    <r>
      <rPr>
        <b/>
        <vertAlign val="subscript"/>
        <sz val="10"/>
        <color rgb="FF000000"/>
        <rFont val="Times New Roman"/>
        <family val="1"/>
        <charset val="204"/>
      </rPr>
      <t>/</t>
    </r>
    <r>
      <rPr>
        <b/>
        <sz val="10"/>
        <color rgb="FF000000"/>
        <rFont val="Times New Roman"/>
        <family val="1"/>
        <charset val="204"/>
      </rPr>
      <t>0З</t>
    </r>
  </si>
  <si>
    <t>2Э/2ДЗ/0З</t>
  </si>
  <si>
    <t>Объем образовательной нагрузки</t>
  </si>
  <si>
    <t xml:space="preserve"> -/-/-/Эк</t>
  </si>
  <si>
    <t xml:space="preserve"> -/-/з/ДЗ/</t>
  </si>
  <si>
    <t>1Э/3ДЗ/1З</t>
  </si>
  <si>
    <t xml:space="preserve"> -/-/-/дзк</t>
  </si>
  <si>
    <t>ОП.01</t>
  </si>
  <si>
    <t>ОП .02</t>
  </si>
  <si>
    <t>ОП .03</t>
  </si>
  <si>
    <t>ОП.04</t>
  </si>
  <si>
    <t>ОП.05</t>
  </si>
  <si>
    <t>ОП.06</t>
  </si>
  <si>
    <t>ОП.07</t>
  </si>
  <si>
    <t xml:space="preserve"> План учебного процесса ГБПОУ РК "Евпаторийский индустриальный техникум"                                                                       по профессии 13.01.10 электромонтер по ремонту и обслуживанию электооборудования (по отраслям). Срок обучения -1 год 10 месяцев</t>
  </si>
  <si>
    <t>Министерство образования, науки и молодежи Республики Крым</t>
  </si>
  <si>
    <t>Рассмотрен</t>
  </si>
  <si>
    <t>Утверждаю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</si>
  <si>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</si>
  <si>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</si>
  <si>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</si>
  <si>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</si>
  <si>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r>
      <t xml:space="preserve"> </t>
    </r>
    <r>
      <rPr>
        <b/>
        <sz val="12"/>
        <color rgb="FF000000"/>
        <rFont val="Arial"/>
        <family val="2"/>
        <charset val="204"/>
      </rPr>
      <t xml:space="preserve"> Государственное бюджетное профессиональное обраовательное учреждение Республики Крым                                                              "Евпаторийский индустриальный техникум"</t>
    </r>
  </si>
  <si>
    <t>наименование образовательного учреждения (организации)</t>
  </si>
  <si>
    <t>по профессии среднего профессионального образования</t>
  </si>
  <si>
    <t>13.01.10</t>
  </si>
  <si>
    <t>Электромонтер по ремонту и обслуживанию электрооборудования (по отраслям)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</si>
  <si>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</si>
  <si>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</si>
  <si>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</si>
  <si>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 по ППКРС</t>
  </si>
  <si>
    <t>квалификация:</t>
  </si>
  <si>
    <t>Электромонтер по ремонту и обслуживанию электрооборудования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</si>
  <si>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</si>
  <si>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</si>
  <si>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</si>
  <si>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</si>
  <si>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</si>
  <si>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</si>
  <si>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</si>
  <si>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</si>
  <si>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СПО по ППКРС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</si>
  <si>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</si>
  <si>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</si>
  <si>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</si>
  <si>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</si>
  <si>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</si>
  <si>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>02.08.2013</t>
  </si>
  <si>
    <t xml:space="preserve">     № </t>
  </si>
  <si>
    <t>802</t>
  </si>
  <si>
    <t>Исп.: зам. директора по УПР Сундукова А.С.</t>
  </si>
  <si>
    <t xml:space="preserve">  на заседании педагогического совета</t>
  </si>
  <si>
    <t>Протокол № 6 от 27.04.2023 г.</t>
  </si>
  <si>
    <t>27.04.2023 г.</t>
  </si>
  <si>
    <t>1г 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</si>
</sst>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rgb="FF000000"/>
      <name val="Verdana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Verdana"/>
      <family val="2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Verdana"/>
      <family val="2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8"/>
      <name val="Verdana"/>
      <family val="2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bscript"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ahoma"/>
      <family val="2"/>
      <charset val="204"/>
    </font>
    <font>
      <i/>
      <sz val="12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8"/>
      <color rgb="FF000000"/>
      <name val="Tahoma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u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8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0" borderId="0"/>
  </cellStyleXfs>
  <cellXfs count="134"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Fill="1"/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wrapText="1"/>
    </xf>
    <xf numFmtId="1" fontId="10" fillId="0" borderId="0" xfId="0" applyNumberFormat="1" applyFont="1"/>
    <xf numFmtId="0" fontId="18" fillId="0" borderId="0" xfId="0" applyFont="1"/>
    <xf numFmtId="1" fontId="18" fillId="0" borderId="0" xfId="0" applyNumberFormat="1" applyFont="1"/>
    <xf numFmtId="1" fontId="14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wrapText="1"/>
    </xf>
    <xf numFmtId="0" fontId="21" fillId="0" borderId="1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justify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49" fontId="26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49" fontId="28" fillId="0" borderId="1" xfId="0" applyNumberFormat="1" applyFont="1" applyBorder="1" applyAlignment="1">
      <alignment horizontal="center" vertical="top" wrapText="1"/>
    </xf>
    <xf numFmtId="49" fontId="26" fillId="0" borderId="1" xfId="0" applyNumberFormat="1" applyFont="1" applyBorder="1" applyAlignment="1">
      <alignment vertical="center" wrapText="1"/>
    </xf>
    <xf numFmtId="0" fontId="29" fillId="0" borderId="0" xfId="3" applyFont="1" applyFill="1" applyBorder="1"/>
    <xf numFmtId="0" fontId="30" fillId="0" borderId="0" xfId="3" applyFont="1" applyFill="1" applyBorder="1" applyAlignment="1"/>
    <xf numFmtId="0" fontId="29" fillId="0" borderId="0" xfId="3" applyFont="1" applyFill="1" applyBorder="1" applyAlignment="1"/>
    <xf numFmtId="0" fontId="15" fillId="0" borderId="0" xfId="3" applyFont="1" applyFill="1" applyBorder="1" applyAlignment="1"/>
    <xf numFmtId="0" fontId="15" fillId="5" borderId="0" xfId="3" applyFont="1" applyFill="1" applyBorder="1" applyAlignment="1" applyProtection="1">
      <alignment horizontal="center" vertical="center"/>
      <protection locked="0"/>
    </xf>
    <xf numFmtId="0" fontId="29" fillId="5" borderId="0" xfId="3" applyFont="1" applyFill="1" applyBorder="1" applyAlignment="1" applyProtection="1">
      <alignment horizontal="center" vertical="center"/>
      <protection locked="0"/>
    </xf>
    <xf numFmtId="0" fontId="29" fillId="5" borderId="0" xfId="3" applyFont="1" applyFill="1" applyBorder="1" applyAlignment="1" applyProtection="1">
      <alignment horizontal="left" vertical="center"/>
      <protection locked="0"/>
    </xf>
    <xf numFmtId="0" fontId="34" fillId="5" borderId="0" xfId="3" applyFont="1" applyFill="1" applyBorder="1" applyAlignment="1" applyProtection="1">
      <alignment horizontal="left" vertical="center"/>
      <protection locked="0"/>
    </xf>
    <xf numFmtId="0" fontId="38" fillId="5" borderId="0" xfId="3" applyFont="1" applyFill="1" applyBorder="1" applyAlignment="1" applyProtection="1">
      <alignment horizontal="left" vertical="center"/>
      <protection locked="0"/>
    </xf>
    <xf numFmtId="0" fontId="37" fillId="5" borderId="0" xfId="3" applyFont="1" applyFill="1" applyBorder="1" applyAlignment="1" applyProtection="1">
      <alignment horizontal="center" vertical="top"/>
      <protection locked="0"/>
    </xf>
    <xf numFmtId="0" fontId="34" fillId="5" borderId="0" xfId="3" applyFont="1" applyFill="1" applyBorder="1" applyAlignment="1" applyProtection="1">
      <alignment horizontal="left" vertical="top"/>
      <protection locked="0"/>
    </xf>
    <xf numFmtId="0" fontId="29" fillId="0" borderId="0" xfId="3" applyFont="1" applyFill="1" applyBorder="1" applyAlignment="1" applyProtection="1">
      <alignment horizontal="center" vertical="center"/>
      <protection locked="0"/>
    </xf>
    <xf numFmtId="0" fontId="40" fillId="0" borderId="0" xfId="3" applyFont="1" applyFill="1" applyBorder="1"/>
    <xf numFmtId="0" fontId="15" fillId="0" borderId="0" xfId="3" applyFont="1" applyFill="1" applyBorder="1" applyAlignment="1" applyProtection="1">
      <alignment horizontal="center" vertical="center" wrapText="1"/>
      <protection locked="0"/>
    </xf>
    <xf numFmtId="0" fontId="15" fillId="0" borderId="0" xfId="3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textRotation="90" wrapText="1"/>
    </xf>
    <xf numFmtId="0" fontId="21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0" fontId="27" fillId="0" borderId="1" xfId="7" applyFont="1" applyBorder="1" applyAlignment="1">
      <alignment vertical="top" wrapText="1"/>
    </xf>
    <xf numFmtId="0" fontId="21" fillId="0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35" fillId="5" borderId="4" xfId="3" applyNumberFormat="1" applyFont="1" applyFill="1" applyBorder="1" applyAlignment="1" applyProtection="1">
      <alignment horizontal="center" wrapText="1"/>
      <protection locked="0"/>
    </xf>
    <xf numFmtId="0" fontId="30" fillId="0" borderId="0" xfId="3" applyFont="1" applyFill="1" applyBorder="1" applyAlignment="1">
      <alignment horizontal="center"/>
    </xf>
    <xf numFmtId="0" fontId="31" fillId="0" borderId="0" xfId="3" applyFont="1" applyFill="1" applyBorder="1" applyAlignment="1" applyProtection="1">
      <alignment horizontal="center" vertical="center" wrapText="1"/>
      <protection locked="0"/>
    </xf>
    <xf numFmtId="0" fontId="30" fillId="0" borderId="0" xfId="3" applyFont="1" applyFill="1" applyBorder="1" applyAlignment="1" applyProtection="1">
      <alignment horizontal="center" vertical="center"/>
      <protection locked="0"/>
    </xf>
    <xf numFmtId="0" fontId="15" fillId="0" borderId="0" xfId="3" applyFont="1" applyFill="1" applyBorder="1" applyAlignment="1">
      <alignment horizontal="center"/>
    </xf>
    <xf numFmtId="0" fontId="15" fillId="0" borderId="0" xfId="3" applyFont="1" applyFill="1" applyBorder="1" applyAlignment="1" applyProtection="1">
      <alignment horizontal="center" vertical="center" wrapText="1"/>
      <protection locked="0"/>
    </xf>
    <xf numFmtId="0" fontId="32" fillId="0" borderId="0" xfId="3" applyFont="1" applyFill="1" applyBorder="1" applyAlignment="1" applyProtection="1">
      <alignment horizontal="left" wrapText="1"/>
      <protection locked="0"/>
    </xf>
    <xf numFmtId="0" fontId="29" fillId="0" borderId="0" xfId="3" applyFont="1" applyFill="1" applyBorder="1"/>
    <xf numFmtId="0" fontId="41" fillId="0" borderId="4" xfId="3" applyNumberFormat="1" applyFont="1" applyFill="1" applyBorder="1" applyAlignment="1" applyProtection="1">
      <alignment horizontal="center"/>
      <protection locked="0"/>
    </xf>
    <xf numFmtId="0" fontId="15" fillId="0" borderId="4" xfId="3" applyNumberFormat="1" applyFont="1" applyFill="1" applyBorder="1" applyAlignment="1" applyProtection="1">
      <alignment horizontal="center" vertical="center"/>
      <protection locked="0"/>
    </xf>
    <xf numFmtId="0" fontId="33" fillId="0" borderId="0" xfId="3" applyFont="1" applyFill="1" applyBorder="1" applyAlignment="1" applyProtection="1">
      <alignment horizontal="center" vertical="center"/>
      <protection locked="0"/>
    </xf>
    <xf numFmtId="0" fontId="34" fillId="0" borderId="0" xfId="3" applyFont="1" applyFill="1" applyBorder="1" applyAlignment="1" applyProtection="1">
      <alignment horizontal="center" vertical="top"/>
      <protection locked="0"/>
    </xf>
    <xf numFmtId="0" fontId="37" fillId="0" borderId="0" xfId="3" applyFont="1" applyFill="1" applyBorder="1" applyAlignment="1" applyProtection="1">
      <alignment horizontal="center" vertical="top"/>
      <protection locked="0"/>
    </xf>
    <xf numFmtId="0" fontId="34" fillId="0" borderId="0" xfId="3" applyFont="1" applyFill="1" applyBorder="1" applyAlignment="1" applyProtection="1">
      <alignment horizontal="center" vertical="center"/>
      <protection locked="0"/>
    </xf>
    <xf numFmtId="0" fontId="38" fillId="5" borderId="4" xfId="3" applyNumberFormat="1" applyFont="1" applyFill="1" applyBorder="1" applyAlignment="1" applyProtection="1">
      <alignment horizontal="left" vertical="center"/>
      <protection locked="0"/>
    </xf>
    <xf numFmtId="0" fontId="37" fillId="5" borderId="0" xfId="3" applyFont="1" applyFill="1" applyBorder="1" applyAlignment="1" applyProtection="1">
      <alignment horizontal="left" vertical="top"/>
      <protection locked="0"/>
    </xf>
    <xf numFmtId="0" fontId="34" fillId="5" borderId="0" xfId="3" applyFont="1" applyFill="1" applyBorder="1" applyAlignment="1" applyProtection="1">
      <alignment horizontal="left" vertical="center"/>
      <protection locked="0"/>
    </xf>
    <xf numFmtId="0" fontId="38" fillId="0" borderId="4" xfId="3" applyNumberFormat="1" applyFont="1" applyFill="1" applyBorder="1" applyAlignment="1" applyProtection="1">
      <alignment horizontal="center" vertical="top"/>
      <protection locked="0"/>
    </xf>
    <xf numFmtId="0" fontId="37" fillId="5" borderId="0" xfId="3" applyFont="1" applyFill="1" applyBorder="1" applyAlignment="1" applyProtection="1">
      <alignment horizontal="center" vertical="top"/>
      <protection locked="0"/>
    </xf>
    <xf numFmtId="0" fontId="34" fillId="5" borderId="0" xfId="3" applyFont="1" applyFill="1" applyBorder="1" applyAlignment="1" applyProtection="1">
      <alignment horizontal="left" vertical="top"/>
      <protection locked="0"/>
    </xf>
    <xf numFmtId="0" fontId="38" fillId="5" borderId="4" xfId="3" applyNumberFormat="1" applyFont="1" applyFill="1" applyBorder="1" applyAlignment="1" applyProtection="1">
      <alignment horizontal="left" vertical="top" wrapText="1"/>
      <protection locked="0"/>
    </xf>
    <xf numFmtId="0" fontId="38" fillId="5" borderId="4" xfId="3" applyNumberFormat="1" applyFont="1" applyFill="1" applyBorder="1" applyAlignment="1" applyProtection="1">
      <alignment horizontal="center" vertical="top"/>
      <protection locked="0"/>
    </xf>
    <xf numFmtId="0" fontId="38" fillId="5" borderId="4" xfId="3" applyNumberFormat="1" applyFont="1" applyFill="1" applyBorder="1" applyAlignment="1" applyProtection="1">
      <alignment horizontal="left" vertical="center" wrapText="1"/>
      <protection locked="0"/>
    </xf>
    <xf numFmtId="0" fontId="37" fillId="0" borderId="0" xfId="3" applyFont="1" applyFill="1" applyBorder="1" applyAlignment="1" applyProtection="1">
      <alignment horizontal="left" vertical="top"/>
      <protection locked="0"/>
    </xf>
    <xf numFmtId="0" fontId="39" fillId="5" borderId="0" xfId="3" applyFont="1" applyFill="1" applyBorder="1" applyAlignment="1" applyProtection="1">
      <alignment horizontal="right" vertical="center"/>
      <protection locked="0"/>
    </xf>
    <xf numFmtId="0" fontId="38" fillId="5" borderId="4" xfId="3" applyNumberFormat="1" applyFont="1" applyFill="1" applyBorder="1" applyAlignment="1" applyProtection="1">
      <alignment horizontal="center" vertical="center"/>
      <protection locked="0"/>
    </xf>
  </cellXfs>
  <cellStyles count="11">
    <cellStyle name="Обычный" xfId="0" builtinId="0"/>
    <cellStyle name="Обычный 2" xfId="1"/>
    <cellStyle name="Обычный 3" xfId="2"/>
    <cellStyle name="Обычный 3 2" xfId="5"/>
    <cellStyle name="Обычный 3 2 2" xfId="8"/>
    <cellStyle name="Обычный 4" xfId="3"/>
    <cellStyle name="Обычный 5" xfId="4"/>
    <cellStyle name="Обычный 5 2" xfId="6"/>
    <cellStyle name="Обычный 5 3" xfId="9"/>
    <cellStyle name="Обычный 6" xfId="7"/>
    <cellStyle name="Обычный 7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9CD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7"/>
  <sheetViews>
    <sheetView tabSelected="1" view="pageBreakPreview" zoomScaleSheetLayoutView="100" zoomScalePageLayoutView="90" workbookViewId="0">
      <pane ySplit="1" topLeftCell="A30" activePane="bottomLeft" state="frozen"/>
      <selection pane="bottomLeft" activeCell="O6" sqref="O6"/>
    </sheetView>
  </sheetViews>
  <sheetFormatPr defaultColWidth="8.796875" defaultRowHeight="15" x14ac:dyDescent="0.25"/>
  <cols>
    <col min="1" max="1" width="7.8984375" style="4" customWidth="1"/>
    <col min="2" max="2" width="14.59765625" style="3" customWidth="1"/>
    <col min="3" max="3" width="7.5" style="3" customWidth="1"/>
    <col min="4" max="4" width="5.09765625" style="3" customWidth="1"/>
    <col min="5" max="5" width="4.5" style="3" customWidth="1"/>
    <col min="6" max="6" width="5.5" style="3" customWidth="1"/>
    <col min="7" max="7" width="6.3984375" style="3" customWidth="1"/>
    <col min="8" max="8" width="5.19921875" style="3" customWidth="1"/>
    <col min="9" max="10" width="5.69921875" style="5" customWidth="1"/>
    <col min="11" max="11" width="5.796875" style="5" customWidth="1"/>
    <col min="12" max="12" width="5.3984375" style="5" customWidth="1"/>
    <col min="13" max="13" width="5.3984375" style="3" customWidth="1"/>
    <col min="14" max="16384" width="8.796875" style="3"/>
  </cols>
  <sheetData>
    <row r="1" spans="1:14" s="1" customFormat="1" ht="63" customHeight="1" x14ac:dyDescent="0.25">
      <c r="A1" s="88" t="s">
        <v>130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s="2" customFormat="1" ht="24.75" customHeight="1" x14ac:dyDescent="0.2">
      <c r="A2" s="89" t="s">
        <v>5</v>
      </c>
      <c r="B2" s="89" t="s">
        <v>6</v>
      </c>
      <c r="C2" s="90" t="s">
        <v>7</v>
      </c>
      <c r="D2" s="89" t="s">
        <v>8</v>
      </c>
      <c r="E2" s="89"/>
      <c r="F2" s="89"/>
      <c r="G2" s="89"/>
      <c r="H2" s="89"/>
      <c r="I2" s="89" t="s">
        <v>9</v>
      </c>
      <c r="J2" s="89"/>
      <c r="K2" s="89"/>
      <c r="L2" s="89"/>
    </row>
    <row r="3" spans="1:14" s="2" customFormat="1" ht="21" customHeight="1" x14ac:dyDescent="0.2">
      <c r="A3" s="89"/>
      <c r="B3" s="89"/>
      <c r="C3" s="90"/>
      <c r="D3" s="90" t="s">
        <v>10</v>
      </c>
      <c r="E3" s="90" t="s">
        <v>59</v>
      </c>
      <c r="F3" s="89" t="s">
        <v>11</v>
      </c>
      <c r="G3" s="89"/>
      <c r="H3" s="89"/>
      <c r="I3" s="91" t="s">
        <v>3</v>
      </c>
      <c r="J3" s="91"/>
      <c r="K3" s="91" t="s">
        <v>90</v>
      </c>
      <c r="L3" s="91"/>
    </row>
    <row r="4" spans="1:14" s="2" customFormat="1" ht="66.75" customHeight="1" x14ac:dyDescent="0.2">
      <c r="A4" s="89"/>
      <c r="B4" s="89"/>
      <c r="C4" s="90"/>
      <c r="D4" s="90"/>
      <c r="E4" s="90"/>
      <c r="F4" s="90" t="s">
        <v>12</v>
      </c>
      <c r="G4" s="90" t="s">
        <v>55</v>
      </c>
      <c r="H4" s="90" t="s">
        <v>34</v>
      </c>
      <c r="I4" s="19" t="s">
        <v>35</v>
      </c>
      <c r="J4" s="19" t="s">
        <v>87</v>
      </c>
      <c r="K4" s="19" t="s">
        <v>88</v>
      </c>
      <c r="L4" s="20" t="s">
        <v>89</v>
      </c>
      <c r="M4" s="9"/>
    </row>
    <row r="5" spans="1:14" s="2" customFormat="1" ht="18.75" hidden="1" customHeight="1" x14ac:dyDescent="0.2">
      <c r="A5" s="89"/>
      <c r="B5" s="89"/>
      <c r="C5" s="90"/>
      <c r="D5" s="90"/>
      <c r="E5" s="90"/>
      <c r="F5" s="90"/>
      <c r="G5" s="90"/>
      <c r="H5" s="90"/>
      <c r="I5" s="19" t="s">
        <v>54</v>
      </c>
      <c r="J5" s="19"/>
      <c r="K5" s="19"/>
      <c r="L5" s="19" t="s">
        <v>58</v>
      </c>
    </row>
    <row r="6" spans="1:14" s="2" customFormat="1" ht="18" customHeight="1" x14ac:dyDescent="0.2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38">
        <v>9</v>
      </c>
      <c r="J6" s="38">
        <v>10</v>
      </c>
      <c r="K6" s="38">
        <v>11</v>
      </c>
      <c r="L6" s="7">
        <v>12</v>
      </c>
    </row>
    <row r="7" spans="1:14" s="2" customFormat="1" ht="27.75" customHeight="1" x14ac:dyDescent="0.2">
      <c r="A7" s="35" t="s">
        <v>106</v>
      </c>
      <c r="B7" s="35" t="s">
        <v>91</v>
      </c>
      <c r="C7" s="43" t="s">
        <v>114</v>
      </c>
      <c r="D7" s="31">
        <f>SUM(D8:D21)</f>
        <v>1476</v>
      </c>
      <c r="E7" s="31">
        <v>0</v>
      </c>
      <c r="F7" s="31">
        <f>SUM(F8:F21)</f>
        <v>1476</v>
      </c>
      <c r="G7" s="31">
        <f t="shared" ref="G7:L7" si="0">SUM(G8:G21)</f>
        <v>330</v>
      </c>
      <c r="H7" s="31">
        <f t="shared" si="0"/>
        <v>454</v>
      </c>
      <c r="I7" s="31">
        <f t="shared" si="0"/>
        <v>490</v>
      </c>
      <c r="J7" s="31">
        <f t="shared" si="0"/>
        <v>762</v>
      </c>
      <c r="K7" s="31">
        <f t="shared" si="0"/>
        <v>224</v>
      </c>
      <c r="L7" s="31">
        <f t="shared" si="0"/>
        <v>0</v>
      </c>
      <c r="M7" s="18"/>
    </row>
    <row r="8" spans="1:14" s="2" customFormat="1" ht="11.25" customHeight="1" x14ac:dyDescent="0.2">
      <c r="A8" s="21" t="s">
        <v>62</v>
      </c>
      <c r="B8" s="22" t="s">
        <v>63</v>
      </c>
      <c r="C8" s="7" t="s">
        <v>94</v>
      </c>
      <c r="D8" s="56">
        <v>72</v>
      </c>
      <c r="E8" s="20">
        <v>0</v>
      </c>
      <c r="F8" s="55">
        <v>72</v>
      </c>
      <c r="G8" s="20">
        <v>12</v>
      </c>
      <c r="H8" s="20">
        <v>30</v>
      </c>
      <c r="I8" s="50">
        <v>34</v>
      </c>
      <c r="J8" s="51">
        <v>38</v>
      </c>
      <c r="K8" s="20">
        <v>0</v>
      </c>
      <c r="L8" s="20">
        <v>0</v>
      </c>
      <c r="M8" s="18"/>
      <c r="N8" s="16"/>
    </row>
    <row r="9" spans="1:14" s="2" customFormat="1" ht="11.25" customHeight="1" x14ac:dyDescent="0.2">
      <c r="A9" s="21" t="s">
        <v>64</v>
      </c>
      <c r="B9" s="21" t="s">
        <v>65</v>
      </c>
      <c r="C9" s="7" t="s">
        <v>92</v>
      </c>
      <c r="D9" s="56">
        <v>108</v>
      </c>
      <c r="E9" s="20">
        <v>0</v>
      </c>
      <c r="F9" s="55">
        <v>108</v>
      </c>
      <c r="G9" s="20">
        <v>14</v>
      </c>
      <c r="H9" s="20">
        <v>40</v>
      </c>
      <c r="I9" s="50">
        <v>34</v>
      </c>
      <c r="J9" s="51">
        <v>74</v>
      </c>
      <c r="K9" s="20">
        <v>0</v>
      </c>
      <c r="L9" s="20">
        <v>0</v>
      </c>
      <c r="M9" s="18"/>
      <c r="N9" s="16"/>
    </row>
    <row r="10" spans="1:14" s="2" customFormat="1" ht="11.25" customHeight="1" x14ac:dyDescent="0.2">
      <c r="A10" s="24" t="s">
        <v>66</v>
      </c>
      <c r="B10" s="21" t="s">
        <v>67</v>
      </c>
      <c r="C10" s="7" t="s">
        <v>94</v>
      </c>
      <c r="D10" s="56">
        <v>136</v>
      </c>
      <c r="E10" s="20">
        <v>0</v>
      </c>
      <c r="F10" s="55">
        <v>136</v>
      </c>
      <c r="G10" s="20">
        <v>0</v>
      </c>
      <c r="H10" s="20">
        <v>46</v>
      </c>
      <c r="I10" s="50">
        <v>51</v>
      </c>
      <c r="J10" s="51">
        <v>85</v>
      </c>
      <c r="K10" s="20">
        <v>0</v>
      </c>
      <c r="L10" s="20">
        <v>0</v>
      </c>
      <c r="M10" s="18"/>
      <c r="N10" s="16"/>
    </row>
    <row r="11" spans="1:14" s="2" customFormat="1" ht="11.25" customHeight="1" x14ac:dyDescent="0.2">
      <c r="A11" s="24" t="s">
        <v>68</v>
      </c>
      <c r="B11" s="21" t="s">
        <v>69</v>
      </c>
      <c r="C11" s="7" t="s">
        <v>92</v>
      </c>
      <c r="D11" s="56">
        <v>72</v>
      </c>
      <c r="E11" s="20">
        <v>0</v>
      </c>
      <c r="F11" s="55">
        <v>72</v>
      </c>
      <c r="G11" s="20">
        <v>18</v>
      </c>
      <c r="H11" s="20">
        <v>22</v>
      </c>
      <c r="I11" s="50">
        <v>34</v>
      </c>
      <c r="J11" s="51">
        <v>38</v>
      </c>
      <c r="K11" s="20">
        <v>0</v>
      </c>
      <c r="L11" s="20">
        <v>0</v>
      </c>
      <c r="M11" s="18"/>
      <c r="N11" s="16"/>
    </row>
    <row r="12" spans="1:14" s="2" customFormat="1" ht="11.25" customHeight="1" x14ac:dyDescent="0.2">
      <c r="A12" s="24" t="s">
        <v>70</v>
      </c>
      <c r="B12" s="21" t="s">
        <v>71</v>
      </c>
      <c r="C12" s="7" t="s">
        <v>92</v>
      </c>
      <c r="D12" s="56">
        <v>72</v>
      </c>
      <c r="E12" s="20">
        <v>0</v>
      </c>
      <c r="F12" s="55">
        <v>72</v>
      </c>
      <c r="G12" s="20">
        <v>16</v>
      </c>
      <c r="H12" s="20">
        <v>20</v>
      </c>
      <c r="I12" s="50">
        <v>34</v>
      </c>
      <c r="J12" s="51">
        <v>38</v>
      </c>
      <c r="K12" s="20">
        <v>0</v>
      </c>
      <c r="L12" s="20">
        <v>0</v>
      </c>
      <c r="M12" s="18"/>
      <c r="N12" s="16"/>
    </row>
    <row r="13" spans="1:14" s="2" customFormat="1" ht="11.25" customHeight="1" x14ac:dyDescent="0.2">
      <c r="A13" s="24" t="s">
        <v>72</v>
      </c>
      <c r="B13" s="21" t="s">
        <v>73</v>
      </c>
      <c r="C13" s="7" t="s">
        <v>92</v>
      </c>
      <c r="D13" s="56">
        <v>72</v>
      </c>
      <c r="E13" s="20">
        <v>0</v>
      </c>
      <c r="F13" s="55">
        <v>72</v>
      </c>
      <c r="G13" s="20">
        <v>20</v>
      </c>
      <c r="H13" s="20">
        <v>50</v>
      </c>
      <c r="I13" s="50">
        <v>34</v>
      </c>
      <c r="J13" s="51">
        <v>38</v>
      </c>
      <c r="K13" s="20">
        <v>0</v>
      </c>
      <c r="L13" s="20">
        <v>0</v>
      </c>
      <c r="M13" s="18"/>
      <c r="N13" s="16"/>
    </row>
    <row r="14" spans="1:14" s="2" customFormat="1" ht="11.25" customHeight="1" x14ac:dyDescent="0.2">
      <c r="A14" s="24" t="s">
        <v>74</v>
      </c>
      <c r="B14" s="21" t="s">
        <v>75</v>
      </c>
      <c r="C14" s="7" t="s">
        <v>95</v>
      </c>
      <c r="D14" s="56">
        <v>340</v>
      </c>
      <c r="E14" s="20">
        <v>0</v>
      </c>
      <c r="F14" s="55">
        <v>340</v>
      </c>
      <c r="G14" s="20">
        <v>56</v>
      </c>
      <c r="H14" s="20">
        <v>58</v>
      </c>
      <c r="I14" s="50">
        <v>68</v>
      </c>
      <c r="J14" s="51">
        <v>141</v>
      </c>
      <c r="K14" s="19">
        <v>131</v>
      </c>
      <c r="L14" s="20">
        <v>0</v>
      </c>
      <c r="M14" s="18"/>
      <c r="N14" s="16"/>
    </row>
    <row r="15" spans="1:14" s="2" customFormat="1" ht="11.25" customHeight="1" x14ac:dyDescent="0.2">
      <c r="A15" s="24" t="s">
        <v>76</v>
      </c>
      <c r="B15" s="21" t="s">
        <v>77</v>
      </c>
      <c r="C15" s="7" t="s">
        <v>93</v>
      </c>
      <c r="D15" s="56">
        <v>108</v>
      </c>
      <c r="E15" s="20">
        <v>0</v>
      </c>
      <c r="F15" s="55">
        <v>108</v>
      </c>
      <c r="G15" s="20">
        <v>52</v>
      </c>
      <c r="H15" s="20">
        <v>40</v>
      </c>
      <c r="I15" s="50">
        <v>34</v>
      </c>
      <c r="J15" s="51">
        <v>38</v>
      </c>
      <c r="K15" s="19">
        <v>36</v>
      </c>
      <c r="L15" s="20">
        <v>0</v>
      </c>
      <c r="M15" s="18"/>
      <c r="N15" s="16"/>
    </row>
    <row r="16" spans="1:14" s="2" customFormat="1" ht="11.25" customHeight="1" x14ac:dyDescent="0.2">
      <c r="A16" s="24" t="s">
        <v>78</v>
      </c>
      <c r="B16" s="22" t="s">
        <v>13</v>
      </c>
      <c r="C16" s="7" t="s">
        <v>113</v>
      </c>
      <c r="D16" s="56">
        <v>72</v>
      </c>
      <c r="E16" s="20">
        <v>0</v>
      </c>
      <c r="F16" s="55">
        <v>72</v>
      </c>
      <c r="G16" s="20">
        <v>20</v>
      </c>
      <c r="H16" s="19">
        <v>42</v>
      </c>
      <c r="I16" s="50">
        <v>34</v>
      </c>
      <c r="J16" s="51">
        <v>38</v>
      </c>
      <c r="K16" s="20">
        <v>0</v>
      </c>
      <c r="L16" s="20">
        <v>0</v>
      </c>
      <c r="M16" s="18"/>
      <c r="N16" s="16"/>
    </row>
    <row r="17" spans="1:15" s="2" customFormat="1" ht="24.75" customHeight="1" x14ac:dyDescent="0.2">
      <c r="A17" s="24" t="s">
        <v>79</v>
      </c>
      <c r="B17" s="22" t="s">
        <v>80</v>
      </c>
      <c r="C17" s="7" t="s">
        <v>92</v>
      </c>
      <c r="D17" s="56">
        <v>68</v>
      </c>
      <c r="E17" s="20">
        <v>0</v>
      </c>
      <c r="F17" s="55">
        <v>68</v>
      </c>
      <c r="G17" s="20">
        <v>10</v>
      </c>
      <c r="H17" s="20">
        <v>36</v>
      </c>
      <c r="I17" s="50">
        <v>17</v>
      </c>
      <c r="J17" s="51">
        <v>51</v>
      </c>
      <c r="K17" s="20">
        <v>0</v>
      </c>
      <c r="L17" s="20">
        <v>0</v>
      </c>
      <c r="M17" s="18"/>
      <c r="N17" s="16"/>
      <c r="O17" s="16"/>
    </row>
    <row r="18" spans="1:15" s="2" customFormat="1" ht="11.25" customHeight="1" x14ac:dyDescent="0.2">
      <c r="A18" s="24" t="s">
        <v>81</v>
      </c>
      <c r="B18" s="22" t="s">
        <v>82</v>
      </c>
      <c r="C18" s="7" t="s">
        <v>95</v>
      </c>
      <c r="D18" s="56">
        <v>180</v>
      </c>
      <c r="E18" s="20">
        <v>0</v>
      </c>
      <c r="F18" s="55">
        <v>180</v>
      </c>
      <c r="G18" s="20">
        <v>88</v>
      </c>
      <c r="H18" s="20">
        <v>22</v>
      </c>
      <c r="I18" s="50">
        <v>51</v>
      </c>
      <c r="J18" s="19">
        <v>72</v>
      </c>
      <c r="K18" s="51">
        <v>57</v>
      </c>
      <c r="L18" s="20">
        <v>0</v>
      </c>
      <c r="M18" s="18"/>
      <c r="N18" s="16"/>
    </row>
    <row r="19" spans="1:15" s="2" customFormat="1" ht="11.25" customHeight="1" x14ac:dyDescent="0.2">
      <c r="A19" s="21" t="s">
        <v>83</v>
      </c>
      <c r="B19" s="22" t="s">
        <v>84</v>
      </c>
      <c r="C19" s="7" t="s">
        <v>92</v>
      </c>
      <c r="D19" s="56">
        <v>72</v>
      </c>
      <c r="E19" s="20">
        <v>0</v>
      </c>
      <c r="F19" s="55">
        <v>72</v>
      </c>
      <c r="G19" s="20">
        <v>6</v>
      </c>
      <c r="H19" s="20">
        <v>34</v>
      </c>
      <c r="I19" s="50">
        <v>34</v>
      </c>
      <c r="J19" s="51">
        <v>38</v>
      </c>
      <c r="K19" s="20">
        <v>0</v>
      </c>
      <c r="L19" s="20">
        <v>0</v>
      </c>
      <c r="M19" s="18"/>
      <c r="N19" s="16"/>
    </row>
    <row r="20" spans="1:15" s="2" customFormat="1" ht="11.25" customHeight="1" x14ac:dyDescent="0.2">
      <c r="A20" s="21" t="s">
        <v>85</v>
      </c>
      <c r="B20" s="22" t="s">
        <v>86</v>
      </c>
      <c r="C20" s="7" t="s">
        <v>92</v>
      </c>
      <c r="D20" s="56">
        <v>72</v>
      </c>
      <c r="E20" s="20">
        <v>0</v>
      </c>
      <c r="F20" s="55">
        <v>72</v>
      </c>
      <c r="G20" s="20">
        <v>18</v>
      </c>
      <c r="H20" s="20">
        <v>14</v>
      </c>
      <c r="I20" s="50">
        <v>17</v>
      </c>
      <c r="J20" s="51">
        <v>55</v>
      </c>
      <c r="K20" s="20">
        <v>0</v>
      </c>
      <c r="L20" s="20">
        <v>0</v>
      </c>
      <c r="M20" s="18"/>
      <c r="N20" s="16"/>
    </row>
    <row r="21" spans="1:15" s="2" customFormat="1" ht="11.25" customHeight="1" x14ac:dyDescent="0.2">
      <c r="A21" s="21" t="s">
        <v>109</v>
      </c>
      <c r="B21" s="25" t="s">
        <v>110</v>
      </c>
      <c r="C21" s="7" t="s">
        <v>92</v>
      </c>
      <c r="D21" s="7">
        <v>32</v>
      </c>
      <c r="E21" s="20">
        <v>0</v>
      </c>
      <c r="F21" s="55">
        <v>32</v>
      </c>
      <c r="G21" s="20">
        <v>0</v>
      </c>
      <c r="H21" s="20">
        <v>0</v>
      </c>
      <c r="I21" s="50">
        <v>14</v>
      </c>
      <c r="J21" s="51">
        <v>18</v>
      </c>
      <c r="K21" s="20">
        <v>0</v>
      </c>
      <c r="L21" s="20">
        <v>0</v>
      </c>
      <c r="M21" s="18"/>
      <c r="N21" s="16"/>
    </row>
    <row r="22" spans="1:15" ht="27" customHeight="1" x14ac:dyDescent="0.25">
      <c r="A22" s="42" t="s">
        <v>14</v>
      </c>
      <c r="B22" s="42" t="s">
        <v>37</v>
      </c>
      <c r="C22" s="43" t="s">
        <v>115</v>
      </c>
      <c r="D22" s="60">
        <f t="shared" ref="D22:E22" si="1">SUM(D23:D29)</f>
        <v>438</v>
      </c>
      <c r="E22" s="60">
        <f t="shared" si="1"/>
        <v>144</v>
      </c>
      <c r="F22" s="60">
        <f>SUM(F23:F29)</f>
        <v>294</v>
      </c>
      <c r="G22" s="43">
        <f>SUM(G23:G29)</f>
        <v>144</v>
      </c>
      <c r="H22" s="60">
        <f t="shared" ref="H22:L22" si="2">SUM(H23:H29)</f>
        <v>144</v>
      </c>
      <c r="I22" s="60">
        <f t="shared" si="2"/>
        <v>104</v>
      </c>
      <c r="J22" s="60">
        <f t="shared" si="2"/>
        <v>74</v>
      </c>
      <c r="K22" s="60">
        <f t="shared" si="2"/>
        <v>96</v>
      </c>
      <c r="L22" s="60">
        <f t="shared" si="2"/>
        <v>20</v>
      </c>
      <c r="M22" s="18"/>
      <c r="N22" s="17"/>
    </row>
    <row r="23" spans="1:15" x14ac:dyDescent="0.25">
      <c r="A23" s="22" t="s">
        <v>123</v>
      </c>
      <c r="B23" s="22" t="s">
        <v>41</v>
      </c>
      <c r="C23" s="33" t="s">
        <v>111</v>
      </c>
      <c r="D23" s="57">
        <f>F23+E23</f>
        <v>66</v>
      </c>
      <c r="E23" s="26">
        <v>22</v>
      </c>
      <c r="F23" s="55">
        <v>44</v>
      </c>
      <c r="G23" s="23">
        <v>22</v>
      </c>
      <c r="H23" s="26">
        <v>22</v>
      </c>
      <c r="I23" s="20">
        <v>0</v>
      </c>
      <c r="J23" s="27">
        <v>0</v>
      </c>
      <c r="K23" s="51">
        <v>44</v>
      </c>
      <c r="L23" s="20">
        <v>0</v>
      </c>
      <c r="M23" s="18"/>
    </row>
    <row r="24" spans="1:15" x14ac:dyDescent="0.25">
      <c r="A24" s="22" t="s">
        <v>124</v>
      </c>
      <c r="B24" s="22" t="s">
        <v>99</v>
      </c>
      <c r="C24" s="33" t="s">
        <v>112</v>
      </c>
      <c r="D24" s="57">
        <f t="shared" ref="D24:D29" si="3">F24+E24</f>
        <v>93</v>
      </c>
      <c r="E24" s="26">
        <v>31</v>
      </c>
      <c r="F24" s="55">
        <v>62</v>
      </c>
      <c r="G24" s="23">
        <v>31</v>
      </c>
      <c r="H24" s="26">
        <v>31</v>
      </c>
      <c r="I24" s="27">
        <v>28</v>
      </c>
      <c r="J24" s="51">
        <v>34</v>
      </c>
      <c r="K24" s="20">
        <v>0</v>
      </c>
      <c r="L24" s="20">
        <v>0</v>
      </c>
      <c r="M24" s="18"/>
    </row>
    <row r="25" spans="1:15" ht="41.25" customHeight="1" x14ac:dyDescent="0.25">
      <c r="A25" s="22" t="s">
        <v>125</v>
      </c>
      <c r="B25" s="22" t="s">
        <v>51</v>
      </c>
      <c r="C25" s="33" t="s">
        <v>93</v>
      </c>
      <c r="D25" s="57">
        <f t="shared" si="3"/>
        <v>54</v>
      </c>
      <c r="E25" s="26">
        <v>18</v>
      </c>
      <c r="F25" s="55">
        <v>36</v>
      </c>
      <c r="G25" s="23">
        <v>18</v>
      </c>
      <c r="H25" s="26">
        <v>18</v>
      </c>
      <c r="I25" s="20">
        <v>0</v>
      </c>
      <c r="J25" s="51">
        <v>0</v>
      </c>
      <c r="K25" s="51">
        <v>36</v>
      </c>
      <c r="L25" s="20">
        <v>0</v>
      </c>
      <c r="M25" s="18"/>
    </row>
    <row r="26" spans="1:15" x14ac:dyDescent="0.25">
      <c r="A26" s="22" t="s">
        <v>126</v>
      </c>
      <c r="B26" s="22" t="s">
        <v>40</v>
      </c>
      <c r="C26" s="33" t="s">
        <v>96</v>
      </c>
      <c r="D26" s="57">
        <f t="shared" si="3"/>
        <v>60</v>
      </c>
      <c r="E26" s="26">
        <v>20</v>
      </c>
      <c r="F26" s="55">
        <v>40</v>
      </c>
      <c r="G26" s="23">
        <v>20</v>
      </c>
      <c r="H26" s="26">
        <v>20</v>
      </c>
      <c r="I26" s="27">
        <v>40</v>
      </c>
      <c r="J26" s="20">
        <v>0</v>
      </c>
      <c r="K26" s="20">
        <v>0</v>
      </c>
      <c r="L26" s="20">
        <v>0</v>
      </c>
      <c r="M26" s="18"/>
    </row>
    <row r="27" spans="1:15" x14ac:dyDescent="0.25">
      <c r="A27" s="22" t="s">
        <v>127</v>
      </c>
      <c r="B27" s="22" t="s">
        <v>100</v>
      </c>
      <c r="C27" s="33" t="s">
        <v>96</v>
      </c>
      <c r="D27" s="57">
        <f t="shared" si="3"/>
        <v>52</v>
      </c>
      <c r="E27" s="26">
        <v>16</v>
      </c>
      <c r="F27" s="55">
        <v>36</v>
      </c>
      <c r="G27" s="23">
        <v>16</v>
      </c>
      <c r="H27" s="26">
        <v>16</v>
      </c>
      <c r="I27" s="27">
        <v>36</v>
      </c>
      <c r="J27" s="20">
        <v>0</v>
      </c>
      <c r="K27" s="20">
        <v>0</v>
      </c>
      <c r="L27" s="20">
        <v>0</v>
      </c>
      <c r="M27" s="18"/>
    </row>
    <row r="28" spans="1:15" ht="30" customHeight="1" x14ac:dyDescent="0.25">
      <c r="A28" s="22" t="s">
        <v>128</v>
      </c>
      <c r="B28" s="22" t="s">
        <v>15</v>
      </c>
      <c r="C28" s="33" t="s">
        <v>92</v>
      </c>
      <c r="D28" s="57">
        <f t="shared" si="3"/>
        <v>60</v>
      </c>
      <c r="E28" s="26">
        <v>20</v>
      </c>
      <c r="F28" s="55">
        <v>40</v>
      </c>
      <c r="G28" s="23">
        <v>20</v>
      </c>
      <c r="H28" s="26">
        <v>20</v>
      </c>
      <c r="I28" s="20">
        <v>0</v>
      </c>
      <c r="J28" s="20">
        <v>40</v>
      </c>
      <c r="K28" s="27">
        <v>0</v>
      </c>
      <c r="L28" s="51">
        <v>0</v>
      </c>
      <c r="M28" s="18"/>
    </row>
    <row r="29" spans="1:15" s="6" customFormat="1" ht="26.25" x14ac:dyDescent="0.25">
      <c r="A29" s="22" t="s">
        <v>129</v>
      </c>
      <c r="B29" s="22" t="s">
        <v>56</v>
      </c>
      <c r="C29" s="41" t="s">
        <v>97</v>
      </c>
      <c r="D29" s="57">
        <f t="shared" si="3"/>
        <v>53</v>
      </c>
      <c r="E29" s="27">
        <v>17</v>
      </c>
      <c r="F29" s="55">
        <v>36</v>
      </c>
      <c r="G29" s="23">
        <v>17</v>
      </c>
      <c r="H29" s="26">
        <v>17</v>
      </c>
      <c r="I29" s="20">
        <v>0</v>
      </c>
      <c r="J29" s="20">
        <v>0</v>
      </c>
      <c r="K29" s="27">
        <v>16</v>
      </c>
      <c r="L29" s="51">
        <v>20</v>
      </c>
      <c r="M29" s="18"/>
    </row>
    <row r="30" spans="1:15" ht="25.5" x14ac:dyDescent="0.25">
      <c r="A30" s="29" t="s">
        <v>16</v>
      </c>
      <c r="B30" s="30" t="s">
        <v>17</v>
      </c>
      <c r="C30" s="45" t="s">
        <v>107</v>
      </c>
      <c r="D30" s="32">
        <f>E30+F30</f>
        <v>1370</v>
      </c>
      <c r="E30" s="32">
        <f>E31+E56</f>
        <v>260</v>
      </c>
      <c r="F30" s="32">
        <f>F31+F56</f>
        <v>1110</v>
      </c>
      <c r="G30" s="32">
        <f t="shared" ref="G30" si="4">G31+G56</f>
        <v>904</v>
      </c>
      <c r="H30" s="32">
        <f t="shared" ref="H30" si="5">H31+H56</f>
        <v>180</v>
      </c>
      <c r="I30" s="32">
        <f t="shared" ref="I30" si="6">I31+I56</f>
        <v>0</v>
      </c>
      <c r="J30" s="32">
        <f t="shared" ref="J30" si="7">J31+J56</f>
        <v>28</v>
      </c>
      <c r="K30" s="32">
        <f t="shared" ref="K30" si="8">K31+K56</f>
        <v>292</v>
      </c>
      <c r="L30" s="32">
        <f t="shared" ref="L30" si="9">L31+L56</f>
        <v>790</v>
      </c>
      <c r="M30" s="18"/>
    </row>
    <row r="31" spans="1:15" ht="25.5" x14ac:dyDescent="0.25">
      <c r="A31" s="29" t="s">
        <v>18</v>
      </c>
      <c r="B31" s="30" t="s">
        <v>19</v>
      </c>
      <c r="C31" s="45" t="s">
        <v>107</v>
      </c>
      <c r="D31" s="32">
        <f>E31+F31</f>
        <v>1290</v>
      </c>
      <c r="E31" s="32">
        <f>E32+E39+E48+E50</f>
        <v>220</v>
      </c>
      <c r="F31" s="32">
        <f>F32+F39+F48</f>
        <v>1070</v>
      </c>
      <c r="G31" s="32">
        <f t="shared" ref="G31" si="10">G32+G39+G48</f>
        <v>864</v>
      </c>
      <c r="H31" s="32">
        <f t="shared" ref="H31" si="11">H32+H39+H48</f>
        <v>180</v>
      </c>
      <c r="I31" s="32">
        <f t="shared" ref="I31" si="12">I32+I39+I48</f>
        <v>0</v>
      </c>
      <c r="J31" s="32">
        <f t="shared" ref="J31" si="13">J32+J39+J48</f>
        <v>28</v>
      </c>
      <c r="K31" s="32">
        <f t="shared" ref="K31" si="14">K32+K39+K48</f>
        <v>270</v>
      </c>
      <c r="L31" s="32">
        <f t="shared" ref="L31" si="15">L32+L39+L48</f>
        <v>772</v>
      </c>
      <c r="M31" s="18"/>
    </row>
    <row r="32" spans="1:15" ht="114.75" x14ac:dyDescent="0.25">
      <c r="A32" s="44" t="s">
        <v>20</v>
      </c>
      <c r="B32" s="44" t="s">
        <v>57</v>
      </c>
      <c r="C32" s="45" t="s">
        <v>116</v>
      </c>
      <c r="D32" s="53">
        <f>E32+F32</f>
        <v>528</v>
      </c>
      <c r="E32" s="43">
        <f>E33+E35+E36+E37</f>
        <v>78</v>
      </c>
      <c r="F32" s="53">
        <f>F33+F35+F36+F37+F38</f>
        <v>450</v>
      </c>
      <c r="G32" s="43">
        <f>SUM(G33:G38)</f>
        <v>362</v>
      </c>
      <c r="H32" s="59">
        <f t="shared" ref="H32:L32" si="16">SUM(H33:H38)</f>
        <v>74</v>
      </c>
      <c r="I32" s="59">
        <f t="shared" si="16"/>
        <v>0</v>
      </c>
      <c r="J32" s="59">
        <f t="shared" si="16"/>
        <v>28</v>
      </c>
      <c r="K32" s="59">
        <f t="shared" si="16"/>
        <v>240</v>
      </c>
      <c r="L32" s="59">
        <f t="shared" si="16"/>
        <v>182</v>
      </c>
      <c r="M32" s="18"/>
    </row>
    <row r="33" spans="1:17" x14ac:dyDescent="0.25">
      <c r="A33" s="82" t="s">
        <v>43</v>
      </c>
      <c r="B33" s="82" t="s">
        <v>101</v>
      </c>
      <c r="C33" s="87" t="s">
        <v>93</v>
      </c>
      <c r="D33" s="87">
        <v>75</v>
      </c>
      <c r="E33" s="85">
        <v>25</v>
      </c>
      <c r="F33" s="86">
        <v>50</v>
      </c>
      <c r="G33" s="107">
        <v>21</v>
      </c>
      <c r="H33" s="85">
        <v>21</v>
      </c>
      <c r="I33" s="83">
        <v>0</v>
      </c>
      <c r="J33" s="92">
        <v>28</v>
      </c>
      <c r="K33" s="95">
        <v>22</v>
      </c>
      <c r="L33" s="92">
        <v>0</v>
      </c>
      <c r="M33" s="18"/>
    </row>
    <row r="34" spans="1:17" ht="45" customHeight="1" x14ac:dyDescent="0.25">
      <c r="A34" s="82"/>
      <c r="B34" s="82"/>
      <c r="C34" s="87"/>
      <c r="D34" s="87"/>
      <c r="E34" s="85"/>
      <c r="F34" s="86"/>
      <c r="G34" s="107"/>
      <c r="H34" s="85"/>
      <c r="I34" s="84"/>
      <c r="J34" s="92"/>
      <c r="K34" s="95"/>
      <c r="L34" s="92"/>
      <c r="M34" s="18"/>
    </row>
    <row r="35" spans="1:17" ht="76.5" x14ac:dyDescent="0.25">
      <c r="A35" s="28" t="s">
        <v>44</v>
      </c>
      <c r="B35" s="28" t="s">
        <v>102</v>
      </c>
      <c r="C35" s="33" t="s">
        <v>98</v>
      </c>
      <c r="D35" s="52">
        <f>E35+F35</f>
        <v>159</v>
      </c>
      <c r="E35" s="26">
        <v>53</v>
      </c>
      <c r="F35" s="55">
        <v>106</v>
      </c>
      <c r="G35" s="23">
        <v>53</v>
      </c>
      <c r="H35" s="26">
        <v>53</v>
      </c>
      <c r="I35" s="20">
        <v>0</v>
      </c>
      <c r="J35" s="20">
        <v>0</v>
      </c>
      <c r="K35" s="27">
        <v>38</v>
      </c>
      <c r="L35" s="27">
        <v>68</v>
      </c>
      <c r="M35" s="18"/>
    </row>
    <row r="36" spans="1:17" x14ac:dyDescent="0.25">
      <c r="A36" s="28" t="s">
        <v>21</v>
      </c>
      <c r="B36" s="28" t="s">
        <v>0</v>
      </c>
      <c r="C36" s="33" t="s">
        <v>97</v>
      </c>
      <c r="D36" s="52">
        <f>E36+F36</f>
        <v>144</v>
      </c>
      <c r="E36" s="26">
        <v>0</v>
      </c>
      <c r="F36" s="55">
        <v>144</v>
      </c>
      <c r="G36" s="23">
        <v>144</v>
      </c>
      <c r="H36" s="20">
        <v>0</v>
      </c>
      <c r="I36" s="20">
        <v>0</v>
      </c>
      <c r="J36" s="20">
        <v>0</v>
      </c>
      <c r="K36" s="27">
        <v>108</v>
      </c>
      <c r="L36" s="51">
        <v>36</v>
      </c>
      <c r="M36" s="18"/>
    </row>
    <row r="37" spans="1:17" ht="25.5" x14ac:dyDescent="0.25">
      <c r="A37" s="28" t="s">
        <v>22</v>
      </c>
      <c r="B37" s="28" t="s">
        <v>1</v>
      </c>
      <c r="C37" s="33" t="s">
        <v>97</v>
      </c>
      <c r="D37" s="52">
        <f>E37+F37</f>
        <v>144</v>
      </c>
      <c r="E37" s="26">
        <v>0</v>
      </c>
      <c r="F37" s="55">
        <v>144</v>
      </c>
      <c r="G37" s="23">
        <v>144</v>
      </c>
      <c r="H37" s="20">
        <v>0</v>
      </c>
      <c r="I37" s="20">
        <v>0</v>
      </c>
      <c r="J37" s="20">
        <v>0</v>
      </c>
      <c r="K37" s="27">
        <v>72</v>
      </c>
      <c r="L37" s="51">
        <v>72</v>
      </c>
      <c r="M37" s="18"/>
    </row>
    <row r="38" spans="1:17" x14ac:dyDescent="0.25">
      <c r="A38" s="28"/>
      <c r="B38" s="28" t="s">
        <v>60</v>
      </c>
      <c r="C38" s="58" t="s">
        <v>98</v>
      </c>
      <c r="D38" s="52">
        <v>0</v>
      </c>
      <c r="E38" s="26">
        <v>0</v>
      </c>
      <c r="F38" s="55">
        <v>6</v>
      </c>
      <c r="G38" s="23">
        <v>0</v>
      </c>
      <c r="H38" s="20">
        <v>0</v>
      </c>
      <c r="I38" s="20">
        <v>0</v>
      </c>
      <c r="J38" s="20">
        <v>0</v>
      </c>
      <c r="K38" s="20">
        <v>0</v>
      </c>
      <c r="L38" s="27">
        <v>6</v>
      </c>
      <c r="M38" s="18"/>
    </row>
    <row r="39" spans="1:17" x14ac:dyDescent="0.25">
      <c r="A39" s="94" t="s">
        <v>23</v>
      </c>
      <c r="B39" s="94" t="s">
        <v>39</v>
      </c>
      <c r="C39" s="93" t="s">
        <v>117</v>
      </c>
      <c r="D39" s="93">
        <f t="shared" ref="D39:E39" si="17">SUM(D41:D47)</f>
        <v>426</v>
      </c>
      <c r="E39" s="93">
        <f t="shared" si="17"/>
        <v>70</v>
      </c>
      <c r="F39" s="93">
        <f>SUM(F41:F47)</f>
        <v>362</v>
      </c>
      <c r="G39" s="93">
        <f t="shared" ref="G39:L39" si="18">SUM(G41:G47)</f>
        <v>286</v>
      </c>
      <c r="H39" s="93">
        <f t="shared" si="18"/>
        <v>70</v>
      </c>
      <c r="I39" s="93">
        <f t="shared" si="18"/>
        <v>0</v>
      </c>
      <c r="J39" s="93">
        <f t="shared" si="18"/>
        <v>0</v>
      </c>
      <c r="K39" s="93">
        <f t="shared" si="18"/>
        <v>30</v>
      </c>
      <c r="L39" s="93">
        <f t="shared" si="18"/>
        <v>332</v>
      </c>
      <c r="M39" s="18"/>
    </row>
    <row r="40" spans="1:17" x14ac:dyDescent="0.25">
      <c r="A40" s="94"/>
      <c r="B40" s="94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18"/>
    </row>
    <row r="41" spans="1:17" x14ac:dyDescent="0.25">
      <c r="A41" s="82" t="s">
        <v>49</v>
      </c>
      <c r="B41" s="82" t="s">
        <v>103</v>
      </c>
      <c r="C41" s="87" t="s">
        <v>119</v>
      </c>
      <c r="D41" s="87">
        <f>E41+F41</f>
        <v>105</v>
      </c>
      <c r="E41" s="85">
        <v>35</v>
      </c>
      <c r="F41" s="86">
        <v>70</v>
      </c>
      <c r="G41" s="107">
        <v>35</v>
      </c>
      <c r="H41" s="85">
        <v>35</v>
      </c>
      <c r="I41" s="83">
        <v>0</v>
      </c>
      <c r="J41" s="83">
        <v>0</v>
      </c>
      <c r="K41" s="85">
        <v>30</v>
      </c>
      <c r="L41" s="92">
        <v>40</v>
      </c>
      <c r="M41" s="18"/>
    </row>
    <row r="42" spans="1:17" ht="33.75" customHeight="1" x14ac:dyDescent="0.25">
      <c r="A42" s="82"/>
      <c r="B42" s="82"/>
      <c r="C42" s="87"/>
      <c r="D42" s="87"/>
      <c r="E42" s="85"/>
      <c r="F42" s="86"/>
      <c r="G42" s="107"/>
      <c r="H42" s="85"/>
      <c r="I42" s="84"/>
      <c r="J42" s="84"/>
      <c r="K42" s="85"/>
      <c r="L42" s="92"/>
      <c r="M42" s="18"/>
    </row>
    <row r="43" spans="1:17" ht="38.25" x14ac:dyDescent="0.25">
      <c r="A43" s="28" t="s">
        <v>45</v>
      </c>
      <c r="B43" s="28" t="s">
        <v>104</v>
      </c>
      <c r="C43" s="87"/>
      <c r="D43" s="52">
        <f>E43+F43</f>
        <v>105</v>
      </c>
      <c r="E43" s="26">
        <v>35</v>
      </c>
      <c r="F43" s="55">
        <v>70</v>
      </c>
      <c r="G43" s="23">
        <v>35</v>
      </c>
      <c r="H43" s="26">
        <v>35</v>
      </c>
      <c r="I43" s="20">
        <v>0</v>
      </c>
      <c r="J43" s="20">
        <v>0</v>
      </c>
      <c r="K43" s="20">
        <v>0</v>
      </c>
      <c r="L43" s="27">
        <v>70</v>
      </c>
      <c r="M43" s="18"/>
    </row>
    <row r="44" spans="1:17" x14ac:dyDescent="0.25">
      <c r="A44" s="28" t="s">
        <v>24</v>
      </c>
      <c r="B44" s="28" t="s">
        <v>0</v>
      </c>
      <c r="C44" s="33" t="s">
        <v>97</v>
      </c>
      <c r="D44" s="52">
        <f>E44+F44</f>
        <v>108</v>
      </c>
      <c r="E44" s="26">
        <v>0</v>
      </c>
      <c r="F44" s="55">
        <v>108</v>
      </c>
      <c r="G44" s="23">
        <v>108</v>
      </c>
      <c r="H44" s="20">
        <v>0</v>
      </c>
      <c r="I44" s="20">
        <v>0</v>
      </c>
      <c r="J44" s="20">
        <v>0</v>
      </c>
      <c r="K44" s="20">
        <v>0</v>
      </c>
      <c r="L44" s="51">
        <v>108</v>
      </c>
      <c r="M44" s="18"/>
    </row>
    <row r="45" spans="1:17" x14ac:dyDescent="0.25">
      <c r="A45" s="82" t="s">
        <v>25</v>
      </c>
      <c r="B45" s="82" t="s">
        <v>1</v>
      </c>
      <c r="C45" s="87" t="s">
        <v>122</v>
      </c>
      <c r="D45" s="87">
        <f>E45+F45</f>
        <v>108</v>
      </c>
      <c r="E45" s="85">
        <v>0</v>
      </c>
      <c r="F45" s="86">
        <v>108</v>
      </c>
      <c r="G45" s="107">
        <v>108</v>
      </c>
      <c r="H45" s="83">
        <v>0</v>
      </c>
      <c r="I45" s="83">
        <v>0</v>
      </c>
      <c r="J45" s="83">
        <v>0</v>
      </c>
      <c r="K45" s="83">
        <v>0</v>
      </c>
      <c r="L45" s="95">
        <v>108</v>
      </c>
      <c r="M45" s="18"/>
      <c r="P45" s="8"/>
    </row>
    <row r="46" spans="1:17" x14ac:dyDescent="0.25">
      <c r="A46" s="82"/>
      <c r="B46" s="82"/>
      <c r="C46" s="87"/>
      <c r="D46" s="87"/>
      <c r="E46" s="85"/>
      <c r="F46" s="86"/>
      <c r="G46" s="107"/>
      <c r="H46" s="84"/>
      <c r="I46" s="84"/>
      <c r="J46" s="84"/>
      <c r="K46" s="84"/>
      <c r="L46" s="95"/>
      <c r="M46" s="18"/>
      <c r="Q46" s="10"/>
    </row>
    <row r="47" spans="1:17" x14ac:dyDescent="0.25">
      <c r="A47" s="28"/>
      <c r="B47" s="28" t="s">
        <v>60</v>
      </c>
      <c r="C47" s="58" t="s">
        <v>98</v>
      </c>
      <c r="D47" s="52">
        <v>0</v>
      </c>
      <c r="E47" s="26">
        <v>0</v>
      </c>
      <c r="F47" s="55">
        <v>6</v>
      </c>
      <c r="G47" s="23">
        <v>0</v>
      </c>
      <c r="H47" s="20">
        <v>0</v>
      </c>
      <c r="I47" s="20">
        <v>0</v>
      </c>
      <c r="J47" s="20">
        <v>0</v>
      </c>
      <c r="K47" s="20">
        <v>0</v>
      </c>
      <c r="L47" s="27">
        <v>6</v>
      </c>
      <c r="M47" s="18"/>
      <c r="Q47" s="10"/>
    </row>
    <row r="48" spans="1:17" x14ac:dyDescent="0.25">
      <c r="A48" s="94" t="s">
        <v>26</v>
      </c>
      <c r="B48" s="94" t="s">
        <v>38</v>
      </c>
      <c r="C48" s="93" t="s">
        <v>121</v>
      </c>
      <c r="D48" s="93">
        <f t="shared" ref="D48:E48" si="19">SUM(D50:D55)</f>
        <v>288</v>
      </c>
      <c r="E48" s="93">
        <f t="shared" si="19"/>
        <v>36</v>
      </c>
      <c r="F48" s="93">
        <f>SUM(F50:F55)</f>
        <v>258</v>
      </c>
      <c r="G48" s="93">
        <f t="shared" ref="G48:L48" si="20">SUM(G50:G55)</f>
        <v>216</v>
      </c>
      <c r="H48" s="93">
        <f t="shared" si="20"/>
        <v>36</v>
      </c>
      <c r="I48" s="93">
        <f t="shared" si="20"/>
        <v>0</v>
      </c>
      <c r="J48" s="93">
        <f t="shared" si="20"/>
        <v>0</v>
      </c>
      <c r="K48" s="93">
        <f t="shared" si="20"/>
        <v>0</v>
      </c>
      <c r="L48" s="93">
        <f t="shared" si="20"/>
        <v>258</v>
      </c>
      <c r="M48" s="18"/>
    </row>
    <row r="49" spans="1:14" ht="45" customHeight="1" x14ac:dyDescent="0.25">
      <c r="A49" s="94"/>
      <c r="B49" s="94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18"/>
    </row>
    <row r="50" spans="1:14" x14ac:dyDescent="0.25">
      <c r="A50" s="82" t="s">
        <v>50</v>
      </c>
      <c r="B50" s="82" t="s">
        <v>42</v>
      </c>
      <c r="C50" s="87" t="s">
        <v>97</v>
      </c>
      <c r="D50" s="87">
        <f>E50+F50</f>
        <v>108</v>
      </c>
      <c r="E50" s="85">
        <v>36</v>
      </c>
      <c r="F50" s="86">
        <v>72</v>
      </c>
      <c r="G50" s="107">
        <v>36</v>
      </c>
      <c r="H50" s="85">
        <v>36</v>
      </c>
      <c r="I50" s="85">
        <v>0</v>
      </c>
      <c r="J50" s="85">
        <v>0</v>
      </c>
      <c r="K50" s="85">
        <v>0</v>
      </c>
      <c r="L50" s="92">
        <v>72</v>
      </c>
      <c r="M50" s="18"/>
    </row>
    <row r="51" spans="1:14" x14ac:dyDescent="0.25">
      <c r="A51" s="82"/>
      <c r="B51" s="82"/>
      <c r="C51" s="87"/>
      <c r="D51" s="87"/>
      <c r="E51" s="85"/>
      <c r="F51" s="86"/>
      <c r="G51" s="107"/>
      <c r="H51" s="85"/>
      <c r="I51" s="85"/>
      <c r="J51" s="85"/>
      <c r="K51" s="85"/>
      <c r="L51" s="92"/>
      <c r="M51" s="18"/>
    </row>
    <row r="52" spans="1:14" ht="53.25" customHeight="1" x14ac:dyDescent="0.25">
      <c r="A52" s="82"/>
      <c r="B52" s="82"/>
      <c r="C52" s="87"/>
      <c r="D52" s="87"/>
      <c r="E52" s="85"/>
      <c r="F52" s="86"/>
      <c r="G52" s="107"/>
      <c r="H52" s="85"/>
      <c r="I52" s="85"/>
      <c r="J52" s="85"/>
      <c r="K52" s="85"/>
      <c r="L52" s="92"/>
      <c r="M52" s="18"/>
    </row>
    <row r="53" spans="1:14" x14ac:dyDescent="0.25">
      <c r="A53" s="28" t="s">
        <v>27</v>
      </c>
      <c r="B53" s="28" t="s">
        <v>0</v>
      </c>
      <c r="C53" s="62" t="s">
        <v>97</v>
      </c>
      <c r="D53" s="52">
        <v>72</v>
      </c>
      <c r="E53" s="26">
        <v>0</v>
      </c>
      <c r="F53" s="55">
        <v>72</v>
      </c>
      <c r="G53" s="23">
        <v>72</v>
      </c>
      <c r="H53" s="26">
        <v>0</v>
      </c>
      <c r="I53" s="26">
        <v>0</v>
      </c>
      <c r="J53" s="20">
        <v>0</v>
      </c>
      <c r="K53" s="20">
        <v>0</v>
      </c>
      <c r="L53" s="51">
        <v>72</v>
      </c>
      <c r="M53" s="18"/>
    </row>
    <row r="54" spans="1:14" ht="25.5" x14ac:dyDescent="0.25">
      <c r="A54" s="28" t="s">
        <v>28</v>
      </c>
      <c r="B54" s="28" t="s">
        <v>1</v>
      </c>
      <c r="C54" s="62" t="s">
        <v>122</v>
      </c>
      <c r="D54" s="52">
        <f>E54+F54</f>
        <v>108</v>
      </c>
      <c r="E54" s="26">
        <v>0</v>
      </c>
      <c r="F54" s="55">
        <v>108</v>
      </c>
      <c r="G54" s="23">
        <v>108</v>
      </c>
      <c r="H54" s="26">
        <v>0</v>
      </c>
      <c r="I54" s="26">
        <v>0</v>
      </c>
      <c r="J54" s="20">
        <v>0</v>
      </c>
      <c r="K54" s="20">
        <v>0</v>
      </c>
      <c r="L54" s="51">
        <v>108</v>
      </c>
      <c r="M54" s="18"/>
    </row>
    <row r="55" spans="1:14" x14ac:dyDescent="0.25">
      <c r="A55" s="28"/>
      <c r="B55" s="28" t="s">
        <v>61</v>
      </c>
      <c r="C55" s="58" t="s">
        <v>98</v>
      </c>
      <c r="D55" s="52">
        <v>0</v>
      </c>
      <c r="E55" s="26">
        <v>0</v>
      </c>
      <c r="F55" s="55">
        <v>6</v>
      </c>
      <c r="G55" s="23">
        <v>0</v>
      </c>
      <c r="H55" s="26">
        <v>0</v>
      </c>
      <c r="I55" s="26">
        <v>0</v>
      </c>
      <c r="J55" s="20">
        <v>0</v>
      </c>
      <c r="K55" s="20">
        <v>0</v>
      </c>
      <c r="L55" s="27">
        <v>6</v>
      </c>
      <c r="M55" s="18"/>
    </row>
    <row r="56" spans="1:14" x14ac:dyDescent="0.25">
      <c r="A56" s="54" t="s">
        <v>29</v>
      </c>
      <c r="B56" s="54" t="s">
        <v>13</v>
      </c>
      <c r="C56" s="33" t="s">
        <v>120</v>
      </c>
      <c r="D56" s="52">
        <f>E56+F56</f>
        <v>80</v>
      </c>
      <c r="E56" s="26">
        <v>40</v>
      </c>
      <c r="F56" s="55">
        <v>40</v>
      </c>
      <c r="G56" s="23">
        <v>40</v>
      </c>
      <c r="H56" s="26">
        <v>0</v>
      </c>
      <c r="I56" s="26">
        <v>0</v>
      </c>
      <c r="J56" s="20">
        <v>0</v>
      </c>
      <c r="K56" s="26">
        <v>22</v>
      </c>
      <c r="L56" s="26">
        <v>18</v>
      </c>
      <c r="M56" s="18"/>
    </row>
    <row r="57" spans="1:14" x14ac:dyDescent="0.25">
      <c r="A57" s="42"/>
      <c r="B57" s="46" t="s">
        <v>33</v>
      </c>
      <c r="C57" s="47"/>
      <c r="D57" s="48">
        <f>D22+D30+D7</f>
        <v>3284</v>
      </c>
      <c r="E57" s="48">
        <f>E22+E30+E7</f>
        <v>404</v>
      </c>
      <c r="F57" s="48">
        <f>F7+F22+F30</f>
        <v>2880</v>
      </c>
      <c r="G57" s="31"/>
      <c r="H57" s="31"/>
      <c r="I57" s="49">
        <f>I22+I32+I39+I48+I56+I7</f>
        <v>594</v>
      </c>
      <c r="J57" s="49">
        <f t="shared" ref="J57:L57" si="21">J22+J32+J39+J48+J56+J7</f>
        <v>864</v>
      </c>
      <c r="K57" s="49">
        <f t="shared" si="21"/>
        <v>612</v>
      </c>
      <c r="L57" s="49">
        <f t="shared" si="21"/>
        <v>810</v>
      </c>
      <c r="M57" s="15"/>
    </row>
    <row r="58" spans="1:14" ht="25.5" x14ac:dyDescent="0.25">
      <c r="A58" s="34" t="s">
        <v>46</v>
      </c>
      <c r="B58" s="35" t="s">
        <v>2</v>
      </c>
      <c r="C58" s="31"/>
      <c r="D58" s="34"/>
      <c r="E58" s="34"/>
      <c r="F58" s="31">
        <v>36</v>
      </c>
      <c r="G58" s="31"/>
      <c r="H58" s="31"/>
      <c r="I58" s="34">
        <v>18</v>
      </c>
      <c r="J58" s="34"/>
      <c r="K58" s="34"/>
      <c r="L58" s="34">
        <v>18</v>
      </c>
      <c r="M58" s="15"/>
    </row>
    <row r="59" spans="1:14" ht="25.5" x14ac:dyDescent="0.25">
      <c r="A59" s="34" t="s">
        <v>47</v>
      </c>
      <c r="B59" s="35" t="s">
        <v>48</v>
      </c>
      <c r="C59" s="31"/>
      <c r="D59" s="34"/>
      <c r="E59" s="34"/>
      <c r="F59" s="31">
        <v>36</v>
      </c>
      <c r="G59" s="31"/>
      <c r="H59" s="31"/>
      <c r="I59" s="34"/>
      <c r="J59" s="34"/>
      <c r="K59" s="34"/>
      <c r="L59" s="34">
        <v>36</v>
      </c>
      <c r="M59" s="15"/>
    </row>
    <row r="60" spans="1:14" ht="37.5" customHeight="1" x14ac:dyDescent="0.25">
      <c r="A60" s="34"/>
      <c r="B60" s="61" t="s">
        <v>118</v>
      </c>
      <c r="C60" s="31"/>
      <c r="D60" s="34"/>
      <c r="E60" s="34"/>
      <c r="F60" s="48">
        <f>F57+F58+F59</f>
        <v>2952</v>
      </c>
      <c r="G60" s="31"/>
      <c r="H60" s="31"/>
      <c r="I60" s="32">
        <f>I7++I22+I30+I58+I59</f>
        <v>612</v>
      </c>
      <c r="J60" s="32">
        <f t="shared" ref="J60:L60" si="22">J7++J22+J30+J58+J59</f>
        <v>864</v>
      </c>
      <c r="K60" s="32">
        <f t="shared" si="22"/>
        <v>612</v>
      </c>
      <c r="L60" s="32">
        <f t="shared" si="22"/>
        <v>864</v>
      </c>
      <c r="M60" s="15"/>
    </row>
    <row r="61" spans="1:14" ht="22.5" x14ac:dyDescent="0.25">
      <c r="A61" s="98" t="s">
        <v>105</v>
      </c>
      <c r="B61" s="99"/>
      <c r="C61" s="99"/>
      <c r="D61" s="99"/>
      <c r="E61" s="100"/>
      <c r="F61" s="101" t="s">
        <v>4</v>
      </c>
      <c r="G61" s="39"/>
      <c r="H61" s="63" t="s">
        <v>36</v>
      </c>
      <c r="I61" s="36">
        <f>I22+I33+I35+I41+I56+I7</f>
        <v>594</v>
      </c>
      <c r="J61" s="36">
        <f>J22+J33+J35+J41+J56+J7</f>
        <v>864</v>
      </c>
      <c r="K61" s="36">
        <f>K22+K33+K35+K41+K56+K7</f>
        <v>432</v>
      </c>
      <c r="L61" s="36">
        <f>L29+L35+L38+L41+L43+L47+L50+L55+L56</f>
        <v>306</v>
      </c>
      <c r="M61" s="14"/>
      <c r="N61" s="12"/>
    </row>
    <row r="62" spans="1:14" ht="18" customHeight="1" x14ac:dyDescent="0.25">
      <c r="A62" s="104" t="s">
        <v>108</v>
      </c>
      <c r="B62" s="104"/>
      <c r="C62" s="104"/>
      <c r="D62" s="104"/>
      <c r="E62" s="104"/>
      <c r="F62" s="101"/>
      <c r="G62" s="39"/>
      <c r="H62" s="64" t="s">
        <v>30</v>
      </c>
      <c r="I62" s="37">
        <f>I36</f>
        <v>0</v>
      </c>
      <c r="J62" s="37"/>
      <c r="K62" s="37">
        <f>K36+K44+K53</f>
        <v>108</v>
      </c>
      <c r="L62" s="37">
        <f>L36+L44+L53</f>
        <v>216</v>
      </c>
      <c r="M62" s="13"/>
    </row>
    <row r="63" spans="1:14" ht="20.25" customHeight="1" x14ac:dyDescent="0.25">
      <c r="A63" s="105"/>
      <c r="B63" s="105"/>
      <c r="C63" s="105"/>
      <c r="D63" s="40"/>
      <c r="E63" s="40"/>
      <c r="F63" s="101"/>
      <c r="G63" s="39"/>
      <c r="H63" s="64" t="s">
        <v>31</v>
      </c>
      <c r="I63" s="37">
        <f>I37+I45+I54</f>
        <v>0</v>
      </c>
      <c r="J63" s="37"/>
      <c r="K63" s="37">
        <f>K37+K45+K54</f>
        <v>72</v>
      </c>
      <c r="L63" s="37">
        <f>L37+L45+L54</f>
        <v>288</v>
      </c>
      <c r="M63" s="13"/>
    </row>
    <row r="64" spans="1:14" x14ac:dyDescent="0.25">
      <c r="A64" s="102"/>
      <c r="B64" s="102"/>
      <c r="C64" s="102"/>
      <c r="D64" s="102"/>
      <c r="E64" s="102"/>
      <c r="F64" s="101"/>
      <c r="G64" s="39"/>
      <c r="H64" s="96" t="s">
        <v>52</v>
      </c>
      <c r="I64" s="95">
        <v>2</v>
      </c>
      <c r="J64" s="95">
        <v>2</v>
      </c>
      <c r="K64" s="95">
        <v>2</v>
      </c>
      <c r="L64" s="97">
        <v>5</v>
      </c>
      <c r="M64" s="13"/>
      <c r="N64" s="12"/>
    </row>
    <row r="65" spans="1:15" ht="18.75" customHeight="1" x14ac:dyDescent="0.25">
      <c r="A65" s="103"/>
      <c r="B65" s="103"/>
      <c r="C65" s="103"/>
      <c r="D65" s="40"/>
      <c r="E65" s="40"/>
      <c r="F65" s="101"/>
      <c r="G65" s="39"/>
      <c r="H65" s="96"/>
      <c r="I65" s="95"/>
      <c r="J65" s="95"/>
      <c r="K65" s="95"/>
      <c r="L65" s="97"/>
      <c r="M65" s="13"/>
    </row>
    <row r="66" spans="1:15" ht="21" customHeight="1" x14ac:dyDescent="0.25">
      <c r="A66" s="41"/>
      <c r="B66" s="41"/>
      <c r="C66" s="40"/>
      <c r="D66" s="41"/>
      <c r="E66" s="40"/>
      <c r="F66" s="101"/>
      <c r="G66" s="39"/>
      <c r="H66" s="65" t="s">
        <v>53</v>
      </c>
      <c r="I66" s="37"/>
      <c r="J66" s="37">
        <v>10</v>
      </c>
      <c r="K66" s="37">
        <v>4</v>
      </c>
      <c r="L66" s="37">
        <v>6</v>
      </c>
      <c r="M66" s="13"/>
      <c r="O66" s="11"/>
    </row>
    <row r="67" spans="1:15" x14ac:dyDescent="0.25">
      <c r="A67" s="41"/>
      <c r="B67" s="40"/>
      <c r="C67" s="106"/>
      <c r="D67" s="106"/>
      <c r="E67" s="40"/>
      <c r="F67" s="101"/>
      <c r="G67" s="39"/>
      <c r="H67" s="66" t="s">
        <v>32</v>
      </c>
      <c r="I67" s="37">
        <v>1</v>
      </c>
      <c r="J67" s="37"/>
      <c r="K67" s="37">
        <v>1</v>
      </c>
      <c r="L67" s="37"/>
      <c r="M67" s="13"/>
    </row>
  </sheetData>
  <mergeCells count="98">
    <mergeCell ref="K33:K34"/>
    <mergeCell ref="C33:C34"/>
    <mergeCell ref="J39:J40"/>
    <mergeCell ref="K39:K40"/>
    <mergeCell ref="D39:D40"/>
    <mergeCell ref="E39:E40"/>
    <mergeCell ref="F39:F40"/>
    <mergeCell ref="G33:G34"/>
    <mergeCell ref="G39:G40"/>
    <mergeCell ref="J33:J34"/>
    <mergeCell ref="K41:K42"/>
    <mergeCell ref="J45:J46"/>
    <mergeCell ref="K45:K46"/>
    <mergeCell ref="G48:G49"/>
    <mergeCell ref="G50:G52"/>
    <mergeCell ref="I50:I52"/>
    <mergeCell ref="I48:I49"/>
    <mergeCell ref="F50:F52"/>
    <mergeCell ref="E48:E49"/>
    <mergeCell ref="D50:D52"/>
    <mergeCell ref="E50:E52"/>
    <mergeCell ref="D48:D49"/>
    <mergeCell ref="C48:C49"/>
    <mergeCell ref="H45:H46"/>
    <mergeCell ref="G41:G42"/>
    <mergeCell ref="G45:G46"/>
    <mergeCell ref="J41:J42"/>
    <mergeCell ref="C41:C43"/>
    <mergeCell ref="H64:H65"/>
    <mergeCell ref="I64:I65"/>
    <mergeCell ref="I45:I46"/>
    <mergeCell ref="L64:L65"/>
    <mergeCell ref="A61:E61"/>
    <mergeCell ref="F61:F67"/>
    <mergeCell ref="A64:E64"/>
    <mergeCell ref="A65:C65"/>
    <mergeCell ref="A62:E62"/>
    <mergeCell ref="A63:C63"/>
    <mergeCell ref="C67:D67"/>
    <mergeCell ref="J64:J65"/>
    <mergeCell ref="K64:K65"/>
    <mergeCell ref="L48:L49"/>
    <mergeCell ref="H48:H49"/>
    <mergeCell ref="H50:H52"/>
    <mergeCell ref="L50:L52"/>
    <mergeCell ref="J50:J52"/>
    <mergeCell ref="K50:K52"/>
    <mergeCell ref="J48:J49"/>
    <mergeCell ref="K48:K49"/>
    <mergeCell ref="A45:A46"/>
    <mergeCell ref="B45:B46"/>
    <mergeCell ref="C45:C46"/>
    <mergeCell ref="E45:E46"/>
    <mergeCell ref="F45:F46"/>
    <mergeCell ref="D45:D46"/>
    <mergeCell ref="A50:A52"/>
    <mergeCell ref="B50:B52"/>
    <mergeCell ref="C50:C52"/>
    <mergeCell ref="L33:L34"/>
    <mergeCell ref="B33:B34"/>
    <mergeCell ref="L39:L40"/>
    <mergeCell ref="A39:A40"/>
    <mergeCell ref="B39:B40"/>
    <mergeCell ref="C39:C40"/>
    <mergeCell ref="F48:F49"/>
    <mergeCell ref="L45:L46"/>
    <mergeCell ref="L41:L42"/>
    <mergeCell ref="A48:A49"/>
    <mergeCell ref="H39:H40"/>
    <mergeCell ref="I39:I40"/>
    <mergeCell ref="B48:B49"/>
    <mergeCell ref="A1:L1"/>
    <mergeCell ref="D2:H2"/>
    <mergeCell ref="F3:H3"/>
    <mergeCell ref="H4:H5"/>
    <mergeCell ref="B2:B5"/>
    <mergeCell ref="C2:C5"/>
    <mergeCell ref="D3:D5"/>
    <mergeCell ref="E3:E5"/>
    <mergeCell ref="F4:F5"/>
    <mergeCell ref="I2:L2"/>
    <mergeCell ref="I3:J3"/>
    <mergeCell ref="K3:L3"/>
    <mergeCell ref="G4:G5"/>
    <mergeCell ref="A2:A5"/>
    <mergeCell ref="A41:A42"/>
    <mergeCell ref="A33:A34"/>
    <mergeCell ref="I33:I34"/>
    <mergeCell ref="E41:E42"/>
    <mergeCell ref="F41:F42"/>
    <mergeCell ref="H41:H42"/>
    <mergeCell ref="I41:I42"/>
    <mergeCell ref="D33:D34"/>
    <mergeCell ref="B41:B42"/>
    <mergeCell ref="E33:E34"/>
    <mergeCell ref="F33:F34"/>
    <mergeCell ref="H33:H34"/>
    <mergeCell ref="D41:D42"/>
  </mergeCells>
  <pageMargins left="0.70866141732283472" right="0.31496062992125984" top="0.15748031496062992" bottom="0.19685039370078741" header="0" footer="0"/>
  <pageSetup paperSize="9" scale="88" firstPageNumber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"/>
  <sheetViews>
    <sheetView workbookViewId="0">
      <selection activeCell="K45" sqref="K45"/>
    </sheetView>
  </sheetViews>
  <sheetFormatPr defaultColWidth="8.796875" defaultRowHeight="13.5" customHeight="1" x14ac:dyDescent="0.15"/>
  <cols>
    <col min="1" max="2" width="2" style="67" customWidth="1"/>
    <col min="3" max="3" width="6.3984375" style="67" customWidth="1"/>
    <col min="4" max="4" width="6" style="67" customWidth="1"/>
    <col min="5" max="6" width="2" style="67" customWidth="1"/>
    <col min="7" max="7" width="4.5" style="67" customWidth="1"/>
    <col min="8" max="43" width="2" style="67" customWidth="1"/>
    <col min="44" max="44" width="3.19921875" style="67" customWidth="1"/>
    <col min="45" max="48" width="2" style="67" customWidth="1"/>
    <col min="49" max="256" width="8.796875" style="67"/>
    <col min="257" max="258" width="2" style="67" customWidth="1"/>
    <col min="259" max="259" width="6.3984375" style="67" customWidth="1"/>
    <col min="260" max="260" width="6" style="67" customWidth="1"/>
    <col min="261" max="304" width="2" style="67" customWidth="1"/>
    <col min="305" max="512" width="8.796875" style="67"/>
    <col min="513" max="514" width="2" style="67" customWidth="1"/>
    <col min="515" max="515" width="6.3984375" style="67" customWidth="1"/>
    <col min="516" max="516" width="6" style="67" customWidth="1"/>
    <col min="517" max="560" width="2" style="67" customWidth="1"/>
    <col min="561" max="768" width="8.796875" style="67"/>
    <col min="769" max="770" width="2" style="67" customWidth="1"/>
    <col min="771" max="771" width="6.3984375" style="67" customWidth="1"/>
    <col min="772" max="772" width="6" style="67" customWidth="1"/>
    <col min="773" max="816" width="2" style="67" customWidth="1"/>
    <col min="817" max="1024" width="8.796875" style="67"/>
    <col min="1025" max="1026" width="2" style="67" customWidth="1"/>
    <col min="1027" max="1027" width="6.3984375" style="67" customWidth="1"/>
    <col min="1028" max="1028" width="6" style="67" customWidth="1"/>
    <col min="1029" max="1072" width="2" style="67" customWidth="1"/>
    <col min="1073" max="1280" width="8.796875" style="67"/>
    <col min="1281" max="1282" width="2" style="67" customWidth="1"/>
    <col min="1283" max="1283" width="6.3984375" style="67" customWidth="1"/>
    <col min="1284" max="1284" width="6" style="67" customWidth="1"/>
    <col min="1285" max="1328" width="2" style="67" customWidth="1"/>
    <col min="1329" max="1536" width="8.796875" style="67"/>
    <col min="1537" max="1538" width="2" style="67" customWidth="1"/>
    <col min="1539" max="1539" width="6.3984375" style="67" customWidth="1"/>
    <col min="1540" max="1540" width="6" style="67" customWidth="1"/>
    <col min="1541" max="1584" width="2" style="67" customWidth="1"/>
    <col min="1585" max="1792" width="8.796875" style="67"/>
    <col min="1793" max="1794" width="2" style="67" customWidth="1"/>
    <col min="1795" max="1795" width="6.3984375" style="67" customWidth="1"/>
    <col min="1796" max="1796" width="6" style="67" customWidth="1"/>
    <col min="1797" max="1840" width="2" style="67" customWidth="1"/>
    <col min="1841" max="2048" width="8.796875" style="67"/>
    <col min="2049" max="2050" width="2" style="67" customWidth="1"/>
    <col min="2051" max="2051" width="6.3984375" style="67" customWidth="1"/>
    <col min="2052" max="2052" width="6" style="67" customWidth="1"/>
    <col min="2053" max="2096" width="2" style="67" customWidth="1"/>
    <col min="2097" max="2304" width="8.796875" style="67"/>
    <col min="2305" max="2306" width="2" style="67" customWidth="1"/>
    <col min="2307" max="2307" width="6.3984375" style="67" customWidth="1"/>
    <col min="2308" max="2308" width="6" style="67" customWidth="1"/>
    <col min="2309" max="2352" width="2" style="67" customWidth="1"/>
    <col min="2353" max="2560" width="8.796875" style="67"/>
    <col min="2561" max="2562" width="2" style="67" customWidth="1"/>
    <col min="2563" max="2563" width="6.3984375" style="67" customWidth="1"/>
    <col min="2564" max="2564" width="6" style="67" customWidth="1"/>
    <col min="2565" max="2608" width="2" style="67" customWidth="1"/>
    <col min="2609" max="2816" width="8.796875" style="67"/>
    <col min="2817" max="2818" width="2" style="67" customWidth="1"/>
    <col min="2819" max="2819" width="6.3984375" style="67" customWidth="1"/>
    <col min="2820" max="2820" width="6" style="67" customWidth="1"/>
    <col min="2821" max="2864" width="2" style="67" customWidth="1"/>
    <col min="2865" max="3072" width="8.796875" style="67"/>
    <col min="3073" max="3074" width="2" style="67" customWidth="1"/>
    <col min="3075" max="3075" width="6.3984375" style="67" customWidth="1"/>
    <col min="3076" max="3076" width="6" style="67" customWidth="1"/>
    <col min="3077" max="3120" width="2" style="67" customWidth="1"/>
    <col min="3121" max="3328" width="8.796875" style="67"/>
    <col min="3329" max="3330" width="2" style="67" customWidth="1"/>
    <col min="3331" max="3331" width="6.3984375" style="67" customWidth="1"/>
    <col min="3332" max="3332" width="6" style="67" customWidth="1"/>
    <col min="3333" max="3376" width="2" style="67" customWidth="1"/>
    <col min="3377" max="3584" width="8.796875" style="67"/>
    <col min="3585" max="3586" width="2" style="67" customWidth="1"/>
    <col min="3587" max="3587" width="6.3984375" style="67" customWidth="1"/>
    <col min="3588" max="3588" width="6" style="67" customWidth="1"/>
    <col min="3589" max="3632" width="2" style="67" customWidth="1"/>
    <col min="3633" max="3840" width="8.796875" style="67"/>
    <col min="3841" max="3842" width="2" style="67" customWidth="1"/>
    <col min="3843" max="3843" width="6.3984375" style="67" customWidth="1"/>
    <col min="3844" max="3844" width="6" style="67" customWidth="1"/>
    <col min="3845" max="3888" width="2" style="67" customWidth="1"/>
    <col min="3889" max="4096" width="8.796875" style="67"/>
    <col min="4097" max="4098" width="2" style="67" customWidth="1"/>
    <col min="4099" max="4099" width="6.3984375" style="67" customWidth="1"/>
    <col min="4100" max="4100" width="6" style="67" customWidth="1"/>
    <col min="4101" max="4144" width="2" style="67" customWidth="1"/>
    <col min="4145" max="4352" width="8.796875" style="67"/>
    <col min="4353" max="4354" width="2" style="67" customWidth="1"/>
    <col min="4355" max="4355" width="6.3984375" style="67" customWidth="1"/>
    <col min="4356" max="4356" width="6" style="67" customWidth="1"/>
    <col min="4357" max="4400" width="2" style="67" customWidth="1"/>
    <col min="4401" max="4608" width="8.796875" style="67"/>
    <col min="4609" max="4610" width="2" style="67" customWidth="1"/>
    <col min="4611" max="4611" width="6.3984375" style="67" customWidth="1"/>
    <col min="4612" max="4612" width="6" style="67" customWidth="1"/>
    <col min="4613" max="4656" width="2" style="67" customWidth="1"/>
    <col min="4657" max="4864" width="8.796875" style="67"/>
    <col min="4865" max="4866" width="2" style="67" customWidth="1"/>
    <col min="4867" max="4867" width="6.3984375" style="67" customWidth="1"/>
    <col min="4868" max="4868" width="6" style="67" customWidth="1"/>
    <col min="4869" max="4912" width="2" style="67" customWidth="1"/>
    <col min="4913" max="5120" width="8.796875" style="67"/>
    <col min="5121" max="5122" width="2" style="67" customWidth="1"/>
    <col min="5123" max="5123" width="6.3984375" style="67" customWidth="1"/>
    <col min="5124" max="5124" width="6" style="67" customWidth="1"/>
    <col min="5125" max="5168" width="2" style="67" customWidth="1"/>
    <col min="5169" max="5376" width="8.796875" style="67"/>
    <col min="5377" max="5378" width="2" style="67" customWidth="1"/>
    <col min="5379" max="5379" width="6.3984375" style="67" customWidth="1"/>
    <col min="5380" max="5380" width="6" style="67" customWidth="1"/>
    <col min="5381" max="5424" width="2" style="67" customWidth="1"/>
    <col min="5425" max="5632" width="8.796875" style="67"/>
    <col min="5633" max="5634" width="2" style="67" customWidth="1"/>
    <col min="5635" max="5635" width="6.3984375" style="67" customWidth="1"/>
    <col min="5636" max="5636" width="6" style="67" customWidth="1"/>
    <col min="5637" max="5680" width="2" style="67" customWidth="1"/>
    <col min="5681" max="5888" width="8.796875" style="67"/>
    <col min="5889" max="5890" width="2" style="67" customWidth="1"/>
    <col min="5891" max="5891" width="6.3984375" style="67" customWidth="1"/>
    <col min="5892" max="5892" width="6" style="67" customWidth="1"/>
    <col min="5893" max="5936" width="2" style="67" customWidth="1"/>
    <col min="5937" max="6144" width="8.796875" style="67"/>
    <col min="6145" max="6146" width="2" style="67" customWidth="1"/>
    <col min="6147" max="6147" width="6.3984375" style="67" customWidth="1"/>
    <col min="6148" max="6148" width="6" style="67" customWidth="1"/>
    <col min="6149" max="6192" width="2" style="67" customWidth="1"/>
    <col min="6193" max="6400" width="8.796875" style="67"/>
    <col min="6401" max="6402" width="2" style="67" customWidth="1"/>
    <col min="6403" max="6403" width="6.3984375" style="67" customWidth="1"/>
    <col min="6404" max="6404" width="6" style="67" customWidth="1"/>
    <col min="6405" max="6448" width="2" style="67" customWidth="1"/>
    <col min="6449" max="6656" width="8.796875" style="67"/>
    <col min="6657" max="6658" width="2" style="67" customWidth="1"/>
    <col min="6659" max="6659" width="6.3984375" style="67" customWidth="1"/>
    <col min="6660" max="6660" width="6" style="67" customWidth="1"/>
    <col min="6661" max="6704" width="2" style="67" customWidth="1"/>
    <col min="6705" max="6912" width="8.796875" style="67"/>
    <col min="6913" max="6914" width="2" style="67" customWidth="1"/>
    <col min="6915" max="6915" width="6.3984375" style="67" customWidth="1"/>
    <col min="6916" max="6916" width="6" style="67" customWidth="1"/>
    <col min="6917" max="6960" width="2" style="67" customWidth="1"/>
    <col min="6961" max="7168" width="8.796875" style="67"/>
    <col min="7169" max="7170" width="2" style="67" customWidth="1"/>
    <col min="7171" max="7171" width="6.3984375" style="67" customWidth="1"/>
    <col min="7172" max="7172" width="6" style="67" customWidth="1"/>
    <col min="7173" max="7216" width="2" style="67" customWidth="1"/>
    <col min="7217" max="7424" width="8.796875" style="67"/>
    <col min="7425" max="7426" width="2" style="67" customWidth="1"/>
    <col min="7427" max="7427" width="6.3984375" style="67" customWidth="1"/>
    <col min="7428" max="7428" width="6" style="67" customWidth="1"/>
    <col min="7429" max="7472" width="2" style="67" customWidth="1"/>
    <col min="7473" max="7680" width="8.796875" style="67"/>
    <col min="7681" max="7682" width="2" style="67" customWidth="1"/>
    <col min="7683" max="7683" width="6.3984375" style="67" customWidth="1"/>
    <col min="7684" max="7684" width="6" style="67" customWidth="1"/>
    <col min="7685" max="7728" width="2" style="67" customWidth="1"/>
    <col min="7729" max="7936" width="8.796875" style="67"/>
    <col min="7937" max="7938" width="2" style="67" customWidth="1"/>
    <col min="7939" max="7939" width="6.3984375" style="67" customWidth="1"/>
    <col min="7940" max="7940" width="6" style="67" customWidth="1"/>
    <col min="7941" max="7984" width="2" style="67" customWidth="1"/>
    <col min="7985" max="8192" width="8.796875" style="67"/>
    <col min="8193" max="8194" width="2" style="67" customWidth="1"/>
    <col min="8195" max="8195" width="6.3984375" style="67" customWidth="1"/>
    <col min="8196" max="8196" width="6" style="67" customWidth="1"/>
    <col min="8197" max="8240" width="2" style="67" customWidth="1"/>
    <col min="8241" max="8448" width="8.796875" style="67"/>
    <col min="8449" max="8450" width="2" style="67" customWidth="1"/>
    <col min="8451" max="8451" width="6.3984375" style="67" customWidth="1"/>
    <col min="8452" max="8452" width="6" style="67" customWidth="1"/>
    <col min="8453" max="8496" width="2" style="67" customWidth="1"/>
    <col min="8497" max="8704" width="8.796875" style="67"/>
    <col min="8705" max="8706" width="2" style="67" customWidth="1"/>
    <col min="8707" max="8707" width="6.3984375" style="67" customWidth="1"/>
    <col min="8708" max="8708" width="6" style="67" customWidth="1"/>
    <col min="8709" max="8752" width="2" style="67" customWidth="1"/>
    <col min="8753" max="8960" width="8.796875" style="67"/>
    <col min="8961" max="8962" width="2" style="67" customWidth="1"/>
    <col min="8963" max="8963" width="6.3984375" style="67" customWidth="1"/>
    <col min="8964" max="8964" width="6" style="67" customWidth="1"/>
    <col min="8965" max="9008" width="2" style="67" customWidth="1"/>
    <col min="9009" max="9216" width="8.796875" style="67"/>
    <col min="9217" max="9218" width="2" style="67" customWidth="1"/>
    <col min="9219" max="9219" width="6.3984375" style="67" customWidth="1"/>
    <col min="9220" max="9220" width="6" style="67" customWidth="1"/>
    <col min="9221" max="9264" width="2" style="67" customWidth="1"/>
    <col min="9265" max="9472" width="8.796875" style="67"/>
    <col min="9473" max="9474" width="2" style="67" customWidth="1"/>
    <col min="9475" max="9475" width="6.3984375" style="67" customWidth="1"/>
    <col min="9476" max="9476" width="6" style="67" customWidth="1"/>
    <col min="9477" max="9520" width="2" style="67" customWidth="1"/>
    <col min="9521" max="9728" width="8.796875" style="67"/>
    <col min="9729" max="9730" width="2" style="67" customWidth="1"/>
    <col min="9731" max="9731" width="6.3984375" style="67" customWidth="1"/>
    <col min="9732" max="9732" width="6" style="67" customWidth="1"/>
    <col min="9733" max="9776" width="2" style="67" customWidth="1"/>
    <col min="9777" max="9984" width="8.796875" style="67"/>
    <col min="9985" max="9986" width="2" style="67" customWidth="1"/>
    <col min="9987" max="9987" width="6.3984375" style="67" customWidth="1"/>
    <col min="9988" max="9988" width="6" style="67" customWidth="1"/>
    <col min="9989" max="10032" width="2" style="67" customWidth="1"/>
    <col min="10033" max="10240" width="8.796875" style="67"/>
    <col min="10241" max="10242" width="2" style="67" customWidth="1"/>
    <col min="10243" max="10243" width="6.3984375" style="67" customWidth="1"/>
    <col min="10244" max="10244" width="6" style="67" customWidth="1"/>
    <col min="10245" max="10288" width="2" style="67" customWidth="1"/>
    <col min="10289" max="10496" width="8.796875" style="67"/>
    <col min="10497" max="10498" width="2" style="67" customWidth="1"/>
    <col min="10499" max="10499" width="6.3984375" style="67" customWidth="1"/>
    <col min="10500" max="10500" width="6" style="67" customWidth="1"/>
    <col min="10501" max="10544" width="2" style="67" customWidth="1"/>
    <col min="10545" max="10752" width="8.796875" style="67"/>
    <col min="10753" max="10754" width="2" style="67" customWidth="1"/>
    <col min="10755" max="10755" width="6.3984375" style="67" customWidth="1"/>
    <col min="10756" max="10756" width="6" style="67" customWidth="1"/>
    <col min="10757" max="10800" width="2" style="67" customWidth="1"/>
    <col min="10801" max="11008" width="8.796875" style="67"/>
    <col min="11009" max="11010" width="2" style="67" customWidth="1"/>
    <col min="11011" max="11011" width="6.3984375" style="67" customWidth="1"/>
    <col min="11012" max="11012" width="6" style="67" customWidth="1"/>
    <col min="11013" max="11056" width="2" style="67" customWidth="1"/>
    <col min="11057" max="11264" width="8.796875" style="67"/>
    <col min="11265" max="11266" width="2" style="67" customWidth="1"/>
    <col min="11267" max="11267" width="6.3984375" style="67" customWidth="1"/>
    <col min="11268" max="11268" width="6" style="67" customWidth="1"/>
    <col min="11269" max="11312" width="2" style="67" customWidth="1"/>
    <col min="11313" max="11520" width="8.796875" style="67"/>
    <col min="11521" max="11522" width="2" style="67" customWidth="1"/>
    <col min="11523" max="11523" width="6.3984375" style="67" customWidth="1"/>
    <col min="11524" max="11524" width="6" style="67" customWidth="1"/>
    <col min="11525" max="11568" width="2" style="67" customWidth="1"/>
    <col min="11569" max="11776" width="8.796875" style="67"/>
    <col min="11777" max="11778" width="2" style="67" customWidth="1"/>
    <col min="11779" max="11779" width="6.3984375" style="67" customWidth="1"/>
    <col min="11780" max="11780" width="6" style="67" customWidth="1"/>
    <col min="11781" max="11824" width="2" style="67" customWidth="1"/>
    <col min="11825" max="12032" width="8.796875" style="67"/>
    <col min="12033" max="12034" width="2" style="67" customWidth="1"/>
    <col min="12035" max="12035" width="6.3984375" style="67" customWidth="1"/>
    <col min="12036" max="12036" width="6" style="67" customWidth="1"/>
    <col min="12037" max="12080" width="2" style="67" customWidth="1"/>
    <col min="12081" max="12288" width="8.796875" style="67"/>
    <col min="12289" max="12290" width="2" style="67" customWidth="1"/>
    <col min="12291" max="12291" width="6.3984375" style="67" customWidth="1"/>
    <col min="12292" max="12292" width="6" style="67" customWidth="1"/>
    <col min="12293" max="12336" width="2" style="67" customWidth="1"/>
    <col min="12337" max="12544" width="8.796875" style="67"/>
    <col min="12545" max="12546" width="2" style="67" customWidth="1"/>
    <col min="12547" max="12547" width="6.3984375" style="67" customWidth="1"/>
    <col min="12548" max="12548" width="6" style="67" customWidth="1"/>
    <col min="12549" max="12592" width="2" style="67" customWidth="1"/>
    <col min="12593" max="12800" width="8.796875" style="67"/>
    <col min="12801" max="12802" width="2" style="67" customWidth="1"/>
    <col min="12803" max="12803" width="6.3984375" style="67" customWidth="1"/>
    <col min="12804" max="12804" width="6" style="67" customWidth="1"/>
    <col min="12805" max="12848" width="2" style="67" customWidth="1"/>
    <col min="12849" max="13056" width="8.796875" style="67"/>
    <col min="13057" max="13058" width="2" style="67" customWidth="1"/>
    <col min="13059" max="13059" width="6.3984375" style="67" customWidth="1"/>
    <col min="13060" max="13060" width="6" style="67" customWidth="1"/>
    <col min="13061" max="13104" width="2" style="67" customWidth="1"/>
    <col min="13105" max="13312" width="8.796875" style="67"/>
    <col min="13313" max="13314" width="2" style="67" customWidth="1"/>
    <col min="13315" max="13315" width="6.3984375" style="67" customWidth="1"/>
    <col min="13316" max="13316" width="6" style="67" customWidth="1"/>
    <col min="13317" max="13360" width="2" style="67" customWidth="1"/>
    <col min="13361" max="13568" width="8.796875" style="67"/>
    <col min="13569" max="13570" width="2" style="67" customWidth="1"/>
    <col min="13571" max="13571" width="6.3984375" style="67" customWidth="1"/>
    <col min="13572" max="13572" width="6" style="67" customWidth="1"/>
    <col min="13573" max="13616" width="2" style="67" customWidth="1"/>
    <col min="13617" max="13824" width="8.796875" style="67"/>
    <col min="13825" max="13826" width="2" style="67" customWidth="1"/>
    <col min="13827" max="13827" width="6.3984375" style="67" customWidth="1"/>
    <col min="13828" max="13828" width="6" style="67" customWidth="1"/>
    <col min="13829" max="13872" width="2" style="67" customWidth="1"/>
    <col min="13873" max="14080" width="8.796875" style="67"/>
    <col min="14081" max="14082" width="2" style="67" customWidth="1"/>
    <col min="14083" max="14083" width="6.3984375" style="67" customWidth="1"/>
    <col min="14084" max="14084" width="6" style="67" customWidth="1"/>
    <col min="14085" max="14128" width="2" style="67" customWidth="1"/>
    <col min="14129" max="14336" width="8.796875" style="67"/>
    <col min="14337" max="14338" width="2" style="67" customWidth="1"/>
    <col min="14339" max="14339" width="6.3984375" style="67" customWidth="1"/>
    <col min="14340" max="14340" width="6" style="67" customWidth="1"/>
    <col min="14341" max="14384" width="2" style="67" customWidth="1"/>
    <col min="14385" max="14592" width="8.796875" style="67"/>
    <col min="14593" max="14594" width="2" style="67" customWidth="1"/>
    <col min="14595" max="14595" width="6.3984375" style="67" customWidth="1"/>
    <col min="14596" max="14596" width="6" style="67" customWidth="1"/>
    <col min="14597" max="14640" width="2" style="67" customWidth="1"/>
    <col min="14641" max="14848" width="8.796875" style="67"/>
    <col min="14849" max="14850" width="2" style="67" customWidth="1"/>
    <col min="14851" max="14851" width="6.3984375" style="67" customWidth="1"/>
    <col min="14852" max="14852" width="6" style="67" customWidth="1"/>
    <col min="14853" max="14896" width="2" style="67" customWidth="1"/>
    <col min="14897" max="15104" width="8.796875" style="67"/>
    <col min="15105" max="15106" width="2" style="67" customWidth="1"/>
    <col min="15107" max="15107" width="6.3984375" style="67" customWidth="1"/>
    <col min="15108" max="15108" width="6" style="67" customWidth="1"/>
    <col min="15109" max="15152" width="2" style="67" customWidth="1"/>
    <col min="15153" max="15360" width="8.796875" style="67"/>
    <col min="15361" max="15362" width="2" style="67" customWidth="1"/>
    <col min="15363" max="15363" width="6.3984375" style="67" customWidth="1"/>
    <col min="15364" max="15364" width="6" style="67" customWidth="1"/>
    <col min="15365" max="15408" width="2" style="67" customWidth="1"/>
    <col min="15409" max="15616" width="8.796875" style="67"/>
    <col min="15617" max="15618" width="2" style="67" customWidth="1"/>
    <col min="15619" max="15619" width="6.3984375" style="67" customWidth="1"/>
    <col min="15620" max="15620" width="6" style="67" customWidth="1"/>
    <col min="15621" max="15664" width="2" style="67" customWidth="1"/>
    <col min="15665" max="15872" width="8.796875" style="67"/>
    <col min="15873" max="15874" width="2" style="67" customWidth="1"/>
    <col min="15875" max="15875" width="6.3984375" style="67" customWidth="1"/>
    <col min="15876" max="15876" width="6" style="67" customWidth="1"/>
    <col min="15877" max="15920" width="2" style="67" customWidth="1"/>
    <col min="15921" max="16128" width="8.796875" style="67"/>
    <col min="16129" max="16130" width="2" style="67" customWidth="1"/>
    <col min="16131" max="16131" width="6.3984375" style="67" customWidth="1"/>
    <col min="16132" max="16132" width="6" style="67" customWidth="1"/>
    <col min="16133" max="16176" width="2" style="67" customWidth="1"/>
    <col min="16177" max="16384" width="8.796875" style="67"/>
  </cols>
  <sheetData>
    <row r="1" spans="1:48" ht="25.5" customHeight="1" x14ac:dyDescent="0.3">
      <c r="J1" s="68" t="s">
        <v>131</v>
      </c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</row>
    <row r="2" spans="1:48" ht="18.75" x14ac:dyDescent="0.3">
      <c r="A2" s="109" t="s">
        <v>132</v>
      </c>
      <c r="B2" s="109"/>
      <c r="C2" s="109"/>
      <c r="D2" s="109"/>
      <c r="E2" s="109"/>
      <c r="F2" s="109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1" t="s">
        <v>133</v>
      </c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</row>
    <row r="3" spans="1:48" ht="15" x14ac:dyDescent="0.25">
      <c r="A3" s="112" t="s">
        <v>167</v>
      </c>
      <c r="B3" s="112"/>
      <c r="C3" s="112"/>
      <c r="D3" s="112"/>
      <c r="E3" s="112"/>
      <c r="F3" s="112"/>
      <c r="G3" s="112"/>
      <c r="H3" s="70"/>
      <c r="I3" s="70"/>
      <c r="AF3" s="113" t="s">
        <v>134</v>
      </c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</row>
    <row r="4" spans="1:48" ht="5.25" customHeight="1" x14ac:dyDescent="0.15">
      <c r="A4" s="71"/>
      <c r="B4" s="71"/>
      <c r="C4" s="71"/>
      <c r="D4" s="71"/>
      <c r="E4" s="71"/>
      <c r="F4" s="71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1"/>
      <c r="AS4" s="81"/>
      <c r="AT4" s="80"/>
      <c r="AU4" s="81"/>
      <c r="AV4" s="81"/>
    </row>
    <row r="5" spans="1:48" ht="18.75" customHeight="1" x14ac:dyDescent="0.25">
      <c r="A5" s="112" t="s">
        <v>168</v>
      </c>
      <c r="B5" s="112"/>
      <c r="C5" s="112"/>
      <c r="D5" s="112"/>
      <c r="E5" s="112"/>
      <c r="F5" s="112"/>
      <c r="AF5" s="113" t="s">
        <v>135</v>
      </c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</row>
    <row r="6" spans="1:48" ht="15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</row>
    <row r="7" spans="1:48" ht="10.5" x14ac:dyDescent="0.15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4"/>
      <c r="AF7" s="117" t="s">
        <v>169</v>
      </c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</row>
    <row r="8" spans="1:48" ht="10.5" x14ac:dyDescent="0.1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</row>
    <row r="9" spans="1:48" ht="33" x14ac:dyDescent="0.15">
      <c r="A9" s="118" t="s">
        <v>136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</row>
    <row r="10" spans="1:48" ht="12.75" x14ac:dyDescent="0.15">
      <c r="A10" s="119" t="s">
        <v>137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</row>
    <row r="11" spans="1:48" ht="37.5" customHeight="1" x14ac:dyDescent="0.25">
      <c r="A11" s="108" t="s">
        <v>138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</row>
    <row r="12" spans="1:48" ht="10.5" x14ac:dyDescent="0.15">
      <c r="A12" s="120" t="s">
        <v>139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</row>
    <row r="13" spans="1:48" ht="12.75" x14ac:dyDescent="0.15">
      <c r="A13" s="121" t="s">
        <v>140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</row>
    <row r="14" spans="1:48" ht="14.25" x14ac:dyDescent="0.15">
      <c r="A14" s="122" t="s">
        <v>141</v>
      </c>
      <c r="B14" s="122"/>
      <c r="C14" s="122"/>
      <c r="D14" s="122"/>
      <c r="E14" s="122"/>
      <c r="F14" s="72"/>
      <c r="G14" s="122" t="s">
        <v>142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</row>
    <row r="15" spans="1:48" ht="10.5" x14ac:dyDescent="0.15">
      <c r="A15" s="123" t="s">
        <v>143</v>
      </c>
      <c r="B15" s="123"/>
      <c r="C15" s="123"/>
      <c r="D15" s="123"/>
      <c r="E15" s="123"/>
      <c r="F15" s="123"/>
      <c r="G15" s="123" t="s">
        <v>144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73"/>
    </row>
    <row r="16" spans="1:48" ht="14.25" x14ac:dyDescent="0.1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P16" s="125" t="s">
        <v>145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</row>
    <row r="17" spans="1:48" ht="14.25" x14ac:dyDescent="0.15">
      <c r="A17" s="74"/>
      <c r="E17" s="75"/>
      <c r="O17" s="76"/>
      <c r="P17" s="126" t="s">
        <v>146</v>
      </c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</row>
    <row r="18" spans="1:48" ht="10.5" x14ac:dyDescent="0.15">
      <c r="A18" s="126"/>
      <c r="B18" s="126"/>
      <c r="C18" s="126"/>
      <c r="D18" s="126"/>
      <c r="E18" s="126"/>
      <c r="F18" s="126"/>
      <c r="G18" s="126"/>
      <c r="H18" s="126"/>
      <c r="I18" s="126"/>
    </row>
    <row r="19" spans="1:48" ht="14.25" x14ac:dyDescent="0.15">
      <c r="A19" s="127" t="s">
        <v>147</v>
      </c>
      <c r="B19" s="127"/>
      <c r="C19" s="127"/>
      <c r="D19" s="127"/>
      <c r="E19" s="127"/>
      <c r="F19" s="127"/>
      <c r="G19" s="128" t="s">
        <v>148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</row>
    <row r="20" spans="1:48" ht="14.25" hidden="1" x14ac:dyDescent="0.15">
      <c r="A20" s="77"/>
      <c r="G20" s="128" t="s">
        <v>149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</row>
    <row r="21" spans="1:48" ht="14.25" hidden="1" x14ac:dyDescent="0.15">
      <c r="A21" s="77"/>
      <c r="G21" s="128" t="s">
        <v>150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</row>
    <row r="22" spans="1:48" ht="14.25" hidden="1" x14ac:dyDescent="0.15">
      <c r="A22" s="77"/>
      <c r="G22" s="128" t="s">
        <v>151</v>
      </c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</row>
    <row r="23" spans="1:48" ht="14.25" hidden="1" x14ac:dyDescent="0.15">
      <c r="A23" s="77"/>
      <c r="G23" s="128" t="s">
        <v>152</v>
      </c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</row>
    <row r="24" spans="1:48" ht="14.25" hidden="1" x14ac:dyDescent="0.15">
      <c r="A24" s="77"/>
      <c r="G24" s="128" t="s">
        <v>153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</row>
    <row r="25" spans="1:48" ht="14.25" hidden="1" x14ac:dyDescent="0.15">
      <c r="A25" s="77"/>
      <c r="G25" s="128" t="s">
        <v>154</v>
      </c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</row>
    <row r="26" spans="1:48" ht="12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4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3"/>
      <c r="AS26" s="73"/>
      <c r="AT26" s="72"/>
      <c r="AU26" s="73"/>
      <c r="AV26" s="73"/>
    </row>
    <row r="27" spans="1:48" ht="14.25" x14ac:dyDescent="0.15">
      <c r="A27" s="124" t="s">
        <v>155</v>
      </c>
      <c r="B27" s="124"/>
      <c r="C27" s="124"/>
      <c r="D27" s="124"/>
      <c r="E27" s="124"/>
      <c r="F27" s="124"/>
      <c r="G27" s="129" t="s">
        <v>156</v>
      </c>
      <c r="H27" s="129"/>
      <c r="I27" s="129"/>
      <c r="J27" s="129"/>
      <c r="K27" s="129"/>
      <c r="L27" s="129"/>
      <c r="M27" s="129"/>
      <c r="N27" s="129"/>
      <c r="O27" s="72"/>
      <c r="P27" s="124" t="s">
        <v>157</v>
      </c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9" t="s">
        <v>170</v>
      </c>
      <c r="AD27" s="129"/>
      <c r="AE27" s="129"/>
      <c r="AF27" s="129"/>
      <c r="AG27" s="129"/>
      <c r="AH27" s="72"/>
      <c r="AI27" s="124" t="s">
        <v>158</v>
      </c>
      <c r="AJ27" s="124"/>
      <c r="AK27" s="124"/>
      <c r="AL27" s="124"/>
      <c r="AM27" s="124"/>
      <c r="AN27" s="124"/>
      <c r="AO27" s="124"/>
      <c r="AP27" s="124"/>
      <c r="AQ27" s="124"/>
      <c r="AR27" s="124"/>
      <c r="AS27" s="129">
        <v>2023</v>
      </c>
      <c r="AT27" s="129"/>
      <c r="AU27" s="129"/>
      <c r="AV27" s="129"/>
    </row>
    <row r="28" spans="1:48" ht="10.5" x14ac:dyDescent="0.1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3"/>
      <c r="AS28" s="73"/>
      <c r="AT28" s="72"/>
      <c r="AU28" s="73"/>
      <c r="AV28" s="73"/>
    </row>
    <row r="29" spans="1:48" ht="14.25" x14ac:dyDescent="0.15">
      <c r="A29" s="124" t="s">
        <v>159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</row>
    <row r="30" spans="1:48" ht="10.5" x14ac:dyDescent="0.1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131" t="s">
        <v>160</v>
      </c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</row>
    <row r="31" spans="1:48" ht="10.5" x14ac:dyDescent="0.15"/>
    <row r="32" spans="1:48" ht="14.25" x14ac:dyDescent="0.15">
      <c r="A32" s="124" t="s">
        <v>161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32" t="s">
        <v>162</v>
      </c>
      <c r="M32" s="132"/>
      <c r="N32" s="133" t="s">
        <v>163</v>
      </c>
      <c r="O32" s="133"/>
      <c r="P32" s="133"/>
      <c r="Q32" s="133"/>
      <c r="R32" s="133"/>
      <c r="S32" s="132" t="s">
        <v>164</v>
      </c>
      <c r="T32" s="132"/>
      <c r="U32" s="122" t="s">
        <v>165</v>
      </c>
      <c r="V32" s="122"/>
      <c r="W32" s="122"/>
      <c r="X32" s="122"/>
      <c r="Y32" s="122"/>
      <c r="Z32" s="122"/>
    </row>
    <row r="35" spans="2:2" ht="12.75" x14ac:dyDescent="0.2">
      <c r="B35" s="79" t="s">
        <v>166</v>
      </c>
    </row>
  </sheetData>
  <mergeCells count="45">
    <mergeCell ref="A29:T29"/>
    <mergeCell ref="U29:AV29"/>
    <mergeCell ref="U30:AV30"/>
    <mergeCell ref="A32:K32"/>
    <mergeCell ref="L32:M32"/>
    <mergeCell ref="N32:R32"/>
    <mergeCell ref="S32:T32"/>
    <mergeCell ref="U32:Z32"/>
    <mergeCell ref="A27:F27"/>
    <mergeCell ref="G27:N27"/>
    <mergeCell ref="P27:AB27"/>
    <mergeCell ref="AC27:AG27"/>
    <mergeCell ref="AI27:AR27"/>
    <mergeCell ref="AS27:AV27"/>
    <mergeCell ref="G20:AV20"/>
    <mergeCell ref="G21:AV21"/>
    <mergeCell ref="G22:AV22"/>
    <mergeCell ref="G23:AV23"/>
    <mergeCell ref="G24:AV24"/>
    <mergeCell ref="G25:AV25"/>
    <mergeCell ref="A16:N16"/>
    <mergeCell ref="P16:AV16"/>
    <mergeCell ref="P17:AV17"/>
    <mergeCell ref="A18:I18"/>
    <mergeCell ref="A19:F19"/>
    <mergeCell ref="G19:AV19"/>
    <mergeCell ref="A12:AV12"/>
    <mergeCell ref="A13:AV13"/>
    <mergeCell ref="A14:E14"/>
    <mergeCell ref="G14:AV14"/>
    <mergeCell ref="A15:F15"/>
    <mergeCell ref="G15:AU15"/>
    <mergeCell ref="A11:AV11"/>
    <mergeCell ref="A2:F2"/>
    <mergeCell ref="G2:AE2"/>
    <mergeCell ref="AF2:AV2"/>
    <mergeCell ref="A3:G3"/>
    <mergeCell ref="AF3:AV3"/>
    <mergeCell ref="A5:F5"/>
    <mergeCell ref="AF5:AV5"/>
    <mergeCell ref="A6:L8"/>
    <mergeCell ref="AF6:AV6"/>
    <mergeCell ref="AF7:AV8"/>
    <mergeCell ref="A9:AV9"/>
    <mergeCell ref="A10:AV10"/>
  </mergeCells>
  <pageMargins left="0.7" right="0.7" top="0.75" bottom="0.75" header="0.3" footer="0.3"/>
  <pageSetup paperSize="9" scale="9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3.план учебного процесса</vt:lpstr>
      <vt:lpstr>Титул</vt:lpstr>
      <vt:lpstr>Print_Area_3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Учебная часть</dc:creator>
  <cp:lastModifiedBy>Olya</cp:lastModifiedBy>
  <cp:revision>0</cp:revision>
  <cp:lastPrinted>2023-07-26T23:51:24Z</cp:lastPrinted>
  <dcterms:created xsi:type="dcterms:W3CDTF">2012-04-03T06:48:41Z</dcterms:created>
  <dcterms:modified xsi:type="dcterms:W3CDTF">2025-01-25T04:54:35Z</dcterms:modified>
</cp:coreProperties>
</file>