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"/>
    </mc:Choice>
  </mc:AlternateContent>
  <xr:revisionPtr revIDLastSave="0" documentId="13_ncr:1_{38574CC7-8C0A-4706-BF30-71C3D41A6664}" xr6:coauthVersionLast="47" xr6:coauthVersionMax="47" xr10:uidLastSave="{00000000-0000-0000-0000-000000000000}"/>
  <bookViews>
    <workbookView xWindow="780" yWindow="780" windowWidth="16755" windowHeight="131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4" i="1" l="1"/>
  <c r="J89" i="1" s="1"/>
  <c r="J8" i="1"/>
  <c r="J13" i="1" s="1"/>
  <c r="L194" i="1"/>
  <c r="L184" i="1"/>
  <c r="L175" i="1"/>
  <c r="L165" i="1"/>
  <c r="L156" i="1"/>
  <c r="L157" i="1" s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F13" i="1"/>
  <c r="L100" i="1" l="1"/>
  <c r="G43" i="1"/>
  <c r="J43" i="1"/>
  <c r="H62" i="1"/>
  <c r="F81" i="1"/>
  <c r="G100" i="1"/>
  <c r="J100" i="1"/>
  <c r="G138" i="1"/>
  <c r="J138" i="1"/>
  <c r="H157" i="1"/>
  <c r="I176" i="1"/>
  <c r="L119" i="1"/>
  <c r="F100" i="1"/>
  <c r="G195" i="1"/>
  <c r="J195" i="1"/>
  <c r="L138" i="1"/>
  <c r="L195" i="1"/>
  <c r="H43" i="1"/>
  <c r="F62" i="1"/>
  <c r="I62" i="1"/>
  <c r="J81" i="1"/>
  <c r="H100" i="1"/>
  <c r="L43" i="1"/>
  <c r="L176" i="1"/>
  <c r="H81" i="1"/>
  <c r="L81" i="1"/>
  <c r="L62" i="1"/>
  <c r="G62" i="1"/>
  <c r="I81" i="1"/>
  <c r="F43" i="1"/>
  <c r="I43" i="1"/>
  <c r="G81" i="1"/>
  <c r="I100" i="1"/>
  <c r="H138" i="1"/>
  <c r="I157" i="1"/>
  <c r="G176" i="1"/>
  <c r="J176" i="1"/>
  <c r="H195" i="1"/>
  <c r="F119" i="1"/>
  <c r="F138" i="1"/>
  <c r="F157" i="1"/>
  <c r="F176" i="1"/>
  <c r="F195" i="1"/>
  <c r="I24" i="1"/>
  <c r="F24" i="1"/>
  <c r="J24" i="1"/>
  <c r="H24" i="1"/>
  <c r="G24" i="1"/>
  <c r="F196" i="1" l="1"/>
  <c r="L196" i="1"/>
  <c r="J196" i="1"/>
  <c r="G196" i="1"/>
  <c r="H196" i="1"/>
  <c r="I196" i="1"/>
</calcChain>
</file>

<file path=xl/sharedStrings.xml><?xml version="1.0" encoding="utf-8"?>
<sst xmlns="http://schemas.openxmlformats.org/spreadsheetml/2006/main" count="245" uniqueCount="82">
  <si>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</si>
  <si>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</si>
  <si>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</si>
  <si>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</si>
  <si>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</si>
  <si>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</si>
  <si>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</si>
  <si>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</si>
  <si>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</si>
  <si>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</si>
  <si>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</si>
  <si>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</si>
  <si>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</si>
  <si>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</si>
  <si>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</si>
  <si>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</si>
  <si>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</si>
  <si>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</si>
  <si>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</si>
  <si>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</si>
  <si>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</si>
  <si>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</si>
  <si>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</si>
  <si>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</si>
  <si>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</si>
  <si>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</si>
  <si>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</si>
  <si>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</si>
  <si>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</si>
  <si>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</si>
  <si>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</si>
  <si>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</si>
  <si>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</si>
  <si>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</si>
  <si>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</si>
  <si>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</si>
  <si>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</si>
  <si>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</si>
  <si>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</si>
  <si>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</si>
  <si>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Терегулова</t>
  </si>
  <si>
    <t>Огурец консервир.</t>
  </si>
  <si>
    <t>Каша вязкая рисовая</t>
  </si>
  <si>
    <t>Птица тушённая в томатном соусе</t>
  </si>
  <si>
    <t>Чай с сахаром</t>
  </si>
  <si>
    <t>Фрукты (яблоко)</t>
  </si>
  <si>
    <t>Хлеб пшеничный в/с</t>
  </si>
  <si>
    <t>290/673</t>
  </si>
  <si>
    <t>пр</t>
  </si>
  <si>
    <t xml:space="preserve">Омлет натуральный </t>
  </si>
  <si>
    <t>Какао с молоком</t>
  </si>
  <si>
    <t xml:space="preserve">Бутерброд с маслом сливочным </t>
  </si>
  <si>
    <t>Фрукт свежий (яблоко)</t>
  </si>
  <si>
    <t>Помидор консервир.</t>
  </si>
  <si>
    <t>Каша жидкая молочная гречневая</t>
  </si>
  <si>
    <t>Напиток из плодов шиповника</t>
  </si>
  <si>
    <t xml:space="preserve">Бутерброд с маслом и сыром </t>
  </si>
  <si>
    <t>Фрукты свежие (яблоко)</t>
  </si>
  <si>
    <t>Картофель отварной</t>
  </si>
  <si>
    <t>Рыба тушённая с овощами</t>
  </si>
  <si>
    <t>Огурцы консервированный</t>
  </si>
  <si>
    <t>Макароны отварные</t>
  </si>
  <si>
    <t xml:space="preserve">Котлета мясная с соусом томатным </t>
  </si>
  <si>
    <t xml:space="preserve">Сок  фруктовый </t>
  </si>
  <si>
    <t>Хлеб пшеничный</t>
  </si>
  <si>
    <t>Яблоко</t>
  </si>
  <si>
    <t>Молочная каша геркулесовая</t>
  </si>
  <si>
    <t>Сгущенное молоко</t>
  </si>
  <si>
    <t xml:space="preserve">Блинчики с фруктовой  начинкой </t>
  </si>
  <si>
    <t>Каша вязкая пшённая</t>
  </si>
  <si>
    <t xml:space="preserve">Гуляш </t>
  </si>
  <si>
    <t>Кофейный напиток</t>
  </si>
  <si>
    <t>Помидор консерв.</t>
  </si>
  <si>
    <t>Печень тушённая в сметанном соусе</t>
  </si>
  <si>
    <t>Компот из сухофруктов</t>
  </si>
  <si>
    <t>Яблоки</t>
  </si>
  <si>
    <t>Салат из свеклы с зеленым горошком</t>
  </si>
  <si>
    <t>Печенье</t>
  </si>
  <si>
    <t>Запеканка из творога со сметаной</t>
  </si>
  <si>
    <t>Сок фруктовый 1/200</t>
  </si>
  <si>
    <t>Кисломолочный продукт (Кефир)</t>
  </si>
  <si>
    <t>МБОУ "СОШ №34"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</si>
</sst>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wrapText="1"/>
      <protection locked="0"/>
    </xf>
    <xf numFmtId="1" fontId="13" fillId="4" borderId="2" xfId="0" applyNumberFormat="1" applyFont="1" applyFill="1" applyBorder="1" applyAlignment="1" applyProtection="1">
      <alignment horizontal="center" wrapText="1"/>
      <protection locked="0"/>
    </xf>
    <xf numFmtId="2" fontId="13" fillId="4" borderId="17" xfId="0" applyNumberFormat="1" applyFont="1" applyFill="1" applyBorder="1" applyAlignment="1">
      <alignment horizontal="center" wrapText="1"/>
    </xf>
    <xf numFmtId="2" fontId="13" fillId="4" borderId="2" xfId="0" applyNumberFormat="1" applyFont="1" applyFill="1" applyBorder="1" applyAlignment="1">
      <alignment horizontal="center" wrapText="1"/>
    </xf>
    <xf numFmtId="164" fontId="13" fillId="4" borderId="17" xfId="0" applyNumberFormat="1" applyFont="1" applyFill="1" applyBorder="1" applyAlignment="1">
      <alignment horizontal="center" wrapText="1"/>
    </xf>
    <xf numFmtId="164" fontId="13" fillId="5" borderId="2" xfId="0" applyNumberFormat="1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1" fontId="13" fillId="4" borderId="1" xfId="0" applyNumberFormat="1" applyFont="1" applyFill="1" applyBorder="1" applyAlignment="1">
      <alignment horizontal="center" wrapText="1"/>
    </xf>
    <xf numFmtId="0" fontId="11" fillId="4" borderId="1" xfId="0" applyFont="1" applyFill="1" applyBorder="1" applyAlignment="1">
      <alignment wrapText="1"/>
    </xf>
    <xf numFmtId="2" fontId="14" fillId="4" borderId="15" xfId="0" applyNumberFormat="1" applyFont="1" applyFill="1" applyBorder="1" applyAlignment="1">
      <alignment horizontal="center" wrapText="1"/>
    </xf>
    <xf numFmtId="2" fontId="14" fillId="4" borderId="1" xfId="0" applyNumberFormat="1" applyFont="1" applyFill="1" applyBorder="1" applyAlignment="1">
      <alignment horizontal="center" wrapText="1"/>
    </xf>
    <xf numFmtId="164" fontId="13" fillId="4" borderId="1" xfId="0" applyNumberFormat="1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1" fontId="13" fillId="4" borderId="2" xfId="0" applyNumberFormat="1" applyFont="1" applyFill="1" applyBorder="1" applyAlignment="1">
      <alignment horizontal="center" wrapText="1"/>
    </xf>
    <xf numFmtId="0" fontId="12" fillId="4" borderId="2" xfId="0" applyFont="1" applyFill="1" applyBorder="1" applyAlignment="1">
      <alignment wrapText="1"/>
    </xf>
    <xf numFmtId="164" fontId="13" fillId="4" borderId="2" xfId="0" applyNumberFormat="1" applyFont="1" applyFill="1" applyBorder="1" applyAlignment="1">
      <alignment horizontal="center" wrapText="1"/>
    </xf>
    <xf numFmtId="1" fontId="13" fillId="4" borderId="2" xfId="0" applyNumberFormat="1" applyFont="1" applyFill="1" applyBorder="1" applyAlignment="1" applyProtection="1">
      <alignment horizontal="center"/>
      <protection locked="0"/>
    </xf>
    <xf numFmtId="2" fontId="13" fillId="4" borderId="17" xfId="0" applyNumberFormat="1" applyFont="1" applyFill="1" applyBorder="1" applyAlignment="1" applyProtection="1">
      <alignment horizontal="center"/>
      <protection locked="0"/>
    </xf>
    <xf numFmtId="2" fontId="13" fillId="4" borderId="2" xfId="0" applyNumberFormat="1" applyFont="1" applyFill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1" fontId="16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2" fontId="16" fillId="0" borderId="17" xfId="0" applyNumberFormat="1" applyFont="1" applyBorder="1" applyAlignment="1">
      <alignment horizontal="center"/>
    </xf>
    <xf numFmtId="2" fontId="16" fillId="0" borderId="2" xfId="0" applyNumberFormat="1" applyFont="1" applyBorder="1" applyAlignment="1">
      <alignment horizontal="center"/>
    </xf>
    <xf numFmtId="164" fontId="17" fillId="0" borderId="2" xfId="0" applyNumberFormat="1" applyFont="1" applyBorder="1" applyAlignment="1" applyProtection="1">
      <alignment horizontal="center" wrapText="1"/>
      <protection locked="0"/>
    </xf>
    <xf numFmtId="0" fontId="15" fillId="0" borderId="2" xfId="0" applyFont="1" applyBorder="1" applyAlignment="1">
      <alignment horizontal="center"/>
    </xf>
    <xf numFmtId="164" fontId="17" fillId="0" borderId="2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1" fontId="16" fillId="0" borderId="2" xfId="0" applyNumberFormat="1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left" wrapText="1"/>
      <protection locked="0"/>
    </xf>
    <xf numFmtId="2" fontId="16" fillId="0" borderId="17" xfId="0" applyNumberFormat="1" applyFont="1" applyBorder="1" applyAlignment="1" applyProtection="1">
      <alignment horizontal="center"/>
      <protection locked="0"/>
    </xf>
    <xf numFmtId="2" fontId="16" fillId="0" borderId="2" xfId="0" applyNumberFormat="1" applyFont="1" applyBorder="1" applyAlignment="1" applyProtection="1">
      <alignment horizontal="center"/>
      <protection locked="0"/>
    </xf>
    <xf numFmtId="164" fontId="16" fillId="0" borderId="2" xfId="0" applyNumberFormat="1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1" fontId="16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6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" fontId="16" fillId="6" borderId="2" xfId="0" applyNumberFormat="1" applyFont="1" applyFill="1" applyBorder="1" applyAlignment="1">
      <alignment horizontal="center"/>
    </xf>
    <xf numFmtId="0" fontId="15" fillId="6" borderId="2" xfId="0" applyFont="1" applyFill="1" applyBorder="1"/>
    <xf numFmtId="2" fontId="16" fillId="6" borderId="17" xfId="0" applyNumberFormat="1" applyFont="1" applyFill="1" applyBorder="1" applyAlignment="1">
      <alignment horizontal="center"/>
    </xf>
    <xf numFmtId="2" fontId="16" fillId="6" borderId="2" xfId="0" applyNumberFormat="1" applyFont="1" applyFill="1" applyBorder="1" applyAlignment="1">
      <alignment horizontal="center"/>
    </xf>
    <xf numFmtId="164" fontId="17" fillId="6" borderId="2" xfId="0" applyNumberFormat="1" applyFont="1" applyFill="1" applyBorder="1" applyAlignment="1">
      <alignment horizontal="center" wrapText="1"/>
    </xf>
    <xf numFmtId="0" fontId="18" fillId="6" borderId="2" xfId="0" applyFont="1" applyFill="1" applyBorder="1" applyAlignment="1">
      <alignment horizontal="center" wrapText="1"/>
    </xf>
    <xf numFmtId="2" fontId="17" fillId="6" borderId="2" xfId="0" applyNumberFormat="1" applyFont="1" applyFill="1" applyBorder="1" applyAlignment="1">
      <alignment horizontal="center" wrapText="1"/>
    </xf>
    <xf numFmtId="164" fontId="17" fillId="6" borderId="2" xfId="0" applyNumberFormat="1" applyFont="1" applyFill="1" applyBorder="1" applyAlignment="1" applyProtection="1">
      <alignment horizontal="center" wrapText="1"/>
      <protection locked="0"/>
    </xf>
    <xf numFmtId="0" fontId="15" fillId="6" borderId="2" xfId="0" applyFont="1" applyFill="1" applyBorder="1" applyAlignment="1">
      <alignment horizontal="center"/>
    </xf>
    <xf numFmtId="1" fontId="17" fillId="6" borderId="4" xfId="0" applyNumberFormat="1" applyFont="1" applyFill="1" applyBorder="1" applyAlignment="1">
      <alignment horizontal="center" wrapText="1"/>
    </xf>
    <xf numFmtId="0" fontId="15" fillId="6" borderId="4" xfId="0" applyFont="1" applyFill="1" applyBorder="1"/>
    <xf numFmtId="1" fontId="17" fillId="6" borderId="2" xfId="0" applyNumberFormat="1" applyFont="1" applyFill="1" applyBorder="1" applyAlignment="1">
      <alignment horizontal="center" wrapText="1"/>
    </xf>
    <xf numFmtId="2" fontId="17" fillId="6" borderId="17" xfId="0" applyNumberFormat="1" applyFont="1" applyFill="1" applyBorder="1" applyAlignment="1">
      <alignment horizontal="center" wrapText="1"/>
    </xf>
    <xf numFmtId="2" fontId="17" fillId="6" borderId="4" xfId="0" applyNumberFormat="1" applyFont="1" applyFill="1" applyBorder="1" applyAlignment="1">
      <alignment horizontal="center" wrapText="1"/>
    </xf>
    <xf numFmtId="0" fontId="18" fillId="6" borderId="4" xfId="0" applyFont="1" applyFill="1" applyBorder="1" applyAlignment="1">
      <alignment horizontal="center" wrapText="1"/>
    </xf>
    <xf numFmtId="0" fontId="18" fillId="6" borderId="4" xfId="0" applyFont="1" applyFill="1" applyBorder="1" applyAlignment="1">
      <alignment wrapText="1"/>
    </xf>
    <xf numFmtId="2" fontId="16" fillId="6" borderId="17" xfId="0" applyNumberFormat="1" applyFont="1" applyFill="1" applyBorder="1" applyAlignment="1" applyProtection="1">
      <alignment horizontal="center"/>
      <protection locked="0"/>
    </xf>
    <xf numFmtId="2" fontId="16" fillId="6" borderId="2" xfId="0" applyNumberFormat="1" applyFont="1" applyFill="1" applyBorder="1" applyAlignment="1" applyProtection="1">
      <alignment horizontal="center"/>
      <protection locked="0"/>
    </xf>
    <xf numFmtId="2" fontId="16" fillId="6" borderId="4" xfId="0" applyNumberFormat="1" applyFont="1" applyFill="1" applyBorder="1" applyAlignment="1" applyProtection="1">
      <alignment horizontal="center"/>
      <protection locked="0"/>
    </xf>
    <xf numFmtId="0" fontId="15" fillId="6" borderId="2" xfId="0" applyFont="1" applyFill="1" applyBorder="1" applyAlignment="1" applyProtection="1">
      <alignment horizontal="center"/>
      <protection locked="0"/>
    </xf>
    <xf numFmtId="1" fontId="16" fillId="6" borderId="4" xfId="0" applyNumberFormat="1" applyFont="1" applyFill="1" applyBorder="1" applyAlignment="1" applyProtection="1">
      <alignment horizontal="center"/>
      <protection locked="0"/>
    </xf>
    <xf numFmtId="0" fontId="15" fillId="6" borderId="4" xfId="0" applyFont="1" applyFill="1" applyBorder="1" applyAlignment="1" applyProtection="1">
      <alignment wrapText="1"/>
      <protection locked="0"/>
    </xf>
    <xf numFmtId="0" fontId="15" fillId="6" borderId="4" xfId="0" applyFont="1" applyFill="1" applyBorder="1" applyAlignment="1" applyProtection="1">
      <alignment horizontal="center"/>
      <protection locked="0"/>
    </xf>
    <xf numFmtId="1" fontId="16" fillId="6" borderId="2" xfId="0" applyNumberFormat="1" applyFont="1" applyFill="1" applyBorder="1" applyAlignment="1">
      <alignment horizontal="center" wrapText="1"/>
    </xf>
    <xf numFmtId="0" fontId="15" fillId="6" borderId="2" xfId="0" applyFont="1" applyFill="1" applyBorder="1" applyAlignment="1">
      <alignment wrapText="1"/>
    </xf>
    <xf numFmtId="2" fontId="16" fillId="6" borderId="17" xfId="0" applyNumberFormat="1" applyFont="1" applyFill="1" applyBorder="1" applyAlignment="1">
      <alignment horizontal="center" wrapText="1"/>
    </xf>
    <xf numFmtId="2" fontId="16" fillId="6" borderId="2" xfId="0" applyNumberFormat="1" applyFont="1" applyFill="1" applyBorder="1" applyAlignment="1">
      <alignment horizontal="center" wrapText="1"/>
    </xf>
    <xf numFmtId="0" fontId="18" fillId="6" borderId="2" xfId="0" applyFont="1" applyFill="1" applyBorder="1" applyAlignment="1">
      <alignment wrapText="1"/>
    </xf>
    <xf numFmtId="164" fontId="16" fillId="6" borderId="2" xfId="0" applyNumberFormat="1" applyFont="1" applyFill="1" applyBorder="1" applyAlignment="1">
      <alignment horizontal="center" wrapText="1"/>
    </xf>
    <xf numFmtId="1" fontId="17" fillId="6" borderId="5" xfId="0" applyNumberFormat="1" applyFont="1" applyFill="1" applyBorder="1" applyAlignment="1">
      <alignment horizontal="center" wrapText="1"/>
    </xf>
    <xf numFmtId="0" fontId="18" fillId="6" borderId="5" xfId="0" applyFont="1" applyFill="1" applyBorder="1" applyAlignment="1">
      <alignment wrapText="1"/>
    </xf>
    <xf numFmtId="2" fontId="17" fillId="6" borderId="24" xfId="0" applyNumberFormat="1" applyFont="1" applyFill="1" applyBorder="1" applyAlignment="1">
      <alignment horizontal="center" wrapText="1"/>
    </xf>
    <xf numFmtId="2" fontId="17" fillId="6" borderId="5" xfId="0" applyNumberFormat="1" applyFont="1" applyFill="1" applyBorder="1" applyAlignment="1">
      <alignment horizontal="center" wrapText="1"/>
    </xf>
    <xf numFmtId="164" fontId="17" fillId="6" borderId="5" xfId="0" applyNumberFormat="1" applyFont="1" applyFill="1" applyBorder="1" applyAlignment="1">
      <alignment horizontal="center" wrapText="1"/>
    </xf>
    <xf numFmtId="0" fontId="18" fillId="6" borderId="5" xfId="0" applyFont="1" applyFill="1" applyBorder="1" applyAlignment="1">
      <alignment horizontal="center" wrapText="1"/>
    </xf>
    <xf numFmtId="1" fontId="17" fillId="6" borderId="1" xfId="0" applyNumberFormat="1" applyFont="1" applyFill="1" applyBorder="1" applyAlignment="1">
      <alignment horizontal="center" wrapText="1"/>
    </xf>
    <xf numFmtId="0" fontId="15" fillId="7" borderId="1" xfId="0" applyFont="1" applyFill="1" applyBorder="1"/>
    <xf numFmtId="2" fontId="17" fillId="6" borderId="15" xfId="0" applyNumberFormat="1" applyFont="1" applyFill="1" applyBorder="1" applyAlignment="1">
      <alignment horizontal="center" wrapText="1"/>
    </xf>
    <xf numFmtId="2" fontId="17" fillId="6" borderId="1" xfId="0" applyNumberFormat="1" applyFont="1" applyFill="1" applyBorder="1" applyAlignment="1">
      <alignment horizontal="center" wrapText="1"/>
    </xf>
    <xf numFmtId="164" fontId="16" fillId="6" borderId="1" xfId="0" applyNumberFormat="1" applyFont="1" applyFill="1" applyBorder="1" applyAlignment="1">
      <alignment horizontal="center" wrapText="1"/>
    </xf>
    <xf numFmtId="0" fontId="18" fillId="6" borderId="1" xfId="0" applyFont="1" applyFill="1" applyBorder="1" applyAlignment="1">
      <alignment horizontal="center" wrapText="1"/>
    </xf>
    <xf numFmtId="2" fontId="16" fillId="6" borderId="23" xfId="0" applyNumberFormat="1" applyFont="1" applyFill="1" applyBorder="1" applyAlignment="1" applyProtection="1">
      <alignment horizontal="center"/>
      <protection locked="0"/>
    </xf>
    <xf numFmtId="164" fontId="16" fillId="6" borderId="4" xfId="0" applyNumberFormat="1" applyFont="1" applyFill="1" applyBorder="1" applyAlignment="1" applyProtection="1">
      <alignment horizontal="center"/>
      <protection locked="0"/>
    </xf>
    <xf numFmtId="164" fontId="17" fillId="6" borderId="25" xfId="0" applyNumberFormat="1" applyFont="1" applyFill="1" applyBorder="1" applyAlignment="1">
      <alignment horizontal="center" wrapText="1"/>
    </xf>
    <xf numFmtId="0" fontId="18" fillId="6" borderId="2" xfId="0" applyFont="1" applyFill="1" applyBorder="1" applyAlignment="1">
      <alignment horizontal="center" vertical="center" wrapText="1"/>
    </xf>
    <xf numFmtId="1" fontId="16" fillId="6" borderId="4" xfId="0" applyNumberFormat="1" applyFont="1" applyFill="1" applyBorder="1" applyAlignment="1">
      <alignment horizontal="center"/>
    </xf>
    <xf numFmtId="0" fontId="15" fillId="6" borderId="4" xfId="0" applyFont="1" applyFill="1" applyBorder="1" applyAlignment="1">
      <alignment horizontal="left"/>
    </xf>
    <xf numFmtId="2" fontId="16" fillId="6" borderId="23" xfId="0" applyNumberFormat="1" applyFont="1" applyFill="1" applyBorder="1" applyAlignment="1">
      <alignment horizontal="center" wrapText="1"/>
    </xf>
    <xf numFmtId="2" fontId="16" fillId="6" borderId="4" xfId="0" applyNumberFormat="1" applyFont="1" applyFill="1" applyBorder="1" applyAlignment="1">
      <alignment horizontal="center" wrapText="1"/>
    </xf>
    <xf numFmtId="164" fontId="16" fillId="6" borderId="26" xfId="0" applyNumberFormat="1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17" xfId="0" applyFont="1" applyFill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165" fontId="17" fillId="6" borderId="2" xfId="0" applyNumberFormat="1" applyFont="1" applyFill="1" applyBorder="1" applyAlignment="1">
      <alignment horizontal="center" wrapText="1"/>
    </xf>
    <xf numFmtId="165" fontId="17" fillId="6" borderId="4" xfId="0" applyNumberFormat="1" applyFont="1" applyFill="1" applyBorder="1" applyAlignment="1">
      <alignment horizontal="center" wrapText="1"/>
    </xf>
    <xf numFmtId="0" fontId="17" fillId="6" borderId="2" xfId="0" applyFont="1" applyFill="1" applyBorder="1" applyAlignment="1">
      <alignment horizontal="center" wrapText="1"/>
    </xf>
    <xf numFmtId="164" fontId="17" fillId="6" borderId="17" xfId="0" applyNumberFormat="1" applyFont="1" applyFill="1" applyBorder="1" applyAlignment="1">
      <alignment horizontal="center" wrapText="1"/>
    </xf>
    <xf numFmtId="0" fontId="16" fillId="6" borderId="1" xfId="0" applyFont="1" applyFill="1" applyBorder="1" applyAlignment="1">
      <alignment horizontal="center"/>
    </xf>
    <xf numFmtId="0" fontId="15" fillId="6" borderId="1" xfId="0" applyFont="1" applyFill="1" applyBorder="1"/>
    <xf numFmtId="0" fontId="16" fillId="6" borderId="15" xfId="0" applyFont="1" applyFill="1" applyBorder="1" applyAlignment="1">
      <alignment horizontal="center"/>
    </xf>
    <xf numFmtId="165" fontId="17" fillId="6" borderId="1" xfId="0" applyNumberFormat="1" applyFont="1" applyFill="1" applyBorder="1" applyAlignment="1">
      <alignment horizontal="center" wrapText="1"/>
    </xf>
    <xf numFmtId="1" fontId="17" fillId="6" borderId="4" xfId="0" applyNumberFormat="1" applyFont="1" applyFill="1" applyBorder="1" applyAlignment="1" applyProtection="1">
      <alignment horizontal="center" wrapText="1"/>
      <protection locked="0"/>
    </xf>
    <xf numFmtId="1" fontId="17" fillId="6" borderId="2" xfId="0" applyNumberFormat="1" applyFont="1" applyFill="1" applyBorder="1" applyAlignment="1" applyProtection="1">
      <alignment horizontal="center" wrapText="1"/>
      <protection locked="0"/>
    </xf>
    <xf numFmtId="2" fontId="16" fillId="6" borderId="23" xfId="0" applyNumberFormat="1" applyFont="1" applyFill="1" applyBorder="1" applyAlignment="1">
      <alignment horizontal="center"/>
    </xf>
    <xf numFmtId="2" fontId="16" fillId="6" borderId="4" xfId="0" applyNumberFormat="1" applyFont="1" applyFill="1" applyBorder="1" applyAlignment="1">
      <alignment horizontal="center"/>
    </xf>
    <xf numFmtId="164" fontId="16" fillId="6" borderId="0" xfId="0" applyNumberFormat="1" applyFont="1" applyFill="1" applyAlignment="1">
      <alignment horizontal="center"/>
    </xf>
    <xf numFmtId="164" fontId="16" fillId="6" borderId="2" xfId="0" applyNumberFormat="1" applyFont="1" applyFill="1" applyBorder="1" applyAlignment="1">
      <alignment horizontal="center"/>
    </xf>
    <xf numFmtId="0" fontId="15" fillId="6" borderId="5" xfId="0" applyFont="1" applyFill="1" applyBorder="1"/>
    <xf numFmtId="164" fontId="17" fillId="6" borderId="5" xfId="0" applyNumberFormat="1" applyFont="1" applyFill="1" applyBorder="1" applyAlignment="1" applyProtection="1">
      <alignment horizontal="center" wrapText="1"/>
      <protection locked="0"/>
    </xf>
    <xf numFmtId="164" fontId="16" fillId="6" borderId="15" xfId="0" applyNumberFormat="1" applyFont="1" applyFill="1" applyBorder="1" applyAlignment="1">
      <alignment horizontal="center"/>
    </xf>
    <xf numFmtId="2" fontId="16" fillId="6" borderId="1" xfId="0" applyNumberFormat="1" applyFont="1" applyFill="1" applyBorder="1" applyAlignment="1">
      <alignment horizontal="center"/>
    </xf>
    <xf numFmtId="164" fontId="17" fillId="6" borderId="1" xfId="0" applyNumberFormat="1" applyFont="1" applyFill="1" applyBorder="1" applyAlignment="1">
      <alignment horizontal="center" wrapText="1"/>
    </xf>
    <xf numFmtId="2" fontId="16" fillId="6" borderId="24" xfId="0" applyNumberFormat="1" applyFont="1" applyFill="1" applyBorder="1" applyAlignment="1" applyProtection="1">
      <alignment horizontal="center"/>
      <protection locked="0"/>
    </xf>
    <xf numFmtId="2" fontId="16" fillId="6" borderId="5" xfId="0" applyNumberFormat="1" applyFont="1" applyFill="1" applyBorder="1" applyAlignment="1" applyProtection="1">
      <alignment horizontal="center"/>
      <protection locked="0"/>
    </xf>
    <xf numFmtId="0" fontId="15" fillId="6" borderId="5" xfId="0" applyFont="1" applyFill="1" applyBorder="1" applyAlignment="1" applyProtection="1">
      <alignment horizontal="center"/>
      <protection locked="0"/>
    </xf>
    <xf numFmtId="0" fontId="15" fillId="6" borderId="1" xfId="0" applyFont="1" applyFill="1" applyBorder="1" applyProtection="1">
      <protection locked="0"/>
    </xf>
    <xf numFmtId="1" fontId="17" fillId="6" borderId="1" xfId="0" applyNumberFormat="1" applyFont="1" applyFill="1" applyBorder="1" applyAlignment="1" applyProtection="1">
      <alignment horizontal="center" wrapText="1"/>
      <protection locked="0"/>
    </xf>
    <xf numFmtId="2" fontId="16" fillId="6" borderId="15" xfId="0" applyNumberFormat="1" applyFont="1" applyFill="1" applyBorder="1" applyAlignment="1">
      <alignment horizontal="center"/>
    </xf>
    <xf numFmtId="0" fontId="18" fillId="6" borderId="25" xfId="0" applyFont="1" applyFill="1" applyBorder="1" applyAlignment="1">
      <alignment horizontal="center" wrapText="1"/>
    </xf>
    <xf numFmtId="0" fontId="18" fillId="6" borderId="2" xfId="0" applyFont="1" applyFill="1" applyBorder="1" applyAlignment="1">
      <alignment horizontal="left" wrapText="1"/>
    </xf>
    <xf numFmtId="0" fontId="15" fillId="6" borderId="26" xfId="0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74" t="s">
        <v>81</v>
      </c>
      <c r="D1" s="175"/>
      <c r="E1" s="175"/>
      <c r="F1" s="12" t="s">
        <v>16</v>
      </c>
      <c r="G1" s="2" t="s">
        <v>17</v>
      </c>
      <c r="H1" s="176" t="s">
        <v>39</v>
      </c>
      <c r="I1" s="176"/>
      <c r="J1" s="176"/>
      <c r="K1" s="176"/>
    </row>
    <row r="2" spans="1:12" ht="18" x14ac:dyDescent="0.2">
      <c r="A2" s="35" t="s">
        <v>6</v>
      </c>
      <c r="C2" s="2"/>
      <c r="G2" s="2" t="s">
        <v>18</v>
      </c>
      <c r="H2" s="176" t="s">
        <v>40</v>
      </c>
      <c r="I2" s="176"/>
      <c r="J2" s="176"/>
      <c r="K2" s="17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11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42</v>
      </c>
      <c r="F6" s="50">
        <v>150</v>
      </c>
      <c r="G6" s="52">
        <v>3.78</v>
      </c>
      <c r="H6" s="52">
        <v>7.78</v>
      </c>
      <c r="I6" s="53">
        <v>39.29</v>
      </c>
      <c r="J6" s="54">
        <v>242</v>
      </c>
      <c r="K6" s="55">
        <v>303</v>
      </c>
      <c r="L6" s="39"/>
    </row>
    <row r="7" spans="1:12" ht="15.75" x14ac:dyDescent="0.25">
      <c r="A7" s="23"/>
      <c r="B7" s="15"/>
      <c r="C7" s="11"/>
      <c r="D7" s="6"/>
      <c r="E7" s="49" t="s">
        <v>43</v>
      </c>
      <c r="F7" s="50">
        <v>90</v>
      </c>
      <c r="G7" s="52">
        <v>11.05</v>
      </c>
      <c r="H7" s="52">
        <v>10.36</v>
      </c>
      <c r="I7" s="51">
        <v>3.15</v>
      </c>
      <c r="J7" s="54">
        <v>150.30000000000001</v>
      </c>
      <c r="K7" s="55" t="s">
        <v>47</v>
      </c>
      <c r="L7" s="41"/>
    </row>
    <row r="8" spans="1:12" ht="15.75" x14ac:dyDescent="0.25">
      <c r="A8" s="23"/>
      <c r="B8" s="15"/>
      <c r="C8" s="11"/>
      <c r="D8" s="7" t="s">
        <v>22</v>
      </c>
      <c r="E8" s="63" t="s">
        <v>44</v>
      </c>
      <c r="F8" s="62">
        <v>200</v>
      </c>
      <c r="G8" s="52">
        <v>7.0000000000000007E-2</v>
      </c>
      <c r="H8" s="52">
        <v>0.02</v>
      </c>
      <c r="I8" s="51">
        <v>15</v>
      </c>
      <c r="J8" s="64">
        <f>Лист1!G8*4+Лист1!H8*9+Лист1!I8*4</f>
        <v>60.46</v>
      </c>
      <c r="K8" s="55">
        <v>376</v>
      </c>
      <c r="L8" s="41"/>
    </row>
    <row r="9" spans="1:12" ht="15.75" x14ac:dyDescent="0.25">
      <c r="A9" s="23"/>
      <c r="B9" s="15"/>
      <c r="C9" s="11"/>
      <c r="D9" s="7" t="s">
        <v>23</v>
      </c>
      <c r="E9" s="49" t="s">
        <v>46</v>
      </c>
      <c r="F9" s="65">
        <v>40</v>
      </c>
      <c r="G9" s="67">
        <v>3.04</v>
      </c>
      <c r="H9" s="67">
        <v>0.32</v>
      </c>
      <c r="I9" s="66">
        <v>19.68</v>
      </c>
      <c r="J9" s="64">
        <v>94</v>
      </c>
      <c r="K9" s="68" t="s">
        <v>48</v>
      </c>
      <c r="L9" s="41"/>
    </row>
    <row r="10" spans="1:12" ht="16.5" thickBot="1" x14ac:dyDescent="0.3">
      <c r="A10" s="23"/>
      <c r="B10" s="15"/>
      <c r="C10" s="11"/>
      <c r="D10" s="7" t="s">
        <v>24</v>
      </c>
      <c r="E10" s="63" t="s">
        <v>45</v>
      </c>
      <c r="F10" s="62">
        <v>100</v>
      </c>
      <c r="G10" s="52">
        <v>0.4</v>
      </c>
      <c r="H10" s="52">
        <v>0.4</v>
      </c>
      <c r="I10" s="51">
        <v>9.8000000000000007</v>
      </c>
      <c r="J10" s="64">
        <v>44.4</v>
      </c>
      <c r="K10" s="55">
        <v>338</v>
      </c>
      <c r="L10" s="41"/>
    </row>
    <row r="11" spans="1:12" ht="15.75" x14ac:dyDescent="0.25">
      <c r="A11" s="23"/>
      <c r="B11" s="15"/>
      <c r="C11" s="11"/>
      <c r="D11" s="6"/>
      <c r="E11" s="57" t="s">
        <v>41</v>
      </c>
      <c r="F11" s="56">
        <v>65</v>
      </c>
      <c r="G11" s="59">
        <v>0.52</v>
      </c>
      <c r="H11" s="59">
        <v>7.0000000000000007E-2</v>
      </c>
      <c r="I11" s="58">
        <v>1.1100000000000001</v>
      </c>
      <c r="J11" s="60">
        <v>8.4499999999999993</v>
      </c>
      <c r="K11" s="61">
        <v>70</v>
      </c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645</v>
      </c>
      <c r="G13" s="19">
        <f>SUM(G6:G12)</f>
        <v>18.86</v>
      </c>
      <c r="H13" s="19">
        <f>SUM(H6:H12)</f>
        <v>18.95</v>
      </c>
      <c r="I13" s="19">
        <f>SUM(I6:I12)</f>
        <v>88.03</v>
      </c>
      <c r="J13" s="19">
        <f>SUM(J6:J12)</f>
        <v>599.61</v>
      </c>
      <c r="K13" s="25"/>
      <c r="L13" s="19">
        <f t="shared" ref="L13" si="0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171" t="s">
        <v>4</v>
      </c>
      <c r="D24" s="172"/>
      <c r="E24" s="31"/>
      <c r="F24" s="32">
        <f>F13+F23</f>
        <v>645</v>
      </c>
      <c r="G24" s="32">
        <f t="shared" ref="G24:J24" si="3">G13+G23</f>
        <v>18.86</v>
      </c>
      <c r="H24" s="32">
        <f t="shared" si="3"/>
        <v>18.95</v>
      </c>
      <c r="I24" s="32">
        <f t="shared" si="3"/>
        <v>88.03</v>
      </c>
      <c r="J24" s="32">
        <f t="shared" si="3"/>
        <v>599.61</v>
      </c>
      <c r="K24" s="32"/>
      <c r="L24" s="32">
        <f t="shared" ref="L24" si="4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70" t="s">
        <v>49</v>
      </c>
      <c r="F25" s="69">
        <v>150</v>
      </c>
      <c r="G25" s="72">
        <v>10.210000000000001</v>
      </c>
      <c r="H25" s="72">
        <v>11.9</v>
      </c>
      <c r="I25" s="71">
        <v>7.92</v>
      </c>
      <c r="J25" s="73">
        <v>161.88</v>
      </c>
      <c r="K25" s="74">
        <v>210</v>
      </c>
      <c r="L25" s="39"/>
    </row>
    <row r="26" spans="1:12" ht="15" x14ac:dyDescent="0.25">
      <c r="A26" s="14"/>
      <c r="B26" s="15"/>
      <c r="C26" s="11"/>
      <c r="D26" s="6"/>
      <c r="E26" s="40"/>
      <c r="F26" s="41"/>
      <c r="G26" s="41"/>
      <c r="H26" s="41"/>
      <c r="I26" s="41"/>
      <c r="J26" s="41"/>
      <c r="K26" s="42"/>
      <c r="L26" s="41"/>
    </row>
    <row r="27" spans="1:12" ht="15" x14ac:dyDescent="0.25">
      <c r="A27" s="14"/>
      <c r="B27" s="15"/>
      <c r="C27" s="11"/>
      <c r="D27" s="7" t="s">
        <v>22</v>
      </c>
      <c r="E27" s="70" t="s">
        <v>50</v>
      </c>
      <c r="F27" s="69">
        <v>200</v>
      </c>
      <c r="G27" s="72">
        <v>5.8</v>
      </c>
      <c r="H27" s="72">
        <v>5.8</v>
      </c>
      <c r="I27" s="71">
        <v>34.4</v>
      </c>
      <c r="J27" s="75">
        <v>205.6</v>
      </c>
      <c r="K27" s="76">
        <v>382</v>
      </c>
      <c r="L27" s="41"/>
    </row>
    <row r="28" spans="1:12" ht="15" x14ac:dyDescent="0.25">
      <c r="A28" s="14"/>
      <c r="B28" s="15"/>
      <c r="C28" s="11"/>
      <c r="D28" s="7" t="s">
        <v>23</v>
      </c>
      <c r="E28" s="70" t="s">
        <v>51</v>
      </c>
      <c r="F28" s="69">
        <v>45</v>
      </c>
      <c r="G28" s="72">
        <v>2.65</v>
      </c>
      <c r="H28" s="72">
        <v>6.13</v>
      </c>
      <c r="I28" s="71">
        <v>14.18</v>
      </c>
      <c r="J28" s="73">
        <v>125.18</v>
      </c>
      <c r="K28" s="74">
        <v>1</v>
      </c>
      <c r="L28" s="41"/>
    </row>
    <row r="29" spans="1:12" ht="15" x14ac:dyDescent="0.25">
      <c r="A29" s="14"/>
      <c r="B29" s="15"/>
      <c r="C29" s="11"/>
      <c r="D29" s="7" t="s">
        <v>24</v>
      </c>
      <c r="E29" s="78" t="s">
        <v>52</v>
      </c>
      <c r="F29" s="77">
        <v>100</v>
      </c>
      <c r="G29" s="80">
        <v>0.4</v>
      </c>
      <c r="H29" s="80">
        <v>0.4</v>
      </c>
      <c r="I29" s="79">
        <v>9.8000000000000007</v>
      </c>
      <c r="J29" s="81">
        <v>44.4</v>
      </c>
      <c r="K29" s="82">
        <v>338</v>
      </c>
      <c r="L29" s="41"/>
    </row>
    <row r="30" spans="1:12" ht="15" x14ac:dyDescent="0.25">
      <c r="A30" s="14"/>
      <c r="B30" s="15"/>
      <c r="C30" s="11"/>
      <c r="D30" s="6"/>
      <c r="E30" s="84" t="s">
        <v>53</v>
      </c>
      <c r="F30" s="83">
        <v>60</v>
      </c>
      <c r="G30" s="86">
        <v>0.66</v>
      </c>
      <c r="H30" s="86">
        <v>0.06</v>
      </c>
      <c r="I30" s="85">
        <v>0.96</v>
      </c>
      <c r="J30" s="86">
        <v>9.6</v>
      </c>
      <c r="K30" s="87">
        <v>70</v>
      </c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555</v>
      </c>
      <c r="G32" s="19">
        <f>SUM(G25:G31)</f>
        <v>19.72</v>
      </c>
      <c r="H32" s="19">
        <f>SUM(H25:H31)</f>
        <v>24.289999999999996</v>
      </c>
      <c r="I32" s="19">
        <f>SUM(I25:I31)</f>
        <v>67.259999999999991</v>
      </c>
      <c r="J32" s="19">
        <f>SUM(J25:J31)</f>
        <v>546.66000000000008</v>
      </c>
      <c r="K32" s="25"/>
      <c r="L32" s="19">
        <f t="shared" ref="L32" si="5"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6">SUM(G33:G41)</f>
        <v>0</v>
      </c>
      <c r="H42" s="19">
        <f t="shared" ref="H42" si="7">SUM(H33:H41)</f>
        <v>0</v>
      </c>
      <c r="I42" s="19">
        <f t="shared" ref="I42" si="8">SUM(I33:I41)</f>
        <v>0</v>
      </c>
      <c r="J42" s="19">
        <f t="shared" ref="J42:L42" si="9">SUM(J33:J41)</f>
        <v>0</v>
      </c>
      <c r="K42" s="25"/>
      <c r="L42" s="19">
        <f t="shared" si="9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171" t="s">
        <v>4</v>
      </c>
      <c r="D43" s="172"/>
      <c r="E43" s="31"/>
      <c r="F43" s="32">
        <f>F32+F42</f>
        <v>555</v>
      </c>
      <c r="G43" s="32">
        <f t="shared" ref="G43" si="10">G32+G42</f>
        <v>19.72</v>
      </c>
      <c r="H43" s="32">
        <f t="shared" ref="H43" si="11">H32+H42</f>
        <v>24.289999999999996</v>
      </c>
      <c r="I43" s="32">
        <f t="shared" ref="I43" si="12">I32+I42</f>
        <v>67.259999999999991</v>
      </c>
      <c r="J43" s="32">
        <f t="shared" ref="J43:L43" si="13">J32+J42</f>
        <v>546.66000000000008</v>
      </c>
      <c r="K43" s="32"/>
      <c r="L43" s="32">
        <f t="shared" si="13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89" t="s">
        <v>54</v>
      </c>
      <c r="F44" s="88">
        <v>250</v>
      </c>
      <c r="G44" s="91">
        <v>11.26</v>
      </c>
      <c r="H44" s="91">
        <v>7.17</v>
      </c>
      <c r="I44" s="90">
        <v>56.28</v>
      </c>
      <c r="J44" s="92">
        <v>336.26</v>
      </c>
      <c r="K44" s="93">
        <v>183</v>
      </c>
      <c r="L44" s="39"/>
    </row>
    <row r="45" spans="1:12" ht="15" x14ac:dyDescent="0.25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5" x14ac:dyDescent="0.25">
      <c r="A46" s="23"/>
      <c r="B46" s="15"/>
      <c r="C46" s="11"/>
      <c r="D46" s="7" t="s">
        <v>22</v>
      </c>
      <c r="E46" s="89" t="s">
        <v>55</v>
      </c>
      <c r="F46" s="88">
        <v>200</v>
      </c>
      <c r="G46" s="91">
        <v>0.68</v>
      </c>
      <c r="H46" s="91">
        <v>0.28000000000000003</v>
      </c>
      <c r="I46" s="90">
        <v>20.76</v>
      </c>
      <c r="J46" s="94">
        <v>88.28</v>
      </c>
      <c r="K46" s="93">
        <v>388</v>
      </c>
      <c r="L46" s="41"/>
    </row>
    <row r="47" spans="1:12" ht="15" x14ac:dyDescent="0.25">
      <c r="A47" s="23"/>
      <c r="B47" s="15"/>
      <c r="C47" s="11"/>
      <c r="D47" s="7" t="s">
        <v>23</v>
      </c>
      <c r="E47" s="89" t="s">
        <v>56</v>
      </c>
      <c r="F47" s="88">
        <v>85</v>
      </c>
      <c r="G47" s="91">
        <v>10.66</v>
      </c>
      <c r="H47" s="91">
        <v>13.36</v>
      </c>
      <c r="I47" s="90">
        <v>25.21</v>
      </c>
      <c r="J47" s="95">
        <v>263.5</v>
      </c>
      <c r="K47" s="96">
        <v>3</v>
      </c>
      <c r="L47" s="41"/>
    </row>
    <row r="48" spans="1:12" ht="15" x14ac:dyDescent="0.25">
      <c r="A48" s="23"/>
      <c r="B48" s="15"/>
      <c r="C48" s="11"/>
      <c r="D48" s="7" t="s">
        <v>24</v>
      </c>
      <c r="E48" s="89" t="s">
        <v>57</v>
      </c>
      <c r="F48" s="88">
        <v>100</v>
      </c>
      <c r="G48" s="91">
        <v>0.4</v>
      </c>
      <c r="H48" s="91">
        <v>0.4</v>
      </c>
      <c r="I48" s="90">
        <v>9.8000000000000007</v>
      </c>
      <c r="J48" s="92">
        <v>44.4</v>
      </c>
      <c r="K48" s="93">
        <v>338</v>
      </c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635</v>
      </c>
      <c r="G51" s="19">
        <f>SUM(G44:G50)</f>
        <v>23</v>
      </c>
      <c r="H51" s="19">
        <f>SUM(H44:H50)</f>
        <v>21.209999999999997</v>
      </c>
      <c r="I51" s="19">
        <f>SUM(I44:I50)</f>
        <v>112.05</v>
      </c>
      <c r="J51" s="19">
        <f>SUM(J44:J50)</f>
        <v>732.43999999999994</v>
      </c>
      <c r="K51" s="25"/>
      <c r="L51" s="19">
        <f t="shared" ref="L51" si="14"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5">SUM(G52:G60)</f>
        <v>0</v>
      </c>
      <c r="H61" s="19">
        <f t="shared" ref="H61" si="16">SUM(H52:H60)</f>
        <v>0</v>
      </c>
      <c r="I61" s="19">
        <f t="shared" ref="I61" si="17">SUM(I52:I60)</f>
        <v>0</v>
      </c>
      <c r="J61" s="19">
        <f t="shared" ref="J61:L61" si="18">SUM(J52:J60)</f>
        <v>0</v>
      </c>
      <c r="K61" s="25"/>
      <c r="L61" s="19">
        <f t="shared" si="18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171" t="s">
        <v>4</v>
      </c>
      <c r="D62" s="172"/>
      <c r="E62" s="31"/>
      <c r="F62" s="32">
        <f>F51+F61</f>
        <v>635</v>
      </c>
      <c r="G62" s="32">
        <f t="shared" ref="G62" si="19">G51+G61</f>
        <v>23</v>
      </c>
      <c r="H62" s="32">
        <f t="shared" ref="H62" si="20">H51+H61</f>
        <v>21.209999999999997</v>
      </c>
      <c r="I62" s="32">
        <f t="shared" ref="I62" si="21">I51+I61</f>
        <v>112.05</v>
      </c>
      <c r="J62" s="32">
        <f t="shared" ref="J62:L62" si="22">J51+J61</f>
        <v>732.43999999999994</v>
      </c>
      <c r="K62" s="32"/>
      <c r="L62" s="32">
        <f t="shared" si="22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89" t="s">
        <v>59</v>
      </c>
      <c r="F63" s="99">
        <v>90</v>
      </c>
      <c r="G63" s="94">
        <v>10.75</v>
      </c>
      <c r="H63" s="94">
        <v>9.5</v>
      </c>
      <c r="I63" s="100">
        <v>13.8</v>
      </c>
      <c r="J63" s="94">
        <v>173.25</v>
      </c>
      <c r="K63" s="93">
        <v>229</v>
      </c>
      <c r="L63" s="39"/>
    </row>
    <row r="64" spans="1:12" ht="15" x14ac:dyDescent="0.25">
      <c r="A64" s="23"/>
      <c r="B64" s="15"/>
      <c r="C64" s="11"/>
      <c r="D64" s="6"/>
      <c r="E64" s="98" t="s">
        <v>58</v>
      </c>
      <c r="F64" s="97">
        <v>150</v>
      </c>
      <c r="G64" s="101">
        <v>3.03</v>
      </c>
      <c r="H64" s="94">
        <v>5.94</v>
      </c>
      <c r="I64" s="100">
        <v>22.99</v>
      </c>
      <c r="J64" s="94">
        <v>157.54</v>
      </c>
      <c r="K64" s="102">
        <v>125</v>
      </c>
      <c r="L64" s="41"/>
    </row>
    <row r="65" spans="1:12" ht="15" x14ac:dyDescent="0.25">
      <c r="A65" s="23"/>
      <c r="B65" s="15"/>
      <c r="C65" s="11"/>
      <c r="D65" s="7" t="s">
        <v>22</v>
      </c>
      <c r="E65" s="103" t="s">
        <v>44</v>
      </c>
      <c r="F65" s="97">
        <v>200</v>
      </c>
      <c r="G65" s="106">
        <v>7.0000000000000007E-2</v>
      </c>
      <c r="H65" s="105">
        <v>0.02</v>
      </c>
      <c r="I65" s="104">
        <v>15</v>
      </c>
      <c r="J65" s="101">
        <v>60.46</v>
      </c>
      <c r="K65" s="107">
        <v>376</v>
      </c>
      <c r="L65" s="41"/>
    </row>
    <row r="66" spans="1:12" ht="15" x14ac:dyDescent="0.25">
      <c r="A66" s="23"/>
      <c r="B66" s="15"/>
      <c r="C66" s="11"/>
      <c r="D66" s="7" t="s">
        <v>23</v>
      </c>
      <c r="E66" s="109" t="s">
        <v>46</v>
      </c>
      <c r="F66" s="108">
        <v>30</v>
      </c>
      <c r="G66" s="106">
        <v>2.4</v>
      </c>
      <c r="H66" s="105">
        <v>0.3</v>
      </c>
      <c r="I66" s="104">
        <v>14.7</v>
      </c>
      <c r="J66" s="92">
        <v>71.099999999999994</v>
      </c>
      <c r="K66" s="110" t="s">
        <v>48</v>
      </c>
      <c r="L66" s="41"/>
    </row>
    <row r="67" spans="1:12" ht="15" x14ac:dyDescent="0.25">
      <c r="A67" s="23"/>
      <c r="B67" s="15"/>
      <c r="C67" s="11"/>
      <c r="D67" s="7" t="s">
        <v>24</v>
      </c>
      <c r="E67" s="98" t="s">
        <v>60</v>
      </c>
      <c r="F67" s="97">
        <v>60</v>
      </c>
      <c r="G67" s="101">
        <v>0.48</v>
      </c>
      <c r="H67" s="94">
        <v>0.06</v>
      </c>
      <c r="I67" s="100">
        <v>1.02</v>
      </c>
      <c r="J67" s="94">
        <v>7.8</v>
      </c>
      <c r="K67" s="102">
        <v>70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>SUM(G63:G69)</f>
        <v>16.73</v>
      </c>
      <c r="H70" s="19">
        <f>SUM(H63:H69)</f>
        <v>15.820000000000002</v>
      </c>
      <c r="I70" s="19">
        <f>SUM(I63:I69)</f>
        <v>67.509999999999991</v>
      </c>
      <c r="J70" s="19">
        <f>SUM(J63:J69)</f>
        <v>470.14999999999992</v>
      </c>
      <c r="K70" s="25"/>
      <c r="L70" s="19">
        <f t="shared" ref="L70" si="23"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171" t="s">
        <v>4</v>
      </c>
      <c r="D81" s="172"/>
      <c r="E81" s="31"/>
      <c r="F81" s="32">
        <f>F70+F80</f>
        <v>530</v>
      </c>
      <c r="G81" s="32">
        <f t="shared" ref="G81" si="28">G70+G80</f>
        <v>16.73</v>
      </c>
      <c r="H81" s="32">
        <f t="shared" ref="H81" si="29">H70+H80</f>
        <v>15.820000000000002</v>
      </c>
      <c r="I81" s="32">
        <f t="shared" ref="I81" si="30">I70+I80</f>
        <v>67.509999999999991</v>
      </c>
      <c r="J81" s="32">
        <f t="shared" ref="J81:L81" si="31">J70+J80</f>
        <v>470.14999999999992</v>
      </c>
      <c r="K81" s="32"/>
      <c r="L81" s="32">
        <f t="shared" si="3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112" t="s">
        <v>62</v>
      </c>
      <c r="F82" s="111">
        <v>130</v>
      </c>
      <c r="G82" s="114">
        <v>11.84</v>
      </c>
      <c r="H82" s="114">
        <v>30.91</v>
      </c>
      <c r="I82" s="113">
        <v>14.07</v>
      </c>
      <c r="J82" s="92">
        <v>384.33</v>
      </c>
      <c r="K82" s="93">
        <v>268</v>
      </c>
      <c r="L82" s="39"/>
    </row>
    <row r="83" spans="1:12" ht="15" x14ac:dyDescent="0.25">
      <c r="A83" s="23"/>
      <c r="B83" s="15"/>
      <c r="C83" s="11"/>
      <c r="D83" s="6"/>
      <c r="E83" s="112" t="s">
        <v>61</v>
      </c>
      <c r="F83" s="111">
        <v>200</v>
      </c>
      <c r="G83" s="114">
        <v>7.64</v>
      </c>
      <c r="H83" s="114">
        <v>8.1</v>
      </c>
      <c r="I83" s="113">
        <v>42.64</v>
      </c>
      <c r="J83" s="94">
        <v>274</v>
      </c>
      <c r="K83" s="93">
        <v>203</v>
      </c>
      <c r="L83" s="41"/>
    </row>
    <row r="84" spans="1:12" ht="15" x14ac:dyDescent="0.25">
      <c r="A84" s="23"/>
      <c r="B84" s="15"/>
      <c r="C84" s="11"/>
      <c r="D84" s="7" t="s">
        <v>22</v>
      </c>
      <c r="E84" s="115" t="s">
        <v>63</v>
      </c>
      <c r="F84" s="99">
        <v>200</v>
      </c>
      <c r="G84" s="94">
        <v>1</v>
      </c>
      <c r="H84" s="94">
        <v>0</v>
      </c>
      <c r="I84" s="100">
        <v>20.2</v>
      </c>
      <c r="J84" s="92">
        <f>Лист1!G84*4+Лист1!H84*9+Лист1!I84*4</f>
        <v>84.8</v>
      </c>
      <c r="K84" s="93">
        <v>389</v>
      </c>
      <c r="L84" s="41"/>
    </row>
    <row r="85" spans="1:12" ht="15" x14ac:dyDescent="0.25">
      <c r="A85" s="23"/>
      <c r="B85" s="15"/>
      <c r="C85" s="11"/>
      <c r="D85" s="7" t="s">
        <v>23</v>
      </c>
      <c r="E85" s="115" t="s">
        <v>64</v>
      </c>
      <c r="F85" s="111">
        <v>40</v>
      </c>
      <c r="G85" s="114">
        <v>3.04</v>
      </c>
      <c r="H85" s="114">
        <v>0.32</v>
      </c>
      <c r="I85" s="113">
        <v>19.68</v>
      </c>
      <c r="J85" s="116">
        <v>94</v>
      </c>
      <c r="K85" s="93" t="s">
        <v>48</v>
      </c>
      <c r="L85" s="41"/>
    </row>
    <row r="86" spans="1:12" ht="15.75" thickBot="1" x14ac:dyDescent="0.3">
      <c r="A86" s="23"/>
      <c r="B86" s="15"/>
      <c r="C86" s="11"/>
      <c r="D86" s="7" t="s">
        <v>24</v>
      </c>
      <c r="E86" s="118" t="s">
        <v>65</v>
      </c>
      <c r="F86" s="117">
        <v>100</v>
      </c>
      <c r="G86" s="120">
        <v>0.4</v>
      </c>
      <c r="H86" s="120">
        <v>0.4</v>
      </c>
      <c r="I86" s="119">
        <v>9.8000000000000007</v>
      </c>
      <c r="J86" s="121">
        <v>44.4</v>
      </c>
      <c r="K86" s="122">
        <v>338</v>
      </c>
      <c r="L86" s="41"/>
    </row>
    <row r="87" spans="1:12" ht="15" x14ac:dyDescent="0.25">
      <c r="A87" s="23"/>
      <c r="B87" s="15"/>
      <c r="C87" s="11"/>
      <c r="D87" s="6"/>
      <c r="E87" s="124" t="s">
        <v>53</v>
      </c>
      <c r="F87" s="123">
        <v>60</v>
      </c>
      <c r="G87" s="126">
        <v>0.66</v>
      </c>
      <c r="H87" s="126">
        <v>0.06</v>
      </c>
      <c r="I87" s="125">
        <v>0.96</v>
      </c>
      <c r="J87" s="127">
        <v>9.6</v>
      </c>
      <c r="K87" s="128">
        <v>70</v>
      </c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730</v>
      </c>
      <c r="G89" s="19">
        <f>SUM(G82:G88)</f>
        <v>24.58</v>
      </c>
      <c r="H89" s="19">
        <f>SUM(H82:H88)</f>
        <v>39.79</v>
      </c>
      <c r="I89" s="19">
        <f>SUM(I82:I88)</f>
        <v>107.35</v>
      </c>
      <c r="J89" s="19">
        <f>SUM(J82:J88)</f>
        <v>891.12999999999988</v>
      </c>
      <c r="K89" s="25"/>
      <c r="L89" s="19">
        <f t="shared" ref="L89" si="32"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3">SUM(G90:G98)</f>
        <v>0</v>
      </c>
      <c r="H99" s="19">
        <f t="shared" ref="H99" si="34">SUM(H90:H98)</f>
        <v>0</v>
      </c>
      <c r="I99" s="19">
        <f t="shared" ref="I99" si="35">SUM(I90:I98)</f>
        <v>0</v>
      </c>
      <c r="J99" s="19">
        <f t="shared" ref="J99:L99" si="36">SUM(J90:J98)</f>
        <v>0</v>
      </c>
      <c r="K99" s="25"/>
      <c r="L99" s="19">
        <f t="shared" si="36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171" t="s">
        <v>4</v>
      </c>
      <c r="D100" s="172"/>
      <c r="E100" s="31"/>
      <c r="F100" s="32">
        <f>F89+F99</f>
        <v>730</v>
      </c>
      <c r="G100" s="32">
        <f t="shared" ref="G100" si="37">G89+G99</f>
        <v>24.58</v>
      </c>
      <c r="H100" s="32">
        <f t="shared" ref="H100" si="38">H89+H99</f>
        <v>39.79</v>
      </c>
      <c r="I100" s="32">
        <f t="shared" ref="I100" si="39">I89+I99</f>
        <v>107.35</v>
      </c>
      <c r="J100" s="32">
        <f t="shared" ref="J100:L100" si="40">J89+J99</f>
        <v>891.12999999999988</v>
      </c>
      <c r="K100" s="32"/>
      <c r="L100" s="32">
        <f t="shared" si="40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109" t="s">
        <v>66</v>
      </c>
      <c r="F101" s="108">
        <v>185</v>
      </c>
      <c r="G101" s="106">
        <v>11.8</v>
      </c>
      <c r="H101" s="106">
        <v>5.29</v>
      </c>
      <c r="I101" s="129">
        <v>43.43</v>
      </c>
      <c r="J101" s="130">
        <v>260.14999999999998</v>
      </c>
      <c r="K101" s="110">
        <v>182</v>
      </c>
      <c r="L101" s="39"/>
    </row>
    <row r="102" spans="1:12" ht="15" x14ac:dyDescent="0.25">
      <c r="A102" s="23"/>
      <c r="B102" s="15"/>
      <c r="C102" s="11"/>
      <c r="D102" s="6"/>
      <c r="E102" s="115" t="s">
        <v>67</v>
      </c>
      <c r="F102" s="99">
        <v>40</v>
      </c>
      <c r="G102" s="114">
        <v>2.8</v>
      </c>
      <c r="H102" s="114">
        <v>3.4</v>
      </c>
      <c r="I102" s="113">
        <v>22.4</v>
      </c>
      <c r="J102" s="131">
        <v>132</v>
      </c>
      <c r="K102" s="132" t="s">
        <v>48</v>
      </c>
      <c r="L102" s="41"/>
    </row>
    <row r="103" spans="1:12" ht="15" x14ac:dyDescent="0.25">
      <c r="A103" s="23"/>
      <c r="B103" s="15"/>
      <c r="C103" s="11"/>
      <c r="D103" s="7" t="s">
        <v>22</v>
      </c>
      <c r="E103" s="109" t="s">
        <v>44</v>
      </c>
      <c r="F103" s="108">
        <v>200</v>
      </c>
      <c r="G103" s="106">
        <v>7.0000000000000007E-2</v>
      </c>
      <c r="H103" s="106">
        <v>0.02</v>
      </c>
      <c r="I103" s="129">
        <v>15</v>
      </c>
      <c r="J103" s="130">
        <v>60.4</v>
      </c>
      <c r="K103" s="110">
        <v>376</v>
      </c>
      <c r="L103" s="41"/>
    </row>
    <row r="104" spans="1:12" ht="15" x14ac:dyDescent="0.25">
      <c r="A104" s="23"/>
      <c r="B104" s="15"/>
      <c r="C104" s="11"/>
      <c r="D104" s="7" t="s">
        <v>23</v>
      </c>
      <c r="E104" s="134" t="s">
        <v>68</v>
      </c>
      <c r="F104" s="133">
        <v>120</v>
      </c>
      <c r="G104" s="136">
        <v>4.9800000000000004</v>
      </c>
      <c r="H104" s="136">
        <v>9.6</v>
      </c>
      <c r="I104" s="135">
        <v>30.1</v>
      </c>
      <c r="J104" s="137">
        <v>246.85</v>
      </c>
      <c r="K104" s="138" t="s">
        <v>48</v>
      </c>
      <c r="L104" s="41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545</v>
      </c>
      <c r="G108" s="19">
        <f>SUM(G101:G107)</f>
        <v>19.650000000000002</v>
      </c>
      <c r="H108" s="19">
        <f>SUM(H101:H107)</f>
        <v>18.309999999999999</v>
      </c>
      <c r="I108" s="19">
        <f>SUM(I101:I107)</f>
        <v>110.93</v>
      </c>
      <c r="J108" s="19">
        <f>SUM(J101:J107)</f>
        <v>699.4</v>
      </c>
      <c r="K108" s="25"/>
      <c r="L108" s="19">
        <f t="shared" ref="L108" si="41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171" t="s">
        <v>4</v>
      </c>
      <c r="D119" s="172"/>
      <c r="E119" s="31"/>
      <c r="F119" s="32">
        <f>F108+F118</f>
        <v>545</v>
      </c>
      <c r="G119" s="32">
        <f t="shared" ref="G119" si="44">G108+G118</f>
        <v>19.650000000000002</v>
      </c>
      <c r="H119" s="32">
        <f t="shared" ref="H119" si="45">H108+H118</f>
        <v>18.309999999999999</v>
      </c>
      <c r="I119" s="32">
        <f t="shared" ref="I119" si="46">I108+I118</f>
        <v>110.93</v>
      </c>
      <c r="J119" s="32">
        <f t="shared" ref="J119:L119" si="47">J108+J118</f>
        <v>699.4</v>
      </c>
      <c r="K119" s="32"/>
      <c r="L119" s="32">
        <f t="shared" si="47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98" t="s">
        <v>70</v>
      </c>
      <c r="F120" s="140">
        <v>90</v>
      </c>
      <c r="G120" s="140">
        <v>10.59</v>
      </c>
      <c r="H120" s="140">
        <v>25.37</v>
      </c>
      <c r="I120" s="142">
        <v>11.6</v>
      </c>
      <c r="J120" s="144">
        <v>278.10000000000002</v>
      </c>
      <c r="K120" s="102">
        <v>260</v>
      </c>
      <c r="L120" s="39"/>
    </row>
    <row r="121" spans="1:12" ht="15" x14ac:dyDescent="0.25">
      <c r="A121" s="14"/>
      <c r="B121" s="15"/>
      <c r="C121" s="11"/>
      <c r="D121" s="6"/>
      <c r="E121" s="89" t="s">
        <v>69</v>
      </c>
      <c r="F121" s="139">
        <v>150</v>
      </c>
      <c r="G121" s="91">
        <v>4</v>
      </c>
      <c r="H121" s="139">
        <v>4.24</v>
      </c>
      <c r="I121" s="141">
        <v>24.56</v>
      </c>
      <c r="J121" s="143">
        <v>203.2</v>
      </c>
      <c r="K121" s="93">
        <v>303</v>
      </c>
      <c r="L121" s="41"/>
    </row>
    <row r="122" spans="1:12" ht="15" x14ac:dyDescent="0.25">
      <c r="A122" s="14"/>
      <c r="B122" s="15"/>
      <c r="C122" s="11"/>
      <c r="D122" s="7" t="s">
        <v>22</v>
      </c>
      <c r="E122" s="115" t="s">
        <v>71</v>
      </c>
      <c r="F122" s="145">
        <v>200</v>
      </c>
      <c r="G122" s="145">
        <v>3.17</v>
      </c>
      <c r="H122" s="145">
        <v>2.68</v>
      </c>
      <c r="I122" s="146">
        <v>15.95</v>
      </c>
      <c r="J122" s="145">
        <v>100.6</v>
      </c>
      <c r="K122" s="93">
        <v>379</v>
      </c>
      <c r="L122" s="41"/>
    </row>
    <row r="123" spans="1:12" ht="15.75" thickBot="1" x14ac:dyDescent="0.3">
      <c r="A123" s="14"/>
      <c r="B123" s="15"/>
      <c r="C123" s="11"/>
      <c r="D123" s="7" t="s">
        <v>23</v>
      </c>
      <c r="E123" s="115" t="s">
        <v>46</v>
      </c>
      <c r="F123" s="145">
        <v>30</v>
      </c>
      <c r="G123" s="105">
        <v>2.2799999999999998</v>
      </c>
      <c r="H123" s="105">
        <v>0.24</v>
      </c>
      <c r="I123" s="104">
        <v>14.76</v>
      </c>
      <c r="J123" s="145">
        <v>70.5</v>
      </c>
      <c r="K123" s="107" t="s">
        <v>48</v>
      </c>
      <c r="L123" s="41"/>
    </row>
    <row r="124" spans="1:12" ht="15" x14ac:dyDescent="0.25">
      <c r="A124" s="14"/>
      <c r="B124" s="15"/>
      <c r="C124" s="11"/>
      <c r="D124" s="7" t="s">
        <v>24</v>
      </c>
      <c r="E124" s="148" t="s">
        <v>72</v>
      </c>
      <c r="F124" s="147">
        <v>60</v>
      </c>
      <c r="G124" s="147">
        <v>0.66</v>
      </c>
      <c r="H124" s="147">
        <v>0.06</v>
      </c>
      <c r="I124" s="149">
        <v>0.96</v>
      </c>
      <c r="J124" s="150">
        <v>9.6</v>
      </c>
      <c r="K124" s="128">
        <v>70</v>
      </c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>SUM(G120:G126)</f>
        <v>20.7</v>
      </c>
      <c r="H127" s="19">
        <f>SUM(H120:H126)</f>
        <v>32.590000000000003</v>
      </c>
      <c r="I127" s="19">
        <f>SUM(I120:I126)</f>
        <v>67.83</v>
      </c>
      <c r="J127" s="19">
        <f>SUM(J120:J126)</f>
        <v>662</v>
      </c>
      <c r="K127" s="25"/>
      <c r="L127" s="19">
        <f t="shared" ref="L127" si="48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49">SUM(G128:G136)</f>
        <v>0</v>
      </c>
      <c r="H137" s="19">
        <f t="shared" si="49"/>
        <v>0</v>
      </c>
      <c r="I137" s="19">
        <f t="shared" si="49"/>
        <v>0</v>
      </c>
      <c r="J137" s="19">
        <f t="shared" si="49"/>
        <v>0</v>
      </c>
      <c r="K137" s="25"/>
      <c r="L137" s="19">
        <f t="shared" ref="L137" si="50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171" t="s">
        <v>4</v>
      </c>
      <c r="D138" s="172"/>
      <c r="E138" s="31"/>
      <c r="F138" s="32">
        <f>F127+F137</f>
        <v>530</v>
      </c>
      <c r="G138" s="32">
        <f t="shared" ref="G138" si="51">G127+G137</f>
        <v>20.7</v>
      </c>
      <c r="H138" s="32">
        <f t="shared" ref="H138" si="52">H127+H137</f>
        <v>32.590000000000003</v>
      </c>
      <c r="I138" s="32">
        <f t="shared" ref="I138" si="53">I127+I137</f>
        <v>67.83</v>
      </c>
      <c r="J138" s="32">
        <f t="shared" ref="J138:L138" si="54">J127+J137</f>
        <v>662</v>
      </c>
      <c r="K138" s="32"/>
      <c r="L138" s="32">
        <f t="shared" si="54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89" t="s">
        <v>73</v>
      </c>
      <c r="F139" s="152">
        <v>90</v>
      </c>
      <c r="G139" s="91">
        <v>11.93</v>
      </c>
      <c r="H139" s="91">
        <v>8.98</v>
      </c>
      <c r="I139" s="90">
        <v>3.17</v>
      </c>
      <c r="J139" s="156">
        <v>166.5</v>
      </c>
      <c r="K139" s="93">
        <v>255</v>
      </c>
      <c r="L139" s="39"/>
    </row>
    <row r="140" spans="1:12" ht="15" x14ac:dyDescent="0.25">
      <c r="A140" s="23"/>
      <c r="B140" s="15"/>
      <c r="C140" s="11"/>
      <c r="D140" s="6"/>
      <c r="E140" s="98" t="s">
        <v>58</v>
      </c>
      <c r="F140" s="151">
        <v>150</v>
      </c>
      <c r="G140" s="154">
        <v>3.03</v>
      </c>
      <c r="H140" s="154">
        <v>5.94</v>
      </c>
      <c r="I140" s="153">
        <v>22.99</v>
      </c>
      <c r="J140" s="155">
        <v>157.5</v>
      </c>
      <c r="K140" s="102">
        <v>310</v>
      </c>
      <c r="L140" s="41"/>
    </row>
    <row r="141" spans="1:12" ht="15" x14ac:dyDescent="0.25">
      <c r="A141" s="23"/>
      <c r="B141" s="15"/>
      <c r="C141" s="11"/>
      <c r="D141" s="7" t="s">
        <v>22</v>
      </c>
      <c r="E141" s="89" t="s">
        <v>74</v>
      </c>
      <c r="F141" s="88">
        <v>200</v>
      </c>
      <c r="G141" s="91">
        <v>0.6</v>
      </c>
      <c r="H141" s="91">
        <v>0.1</v>
      </c>
      <c r="I141" s="90">
        <v>16</v>
      </c>
      <c r="J141" s="156">
        <v>67.3</v>
      </c>
      <c r="K141" s="93">
        <v>377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89" t="s">
        <v>46</v>
      </c>
      <c r="F142" s="99">
        <v>40</v>
      </c>
      <c r="G142" s="94">
        <v>3.04</v>
      </c>
      <c r="H142" s="94">
        <v>0.32</v>
      </c>
      <c r="I142" s="100">
        <v>19.68</v>
      </c>
      <c r="J142" s="95">
        <v>94</v>
      </c>
      <c r="K142" s="93" t="s">
        <v>48</v>
      </c>
      <c r="L142" s="41"/>
    </row>
    <row r="143" spans="1:12" ht="15" x14ac:dyDescent="0.25">
      <c r="A143" s="23"/>
      <c r="B143" s="15"/>
      <c r="C143" s="11"/>
      <c r="D143" s="7" t="s">
        <v>24</v>
      </c>
      <c r="E143" s="157" t="s">
        <v>75</v>
      </c>
      <c r="F143" s="117">
        <v>100</v>
      </c>
      <c r="G143" s="120">
        <v>0.4</v>
      </c>
      <c r="H143" s="120">
        <v>0.4</v>
      </c>
      <c r="I143" s="119">
        <v>9.8000000000000007</v>
      </c>
      <c r="J143" s="158">
        <v>44.4</v>
      </c>
      <c r="K143" s="122">
        <v>338</v>
      </c>
      <c r="L143" s="41"/>
    </row>
    <row r="144" spans="1:12" ht="15" x14ac:dyDescent="0.25">
      <c r="A144" s="23"/>
      <c r="B144" s="15"/>
      <c r="C144" s="11"/>
      <c r="D144" s="6"/>
      <c r="E144" s="89" t="s">
        <v>76</v>
      </c>
      <c r="F144" s="152">
        <v>100</v>
      </c>
      <c r="G144" s="91">
        <v>1.64</v>
      </c>
      <c r="H144" s="91">
        <v>4.12</v>
      </c>
      <c r="I144" s="90">
        <v>7.29</v>
      </c>
      <c r="J144" s="91">
        <v>72.900000000000006</v>
      </c>
      <c r="K144" s="93">
        <v>53</v>
      </c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680</v>
      </c>
      <c r="G146" s="19">
        <f>SUM(G139:G145)</f>
        <v>20.639999999999997</v>
      </c>
      <c r="H146" s="19">
        <f>SUM(H139:H145)</f>
        <v>19.860000000000003</v>
      </c>
      <c r="I146" s="19">
        <f>SUM(I139:I145)</f>
        <v>78.930000000000007</v>
      </c>
      <c r="J146" s="19">
        <f>SUM(J139:J145)</f>
        <v>602.6</v>
      </c>
      <c r="K146" s="25"/>
      <c r="L146" s="19">
        <f t="shared" ref="L146" si="55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171" t="s">
        <v>4</v>
      </c>
      <c r="D157" s="172"/>
      <c r="E157" s="31"/>
      <c r="F157" s="32">
        <f>F146+F156</f>
        <v>680</v>
      </c>
      <c r="G157" s="32">
        <f t="shared" ref="G157" si="58">G146+G156</f>
        <v>20.639999999999997</v>
      </c>
      <c r="H157" s="32">
        <f t="shared" ref="H157" si="59">H146+H156</f>
        <v>19.860000000000003</v>
      </c>
      <c r="I157" s="32">
        <f t="shared" ref="I157" si="60">I146+I156</f>
        <v>78.930000000000007</v>
      </c>
      <c r="J157" s="32">
        <f t="shared" ref="J157:L157" si="61">J146+J156</f>
        <v>602.6</v>
      </c>
      <c r="K157" s="32"/>
      <c r="L157" s="32">
        <f t="shared" si="61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148" t="s">
        <v>54</v>
      </c>
      <c r="F158" s="123">
        <v>250</v>
      </c>
      <c r="G158" s="160">
        <v>11.26</v>
      </c>
      <c r="H158" s="160">
        <v>7.17</v>
      </c>
      <c r="I158" s="159">
        <v>56.28</v>
      </c>
      <c r="J158" s="161">
        <v>335.2</v>
      </c>
      <c r="K158" s="128">
        <v>183</v>
      </c>
      <c r="L158" s="39"/>
    </row>
    <row r="159" spans="1:12" ht="15" x14ac:dyDescent="0.25">
      <c r="A159" s="23"/>
      <c r="B159" s="15"/>
      <c r="C159" s="11"/>
      <c r="D159" s="6"/>
      <c r="E159" s="40"/>
      <c r="F159" s="41"/>
      <c r="G159" s="41"/>
      <c r="H159" s="41"/>
      <c r="I159" s="41"/>
      <c r="J159" s="41"/>
      <c r="K159" s="42"/>
      <c r="L159" s="41"/>
    </row>
    <row r="160" spans="1:12" ht="15" x14ac:dyDescent="0.25">
      <c r="A160" s="23"/>
      <c r="B160" s="15"/>
      <c r="C160" s="11"/>
      <c r="D160" s="7" t="s">
        <v>22</v>
      </c>
      <c r="E160" s="118" t="s">
        <v>55</v>
      </c>
      <c r="F160" s="117">
        <v>200</v>
      </c>
      <c r="G160" s="163">
        <v>0.68</v>
      </c>
      <c r="H160" s="163">
        <v>0.28000000000000003</v>
      </c>
      <c r="I160" s="162">
        <v>20.76</v>
      </c>
      <c r="J160" s="120">
        <v>88.28</v>
      </c>
      <c r="K160" s="164">
        <v>388</v>
      </c>
      <c r="L160" s="41"/>
    </row>
    <row r="161" spans="1:12" ht="15" x14ac:dyDescent="0.25">
      <c r="A161" s="23"/>
      <c r="B161" s="15"/>
      <c r="C161" s="11"/>
      <c r="D161" s="7" t="s">
        <v>23</v>
      </c>
      <c r="E161" s="115" t="s">
        <v>56</v>
      </c>
      <c r="F161" s="99">
        <v>90</v>
      </c>
      <c r="G161" s="91">
        <v>11.29</v>
      </c>
      <c r="H161" s="91">
        <v>14.14</v>
      </c>
      <c r="I161" s="90">
        <v>26.69</v>
      </c>
      <c r="J161" s="92">
        <v>279</v>
      </c>
      <c r="K161" s="93">
        <v>3</v>
      </c>
      <c r="L161" s="41"/>
    </row>
    <row r="162" spans="1:12" ht="15" x14ac:dyDescent="0.25">
      <c r="A162" s="23"/>
      <c r="B162" s="15"/>
      <c r="C162" s="11"/>
      <c r="D162" s="7" t="s">
        <v>24</v>
      </c>
      <c r="E162" s="118" t="s">
        <v>57</v>
      </c>
      <c r="F162" s="117">
        <v>100</v>
      </c>
      <c r="G162" s="163">
        <v>0.4</v>
      </c>
      <c r="H162" s="163">
        <v>0.4</v>
      </c>
      <c r="I162" s="162">
        <v>9.8000000000000007</v>
      </c>
      <c r="J162" s="121">
        <v>44.4</v>
      </c>
      <c r="K162" s="164">
        <v>338</v>
      </c>
      <c r="L162" s="41"/>
    </row>
    <row r="163" spans="1:12" ht="15" x14ac:dyDescent="0.25">
      <c r="A163" s="23"/>
      <c r="B163" s="15"/>
      <c r="C163" s="11"/>
      <c r="D163" s="6"/>
      <c r="E163" s="118" t="s">
        <v>77</v>
      </c>
      <c r="F163" s="117">
        <v>15</v>
      </c>
      <c r="G163" s="163">
        <v>1.1299999999999999</v>
      </c>
      <c r="H163" s="163">
        <v>1.47</v>
      </c>
      <c r="I163" s="162">
        <v>11.16</v>
      </c>
      <c r="J163" s="120">
        <v>62.1</v>
      </c>
      <c r="K163" s="164" t="s">
        <v>48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655</v>
      </c>
      <c r="G165" s="19">
        <f>SUM(G158:G164)</f>
        <v>24.759999999999994</v>
      </c>
      <c r="H165" s="19">
        <f>SUM(H158:H164)</f>
        <v>23.459999999999997</v>
      </c>
      <c r="I165" s="19">
        <f>SUM(I158:I164)</f>
        <v>124.69</v>
      </c>
      <c r="J165" s="19">
        <f>SUM(J158:J164)</f>
        <v>808.98</v>
      </c>
      <c r="K165" s="25"/>
      <c r="L165" s="19">
        <f t="shared" ref="L165" si="62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3">SUM(G166:G174)</f>
        <v>0</v>
      </c>
      <c r="H175" s="19">
        <f t="shared" si="63"/>
        <v>0</v>
      </c>
      <c r="I175" s="19">
        <f t="shared" si="63"/>
        <v>0</v>
      </c>
      <c r="J175" s="19">
        <f t="shared" si="63"/>
        <v>0</v>
      </c>
      <c r="K175" s="25"/>
      <c r="L175" s="19">
        <f t="shared" ref="L175" si="64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171" t="s">
        <v>4</v>
      </c>
      <c r="D176" s="172"/>
      <c r="E176" s="31"/>
      <c r="F176" s="32">
        <f>F165+F175</f>
        <v>655</v>
      </c>
      <c r="G176" s="32">
        <f t="shared" ref="G176" si="65">G165+G175</f>
        <v>24.759999999999994</v>
      </c>
      <c r="H176" s="32">
        <f t="shared" ref="H176" si="66">H165+H175</f>
        <v>23.459999999999997</v>
      </c>
      <c r="I176" s="32">
        <f t="shared" ref="I176" si="67">I165+I175</f>
        <v>124.69</v>
      </c>
      <c r="J176" s="32">
        <f t="shared" ref="J176:L176" si="68">J165+J175</f>
        <v>808.98</v>
      </c>
      <c r="K176" s="32"/>
      <c r="L176" s="32">
        <f t="shared" si="68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165" t="s">
        <v>78</v>
      </c>
      <c r="F177" s="166">
        <v>170</v>
      </c>
      <c r="G177" s="160">
        <v>26.3</v>
      </c>
      <c r="H177" s="160">
        <v>19.899999999999999</v>
      </c>
      <c r="I177" s="167">
        <v>50.4</v>
      </c>
      <c r="J177" s="161">
        <v>486</v>
      </c>
      <c r="K177" s="128">
        <v>223</v>
      </c>
      <c r="L177" s="39"/>
    </row>
    <row r="178" spans="1:12" ht="15" x14ac:dyDescent="0.25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5" x14ac:dyDescent="0.25">
      <c r="A179" s="23"/>
      <c r="B179" s="15"/>
      <c r="C179" s="11"/>
      <c r="D179" s="7" t="s">
        <v>22</v>
      </c>
      <c r="E179" s="169" t="s">
        <v>80</v>
      </c>
      <c r="F179" s="99">
        <v>200</v>
      </c>
      <c r="G179" s="105">
        <v>5.8</v>
      </c>
      <c r="H179" s="105">
        <v>5</v>
      </c>
      <c r="I179" s="104">
        <v>8</v>
      </c>
      <c r="J179" s="92">
        <v>100.2</v>
      </c>
      <c r="K179" s="170">
        <v>386</v>
      </c>
      <c r="L179" s="41"/>
    </row>
    <row r="180" spans="1:12" ht="15" x14ac:dyDescent="0.25">
      <c r="A180" s="23"/>
      <c r="B180" s="15"/>
      <c r="C180" s="11"/>
      <c r="D180" s="7" t="s">
        <v>23</v>
      </c>
      <c r="E180" s="40"/>
      <c r="F180" s="41"/>
      <c r="G180" s="41"/>
      <c r="H180" s="41"/>
      <c r="I180" s="41"/>
      <c r="J180" s="41"/>
      <c r="K180" s="42"/>
      <c r="L180" s="41"/>
    </row>
    <row r="181" spans="1:12" ht="15" x14ac:dyDescent="0.25">
      <c r="A181" s="23"/>
      <c r="B181" s="15"/>
      <c r="C181" s="11"/>
      <c r="D181" s="7" t="s">
        <v>24</v>
      </c>
      <c r="E181" s="89" t="s">
        <v>79</v>
      </c>
      <c r="F181" s="88">
        <v>200</v>
      </c>
      <c r="G181" s="91">
        <v>1</v>
      </c>
      <c r="H181" s="91">
        <v>0</v>
      </c>
      <c r="I181" s="90">
        <v>20.2</v>
      </c>
      <c r="J181" s="92">
        <v>84.8</v>
      </c>
      <c r="K181" s="168">
        <v>389</v>
      </c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>SUM(G177:G183)</f>
        <v>33.1</v>
      </c>
      <c r="H184" s="19">
        <f>SUM(H177:H183)</f>
        <v>24.9</v>
      </c>
      <c r="I184" s="19">
        <f>SUM(I177:I183)</f>
        <v>78.599999999999994</v>
      </c>
      <c r="J184" s="19">
        <f>SUM(J177:J183)</f>
        <v>671</v>
      </c>
      <c r="K184" s="25"/>
      <c r="L184" s="19">
        <f t="shared" ref="L184" si="69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0">SUM(G185:G193)</f>
        <v>0</v>
      </c>
      <c r="H194" s="19">
        <f t="shared" si="70"/>
        <v>0</v>
      </c>
      <c r="I194" s="19">
        <f t="shared" si="70"/>
        <v>0</v>
      </c>
      <c r="J194" s="19">
        <f t="shared" si="70"/>
        <v>0</v>
      </c>
      <c r="K194" s="25"/>
      <c r="L194" s="19">
        <f t="shared" ref="L194" si="71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171" t="s">
        <v>4</v>
      </c>
      <c r="D195" s="172"/>
      <c r="E195" s="31"/>
      <c r="F195" s="32">
        <f>F184+F194</f>
        <v>570</v>
      </c>
      <c r="G195" s="32">
        <f t="shared" ref="G195" si="72">G184+G194</f>
        <v>33.1</v>
      </c>
      <c r="H195" s="32">
        <f t="shared" ref="H195" si="73">H184+H194</f>
        <v>24.9</v>
      </c>
      <c r="I195" s="32">
        <f t="shared" ref="I195" si="74">I184+I194</f>
        <v>78.599999999999994</v>
      </c>
      <c r="J195" s="32">
        <f t="shared" ref="J195:L195" si="75">J184+J194</f>
        <v>671</v>
      </c>
      <c r="K195" s="32"/>
      <c r="L195" s="32">
        <f t="shared" si="75"/>
        <v>0</v>
      </c>
    </row>
    <row r="196" spans="1:12" ht="13.5" thickBot="1" x14ac:dyDescent="0.25">
      <c r="A196" s="27"/>
      <c r="B196" s="28"/>
      <c r="C196" s="173" t="s">
        <v>5</v>
      </c>
      <c r="D196" s="173"/>
      <c r="E196" s="173"/>
      <c r="F196" s="34">
        <f>(F24+F43+F62+F81+F100+F119+F138+F157+F176+F195)/(IF(F24=0,0,1)+IF(F43=0,0,1)+IF(F62=0,0,1)+IF(F81=0,0,1)+IF(F100=0,0,1)+IF(F119=0,0,1)+IF(F138=0,0,1)+IF(F157=0,0,1)+IF(F176=0,0,1)+IF(F195=0,0,1))</f>
        <v>607.5</v>
      </c>
      <c r="G196" s="34">
        <f t="shared" ref="G196:J196" si="76">(G24+G43+G62+G81+G100+G119+G138+G157+G176+G195)/(IF(G24=0,0,1)+IF(G43=0,0,1)+IF(G62=0,0,1)+IF(G81=0,0,1)+IF(G100=0,0,1)+IF(G119=0,0,1)+IF(G138=0,0,1)+IF(G157=0,0,1)+IF(G176=0,0,1)+IF(G195=0,0,1))</f>
        <v>22.173999999999999</v>
      </c>
      <c r="H196" s="34">
        <f t="shared" si="76"/>
        <v>23.918000000000003</v>
      </c>
      <c r="I196" s="34">
        <f t="shared" si="76"/>
        <v>90.317999999999998</v>
      </c>
      <c r="J196" s="34">
        <f t="shared" si="76"/>
        <v>668.39699999999993</v>
      </c>
      <c r="K196" s="34"/>
      <c r="L196" s="34" t="e">
        <f t="shared" ref="L196" si="77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2022-05-16T14:23:56Z</dcterms:created>
  <dcterms:modified xsi:type="dcterms:W3CDTF">2026-11-04T15:40:34Z</dcterms:modified>
</cp:coreProperties>
</file>