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Функциональная грамотность\25-26\5 класс\"/>
    </mc:Choice>
  </mc:AlternateContent>
  <xr:revisionPtr revIDLastSave="0" documentId="13_ncr:1_{1788FF06-D70E-4B54-A468-DD6F4B8AF558}" xr6:coauthVersionLast="46" xr6:coauthVersionMax="46" xr10:uidLastSave="{00000000-0000-0000-0000-000000000000}"/>
  <bookViews>
    <workbookView xWindow="9330" yWindow="4815" windowWidth="28800" windowHeight="15435" tabRatio="500" xr2:uid="{00000000-000D-0000-FFFF-FFFF00000000}"/>
  </bookViews>
  <sheets>
    <sheet name="Лист2" sheetId="1" r:id="rId1"/>
    <sheet name="Лист1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2" i="2" l="1"/>
  <c r="E32" i="2"/>
  <c r="D32" i="2"/>
  <c r="C32" i="2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N13" i="1"/>
  <c r="M13" i="1"/>
  <c r="K13" i="1"/>
  <c r="I13" i="1"/>
  <c r="G13" i="1"/>
  <c r="E13" i="1"/>
  <c r="O13" i="1" s="1"/>
  <c r="AB7" i="1"/>
  <c r="AA7" i="1"/>
  <c r="Z7" i="1"/>
  <c r="Y7" i="1"/>
  <c r="X7" i="1"/>
  <c r="U7" i="1"/>
  <c r="S7" i="1"/>
  <c r="Q7" i="1"/>
  <c r="O7" i="1"/>
  <c r="M7" i="1"/>
  <c r="K7" i="1"/>
  <c r="I7" i="1"/>
  <c r="G7" i="1"/>
  <c r="E7" i="1"/>
  <c r="G32" i="2" l="1"/>
  <c r="H32" i="2" s="1"/>
</calcChain>
</file>

<file path=xl/sharedStrings.xml><?xml version="1.0" encoding="utf-8"?>
<sst xmlns="http://schemas.openxmlformats.org/spreadsheetml/2006/main" count="94" uniqueCount="68">
  <si>
    <t>2025-2026 учебный год</t>
  </si>
  <si>
    <t>ОТЧЕТ ОБ УРОВНЕ СФОРМИРОВАННОСТИ ФИНАНСОВОЙ ГРАМОТНОСТИ У УЧАЩИХСЯ 5-х КЛАССОВ В МБОУ СИМФЕРОПОЛЬСКОГО РАЙОНА</t>
  </si>
  <si>
    <t>Проверка:</t>
  </si>
  <si>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</si>
  <si>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</si>
  <si>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</si>
  <si>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</si>
  <si>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</si>
  <si>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</si>
  <si>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</si>
  <si>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</si>
  <si>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</si>
  <si>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</si>
  <si>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</si>
  <si>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Всего</t>
  </si>
  <si>
    <t>Широковская школа</t>
  </si>
  <si>
    <t>РАСПРЕДЕЛЕНИЕ РЕЗУЛЬТАТОВ МОНИТОРИНГА ПО ФИНАНСОВОЙ ГРАМОТНОСТИ У УЧАЩИХСЯ 5-х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</si>
  <si>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</si>
  <si>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</si>
  <si>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</si>
  <si>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</si>
  <si>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</si>
  <si>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Проверка</t>
  </si>
  <si>
    <t>Кол-во участников</t>
  </si>
  <si>
    <t>% от общего кол-ва участников мониторинга</t>
  </si>
  <si>
    <t>66-100%</t>
  </si>
  <si>
    <t>45-65%</t>
  </si>
  <si>
    <t xml:space="preserve">Ниже среднего уровня </t>
  </si>
  <si>
    <t>30-44%</t>
  </si>
  <si>
    <t xml:space="preserve">Низкий уровень </t>
  </si>
  <si>
    <t>0-29%</t>
  </si>
  <si>
    <t>ПРОТОКОЛ ПРОВЕРКИ ЗАДАНИЙ ПО ФИНАНСОВОЙ ГРАМОТНОСТИ</t>
  </si>
  <si>
    <t xml:space="preserve">МБОУ </t>
  </si>
  <si>
    <t>Класс</t>
  </si>
  <si>
    <t>Количество участников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</si>
  <si>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</si>
  <si>
    <t>Тисняк М.Н.</t>
  </si>
  <si>
    <t>№ п/п</t>
  </si>
  <si>
    <t>ФИ</t>
  </si>
  <si>
    <t>№ задания</t>
  </si>
  <si>
    <r>
      <rPr>
        <sz val="10"/>
        <rFont val="Times New Roman"/>
        <family val="1"/>
        <charset val="204"/>
      </rPr>
      <t>Всего 6 б</t>
    </r>
    <r>
      <rPr>
        <i/>
        <sz val="10"/>
        <rFont val="Times New Roman"/>
        <family val="1"/>
        <charset val="204"/>
      </rPr>
      <t xml:space="preserve"> </t>
    </r>
  </si>
  <si>
    <t>Успешность, %</t>
  </si>
  <si>
    <t>1 (2 б)</t>
  </si>
  <si>
    <t>2 (1 б)</t>
  </si>
  <si>
    <t>3 (1 б)</t>
  </si>
  <si>
    <t>4 (2 б)</t>
  </si>
  <si>
    <t>Андрейко Григорий</t>
  </si>
  <si>
    <t>Астапов Александр</t>
  </si>
  <si>
    <t>Афанасьева Валерия</t>
  </si>
  <si>
    <t>Бычкова Анастасия</t>
  </si>
  <si>
    <t>Гайдаржи Кирилл</t>
  </si>
  <si>
    <t>Драган Кира</t>
  </si>
  <si>
    <t>Жеребко Арина</t>
  </si>
  <si>
    <t>Зотов Иван</t>
  </si>
  <si>
    <t>Казанцев Максим</t>
  </si>
  <si>
    <t>Капля Семён</t>
  </si>
  <si>
    <t>Кондриков Семён</t>
  </si>
  <si>
    <t>Крикун Ярослав</t>
  </si>
  <si>
    <t>Крутоголовенко Владимир</t>
  </si>
  <si>
    <t>Михальчак Влада</t>
  </si>
  <si>
    <t>Моисеенко Кира</t>
  </si>
  <si>
    <t>Ракул Артем</t>
  </si>
  <si>
    <t>Соколовский Ярослав</t>
  </si>
  <si>
    <t>Тисняк Маргарита</t>
  </si>
  <si>
    <t>Устюжанинова Анастасия</t>
  </si>
  <si>
    <t>Чумак Ясмина</t>
  </si>
  <si>
    <t>Шинкаренко Александр</t>
  </si>
  <si>
    <t>Юсифова Валерия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</si>
</sst>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/>
    <xf numFmtId="0" fontId="1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</cellXfs>
  <cellStyles count="1">
    <cellStyle name="Обычный" xfId="0" builtinId="0"/>
  </cellStyles>
  <dxfs count="4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B16"/>
  <sheetViews>
    <sheetView tabSelected="1" zoomScaleNormal="100" workbookViewId="0">
      <selection activeCell="F33" sqref="F33"/>
    </sheetView>
  </sheetViews>
  <sheetFormatPr defaultColWidth="11.5703125" defaultRowHeight="15" x14ac:dyDescent="0.25"/>
  <sheetData>
    <row r="3" spans="2:28" ht="15.75" x14ac:dyDescent="0.25">
      <c r="B3" s="6" t="s">
        <v>0</v>
      </c>
    </row>
    <row r="4" spans="2:28" ht="15.75" x14ac:dyDescent="0.25"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7"/>
      <c r="X4" s="8" t="s">
        <v>2</v>
      </c>
      <c r="Y4" s="8"/>
      <c r="Z4" s="8"/>
      <c r="AA4" s="8"/>
      <c r="AB4" s="8"/>
    </row>
    <row r="5" spans="2:28" x14ac:dyDescent="0.25">
      <c r="B5" s="9"/>
      <c r="C5" s="10"/>
      <c r="D5" s="10"/>
      <c r="E5" s="10"/>
      <c r="F5" s="34" t="s">
        <v>3</v>
      </c>
      <c r="G5" s="34"/>
      <c r="H5" s="34"/>
      <c r="I5" s="34"/>
      <c r="J5" s="34" t="s">
        <v>4</v>
      </c>
      <c r="K5" s="34"/>
      <c r="L5" s="34"/>
      <c r="M5" s="34"/>
      <c r="N5" s="34" t="s">
        <v>5</v>
      </c>
      <c r="O5" s="34"/>
      <c r="P5" s="34"/>
      <c r="Q5" s="34"/>
      <c r="R5" s="35" t="s">
        <v>6</v>
      </c>
      <c r="S5" s="35"/>
      <c r="T5" s="35"/>
      <c r="U5" s="35"/>
      <c r="V5" s="7"/>
      <c r="X5" s="8"/>
      <c r="Y5" s="8"/>
      <c r="Z5" s="8"/>
      <c r="AA5" s="8"/>
      <c r="AB5" s="8"/>
    </row>
    <row r="6" spans="2:28" ht="15.75" x14ac:dyDescent="0.25">
      <c r="B6" s="5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4" t="s">
        <v>12</v>
      </c>
      <c r="H6" s="11" t="s">
        <v>13</v>
      </c>
      <c r="I6" s="4" t="s">
        <v>12</v>
      </c>
      <c r="J6" s="11" t="s">
        <v>11</v>
      </c>
      <c r="K6" s="4" t="s">
        <v>12</v>
      </c>
      <c r="L6" s="11" t="s">
        <v>13</v>
      </c>
      <c r="M6" s="4" t="s">
        <v>12</v>
      </c>
      <c r="N6" s="11" t="s">
        <v>11</v>
      </c>
      <c r="O6" s="4" t="s">
        <v>12</v>
      </c>
      <c r="P6" s="11" t="s">
        <v>13</v>
      </c>
      <c r="Q6" s="4" t="s">
        <v>12</v>
      </c>
      <c r="R6" s="11" t="s">
        <v>11</v>
      </c>
      <c r="S6" s="4" t="s">
        <v>12</v>
      </c>
      <c r="T6" s="11" t="s">
        <v>13</v>
      </c>
      <c r="U6" s="12" t="s">
        <v>12</v>
      </c>
      <c r="V6" s="7"/>
      <c r="X6" s="8" t="s">
        <v>14</v>
      </c>
      <c r="Y6" s="8">
        <v>1</v>
      </c>
      <c r="Z6" s="8">
        <v>2</v>
      </c>
      <c r="AA6" s="8">
        <v>3</v>
      </c>
      <c r="AB6" s="8">
        <v>4</v>
      </c>
    </row>
    <row r="7" spans="2:28" ht="15.75" x14ac:dyDescent="0.25">
      <c r="B7" s="9" t="s">
        <v>15</v>
      </c>
      <c r="C7" s="2">
        <v>27</v>
      </c>
      <c r="D7" s="2">
        <v>22</v>
      </c>
      <c r="E7" s="2">
        <f>(D7*100)/C7</f>
        <v>81.481481481481481</v>
      </c>
      <c r="F7" s="2">
        <v>11</v>
      </c>
      <c r="G7" s="2">
        <f>(100*F7)/D7</f>
        <v>50</v>
      </c>
      <c r="H7" s="2">
        <v>11</v>
      </c>
      <c r="I7" s="2">
        <f>(100*H7)/D7</f>
        <v>50</v>
      </c>
      <c r="J7" s="13">
        <v>18</v>
      </c>
      <c r="K7" s="13">
        <f>(100*J7)/D7</f>
        <v>81.818181818181813</v>
      </c>
      <c r="L7" s="13">
        <v>4</v>
      </c>
      <c r="M7" s="13">
        <f>(100*L7)/D7</f>
        <v>18.181818181818183</v>
      </c>
      <c r="N7" s="13">
        <v>19</v>
      </c>
      <c r="O7" s="13">
        <f>(100*N7)/D7</f>
        <v>86.36363636363636</v>
      </c>
      <c r="P7" s="13">
        <v>3</v>
      </c>
      <c r="Q7" s="13">
        <f>(100*P7)/D7</f>
        <v>13.636363636363637</v>
      </c>
      <c r="R7" s="13">
        <v>14</v>
      </c>
      <c r="S7" s="13">
        <f>(100*R7)/D7</f>
        <v>63.636363636363633</v>
      </c>
      <c r="T7" s="13">
        <v>8</v>
      </c>
      <c r="U7" s="14">
        <f>(100*T7)/D7</f>
        <v>36.363636363636367</v>
      </c>
      <c r="V7" s="7"/>
      <c r="X7" s="15">
        <f>D7</f>
        <v>22</v>
      </c>
      <c r="Y7" s="15">
        <f>F7+H7</f>
        <v>22</v>
      </c>
      <c r="Z7" s="15">
        <f>J7+L7</f>
        <v>22</v>
      </c>
      <c r="AA7" s="15">
        <f>N7+P7</f>
        <v>22</v>
      </c>
      <c r="AB7" s="15">
        <f>R7+T7</f>
        <v>22</v>
      </c>
    </row>
    <row r="10" spans="2:28" ht="15.75" x14ac:dyDescent="0.25">
      <c r="B10" s="16" t="s">
        <v>16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2:28" ht="15.75" x14ac:dyDescent="0.25">
      <c r="B11" s="17"/>
      <c r="C11" s="31" t="s">
        <v>17</v>
      </c>
      <c r="D11" s="32" t="s">
        <v>18</v>
      </c>
      <c r="E11" s="32"/>
      <c r="F11" s="32" t="s">
        <v>19</v>
      </c>
      <c r="G11" s="32"/>
      <c r="H11" s="31" t="s">
        <v>20</v>
      </c>
      <c r="I11" s="31"/>
      <c r="J11" s="32" t="s">
        <v>21</v>
      </c>
      <c r="K11" s="32"/>
      <c r="M11" s="30" t="s">
        <v>22</v>
      </c>
      <c r="N11" s="30"/>
    </row>
    <row r="12" spans="2:28" ht="15.75" x14ac:dyDescent="0.25">
      <c r="B12" s="18" t="s">
        <v>7</v>
      </c>
      <c r="C12" s="31"/>
      <c r="D12" s="17" t="s">
        <v>23</v>
      </c>
      <c r="E12" s="17" t="s">
        <v>24</v>
      </c>
      <c r="F12" s="17" t="s">
        <v>23</v>
      </c>
      <c r="G12" s="17" t="s">
        <v>24</v>
      </c>
      <c r="H12" s="17" t="s">
        <v>23</v>
      </c>
      <c r="I12" s="17" t="s">
        <v>24</v>
      </c>
      <c r="J12" s="17" t="s">
        <v>23</v>
      </c>
      <c r="K12" s="17" t="s">
        <v>24</v>
      </c>
    </row>
    <row r="13" spans="2:28" ht="15.75" x14ac:dyDescent="0.25">
      <c r="B13" s="9" t="s">
        <v>15</v>
      </c>
      <c r="C13" s="9">
        <v>22</v>
      </c>
      <c r="D13" s="13">
        <v>19</v>
      </c>
      <c r="E13" s="13">
        <f>(D13/C13)*100</f>
        <v>86.36363636363636</v>
      </c>
      <c r="F13" s="19">
        <v>2</v>
      </c>
      <c r="G13" s="19">
        <f>(F13/C13)*100</f>
        <v>9.0909090909090917</v>
      </c>
      <c r="H13" s="19">
        <v>1</v>
      </c>
      <c r="I13" s="19">
        <f>(H13/C13)*100</f>
        <v>4.5454545454545459</v>
      </c>
      <c r="J13" s="19">
        <v>0</v>
      </c>
      <c r="K13" s="19">
        <f>(J13/C13)*100</f>
        <v>0</v>
      </c>
      <c r="L13" s="20"/>
      <c r="M13" s="21">
        <f>C13</f>
        <v>22</v>
      </c>
      <c r="N13">
        <f>D13+F13+H13+J13</f>
        <v>22</v>
      </c>
      <c r="O13" s="21">
        <f>E13+G13+I13+K13</f>
        <v>100</v>
      </c>
      <c r="R13" s="17" t="s">
        <v>18</v>
      </c>
      <c r="S13" s="9"/>
      <c r="T13" s="17" t="s">
        <v>25</v>
      </c>
    </row>
    <row r="14" spans="2:28" x14ac:dyDescent="0.25">
      <c r="R14" s="9" t="s">
        <v>19</v>
      </c>
      <c r="S14" s="9"/>
      <c r="T14" s="9" t="s">
        <v>26</v>
      </c>
    </row>
    <row r="15" spans="2:28" x14ac:dyDescent="0.25">
      <c r="R15" s="9" t="s">
        <v>27</v>
      </c>
      <c r="S15" s="9"/>
      <c r="T15" s="9" t="s">
        <v>28</v>
      </c>
    </row>
    <row r="16" spans="2:28" x14ac:dyDescent="0.25">
      <c r="R16" s="9" t="s">
        <v>29</v>
      </c>
      <c r="S16" s="9"/>
      <c r="T16" s="9" t="s">
        <v>30</v>
      </c>
    </row>
  </sheetData>
  <mergeCells count="11">
    <mergeCell ref="B4:U4"/>
    <mergeCell ref="F5:I5"/>
    <mergeCell ref="J5:M5"/>
    <mergeCell ref="N5:Q5"/>
    <mergeCell ref="R5:U5"/>
    <mergeCell ref="M11:N11"/>
    <mergeCell ref="C11:C12"/>
    <mergeCell ref="D11:E11"/>
    <mergeCell ref="F11:G11"/>
    <mergeCell ref="H11:I11"/>
    <mergeCell ref="J11:K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16" zoomScaleNormal="100" workbookViewId="0">
      <selection activeCell="M33" sqref="M33"/>
    </sheetView>
  </sheetViews>
  <sheetFormatPr defaultColWidth="8.7109375" defaultRowHeight="15" x14ac:dyDescent="0.25"/>
  <cols>
    <col min="2" max="2" width="32" customWidth="1"/>
  </cols>
  <sheetData>
    <row r="1" spans="1:8" ht="15.75" x14ac:dyDescent="0.25">
      <c r="B1" s="42" t="s">
        <v>0</v>
      </c>
      <c r="C1" s="42"/>
      <c r="D1" s="42"/>
      <c r="E1" s="42"/>
      <c r="F1" s="42"/>
      <c r="G1" s="42"/>
      <c r="H1" s="42"/>
    </row>
    <row r="2" spans="1:8" ht="19.5" x14ac:dyDescent="0.35">
      <c r="B2" s="43" t="s">
        <v>31</v>
      </c>
      <c r="C2" s="43"/>
      <c r="D2" s="43"/>
      <c r="E2" s="43"/>
      <c r="F2" s="43"/>
      <c r="G2" s="43"/>
      <c r="H2" s="43"/>
    </row>
    <row r="3" spans="1:8" ht="15.75" x14ac:dyDescent="0.25">
      <c r="B3" s="22" t="s">
        <v>32</v>
      </c>
      <c r="C3" s="44" t="s">
        <v>15</v>
      </c>
      <c r="D3" s="44"/>
      <c r="E3" s="44"/>
      <c r="F3" s="44"/>
      <c r="G3" s="23"/>
      <c r="H3" s="23"/>
    </row>
    <row r="4" spans="1:8" ht="15.75" x14ac:dyDescent="0.25">
      <c r="B4" s="22" t="s">
        <v>33</v>
      </c>
      <c r="C4" s="37">
        <v>5</v>
      </c>
      <c r="D4" s="37"/>
      <c r="E4" s="37"/>
      <c r="F4" s="37"/>
      <c r="G4" s="24"/>
      <c r="H4" s="23"/>
    </row>
    <row r="5" spans="1:8" ht="15.75" x14ac:dyDescent="0.25">
      <c r="B5" s="22" t="s">
        <v>34</v>
      </c>
      <c r="C5" s="37">
        <v>22</v>
      </c>
      <c r="D5" s="37"/>
      <c r="E5" s="37"/>
      <c r="F5" s="37"/>
      <c r="G5" s="24"/>
      <c r="H5" s="23"/>
    </row>
    <row r="6" spans="1:8" ht="15.75" x14ac:dyDescent="0.25">
      <c r="B6" s="22" t="s">
        <v>35</v>
      </c>
      <c r="C6" s="37" t="s">
        <v>36</v>
      </c>
      <c r="D6" s="37"/>
      <c r="E6" s="37"/>
      <c r="F6" s="37"/>
      <c r="G6" s="24"/>
      <c r="H6" s="23"/>
    </row>
    <row r="7" spans="1:8" ht="15.75" x14ac:dyDescent="0.25">
      <c r="B7" s="25"/>
      <c r="C7" s="24"/>
      <c r="D7" s="24"/>
      <c r="E7" s="24"/>
      <c r="F7" s="24"/>
      <c r="G7" s="24"/>
      <c r="H7" s="23"/>
    </row>
    <row r="8" spans="1:8" ht="15.75" customHeight="1" x14ac:dyDescent="0.25">
      <c r="A8" s="38" t="s">
        <v>37</v>
      </c>
      <c r="B8" s="39" t="s">
        <v>38</v>
      </c>
      <c r="C8" s="40" t="s">
        <v>39</v>
      </c>
      <c r="D8" s="40"/>
      <c r="E8" s="40"/>
      <c r="F8" s="40"/>
      <c r="G8" s="41" t="s">
        <v>40</v>
      </c>
      <c r="H8" s="36" t="s">
        <v>41</v>
      </c>
    </row>
    <row r="9" spans="1:8" x14ac:dyDescent="0.25">
      <c r="A9" s="38"/>
      <c r="B9" s="39"/>
      <c r="C9" s="26" t="s">
        <v>42</v>
      </c>
      <c r="D9" s="26" t="s">
        <v>43</v>
      </c>
      <c r="E9" s="26" t="s">
        <v>44</v>
      </c>
      <c r="F9" s="26" t="s">
        <v>45</v>
      </c>
      <c r="G9" s="41"/>
      <c r="H9" s="36"/>
    </row>
    <row r="10" spans="1:8" ht="15.75" x14ac:dyDescent="0.25">
      <c r="A10" s="27">
        <v>1</v>
      </c>
      <c r="B10" s="28" t="s">
        <v>46</v>
      </c>
      <c r="C10" s="1">
        <v>2</v>
      </c>
      <c r="D10" s="1">
        <v>1</v>
      </c>
      <c r="E10" s="1">
        <v>1</v>
      </c>
      <c r="F10" s="1">
        <v>2</v>
      </c>
      <c r="G10" s="1">
        <f t="shared" ref="G10:G31" si="0">C10+D10+E10+F10</f>
        <v>6</v>
      </c>
      <c r="H10" s="2">
        <f t="shared" ref="H10:H31" si="1">(G10/6)*100</f>
        <v>100</v>
      </c>
    </row>
    <row r="11" spans="1:8" ht="15.75" x14ac:dyDescent="0.25">
      <c r="A11" s="27">
        <v>2</v>
      </c>
      <c r="B11" s="28" t="s">
        <v>47</v>
      </c>
      <c r="C11" s="1">
        <v>2</v>
      </c>
      <c r="D11" s="1">
        <v>1</v>
      </c>
      <c r="E11" s="1">
        <v>0</v>
      </c>
      <c r="F11" s="1">
        <v>1</v>
      </c>
      <c r="G11" s="1">
        <f t="shared" si="0"/>
        <v>4</v>
      </c>
      <c r="H11" s="2">
        <f t="shared" si="1"/>
        <v>66.666666666666657</v>
      </c>
    </row>
    <row r="12" spans="1:8" ht="15.75" x14ac:dyDescent="0.25">
      <c r="A12" s="27">
        <v>3</v>
      </c>
      <c r="B12" s="28" t="s">
        <v>48</v>
      </c>
      <c r="C12" s="1">
        <v>1</v>
      </c>
      <c r="D12" s="1">
        <v>1</v>
      </c>
      <c r="E12" s="1">
        <v>1</v>
      </c>
      <c r="F12" s="1">
        <v>2</v>
      </c>
      <c r="G12" s="1">
        <f t="shared" si="0"/>
        <v>5</v>
      </c>
      <c r="H12" s="2">
        <f t="shared" si="1"/>
        <v>83.333333333333343</v>
      </c>
    </row>
    <row r="13" spans="1:8" ht="15.75" x14ac:dyDescent="0.25">
      <c r="A13" s="27">
        <v>4</v>
      </c>
      <c r="B13" s="28" t="s">
        <v>49</v>
      </c>
      <c r="C13" s="1">
        <v>1</v>
      </c>
      <c r="D13" s="1">
        <v>0</v>
      </c>
      <c r="E13" s="1">
        <v>1</v>
      </c>
      <c r="F13" s="1">
        <v>2</v>
      </c>
      <c r="G13" s="1">
        <f t="shared" si="0"/>
        <v>4</v>
      </c>
      <c r="H13" s="2">
        <f t="shared" si="1"/>
        <v>66.666666666666657</v>
      </c>
    </row>
    <row r="14" spans="1:8" ht="15.75" x14ac:dyDescent="0.25">
      <c r="A14" s="27">
        <v>5</v>
      </c>
      <c r="B14" s="28" t="s">
        <v>50</v>
      </c>
      <c r="C14" s="1">
        <v>2</v>
      </c>
      <c r="D14" s="1">
        <v>1</v>
      </c>
      <c r="E14" s="1">
        <v>1</v>
      </c>
      <c r="F14" s="1">
        <v>0</v>
      </c>
      <c r="G14" s="1">
        <f t="shared" si="0"/>
        <v>4</v>
      </c>
      <c r="H14" s="2">
        <f t="shared" si="1"/>
        <v>66.666666666666657</v>
      </c>
    </row>
    <row r="15" spans="1:8" ht="15.75" x14ac:dyDescent="0.25">
      <c r="A15" s="27">
        <v>6</v>
      </c>
      <c r="B15" s="28" t="s">
        <v>51</v>
      </c>
      <c r="C15" s="2">
        <v>2</v>
      </c>
      <c r="D15" s="2">
        <v>1</v>
      </c>
      <c r="E15" s="2">
        <v>1</v>
      </c>
      <c r="F15" s="2">
        <v>0</v>
      </c>
      <c r="G15" s="1">
        <f t="shared" si="0"/>
        <v>4</v>
      </c>
      <c r="H15" s="2">
        <f t="shared" si="1"/>
        <v>66.666666666666657</v>
      </c>
    </row>
    <row r="16" spans="1:8" ht="15.75" x14ac:dyDescent="0.25">
      <c r="A16" s="27">
        <v>7</v>
      </c>
      <c r="B16" s="28" t="s">
        <v>52</v>
      </c>
      <c r="C16" s="2">
        <v>1</v>
      </c>
      <c r="D16" s="2">
        <v>0</v>
      </c>
      <c r="E16" s="2">
        <v>1</v>
      </c>
      <c r="F16" s="2">
        <v>1</v>
      </c>
      <c r="G16" s="1">
        <f t="shared" si="0"/>
        <v>3</v>
      </c>
      <c r="H16" s="2">
        <f t="shared" si="1"/>
        <v>50</v>
      </c>
    </row>
    <row r="17" spans="1:8" ht="15.75" x14ac:dyDescent="0.25">
      <c r="A17" s="27">
        <v>8</v>
      </c>
      <c r="B17" s="28" t="s">
        <v>53</v>
      </c>
      <c r="C17" s="2">
        <v>0</v>
      </c>
      <c r="D17" s="2">
        <v>0</v>
      </c>
      <c r="E17" s="2">
        <v>1</v>
      </c>
      <c r="F17" s="2">
        <v>2</v>
      </c>
      <c r="G17" s="1">
        <f t="shared" si="0"/>
        <v>3</v>
      </c>
      <c r="H17" s="2">
        <f t="shared" si="1"/>
        <v>50</v>
      </c>
    </row>
    <row r="18" spans="1:8" ht="15.75" x14ac:dyDescent="0.25">
      <c r="A18" s="27">
        <v>9</v>
      </c>
      <c r="B18" s="28" t="s">
        <v>54</v>
      </c>
      <c r="C18" s="2">
        <v>1</v>
      </c>
      <c r="D18" s="2">
        <v>1</v>
      </c>
      <c r="E18" s="2">
        <v>0</v>
      </c>
      <c r="F18" s="2">
        <v>2</v>
      </c>
      <c r="G18" s="1">
        <f t="shared" si="0"/>
        <v>4</v>
      </c>
      <c r="H18" s="2">
        <f t="shared" si="1"/>
        <v>66.666666666666657</v>
      </c>
    </row>
    <row r="19" spans="1:8" ht="15.75" x14ac:dyDescent="0.25">
      <c r="A19" s="27">
        <v>10</v>
      </c>
      <c r="B19" s="28" t="s">
        <v>55</v>
      </c>
      <c r="C19" s="2">
        <v>2</v>
      </c>
      <c r="D19" s="2">
        <v>1</v>
      </c>
      <c r="E19" s="2">
        <v>1</v>
      </c>
      <c r="F19" s="2">
        <v>2</v>
      </c>
      <c r="G19" s="1">
        <f t="shared" si="0"/>
        <v>6</v>
      </c>
      <c r="H19" s="2">
        <f t="shared" si="1"/>
        <v>100</v>
      </c>
    </row>
    <row r="20" spans="1:8" ht="15.75" x14ac:dyDescent="0.25">
      <c r="A20" s="27">
        <v>11</v>
      </c>
      <c r="B20" s="28" t="s">
        <v>56</v>
      </c>
      <c r="C20" s="2">
        <v>2</v>
      </c>
      <c r="D20" s="2">
        <v>1</v>
      </c>
      <c r="E20" s="2">
        <v>1</v>
      </c>
      <c r="F20" s="2">
        <v>2</v>
      </c>
      <c r="G20" s="1">
        <f t="shared" si="0"/>
        <v>6</v>
      </c>
      <c r="H20" s="2">
        <f t="shared" si="1"/>
        <v>100</v>
      </c>
    </row>
    <row r="21" spans="1:8" ht="15.75" x14ac:dyDescent="0.25">
      <c r="A21" s="27">
        <v>12</v>
      </c>
      <c r="B21" s="28" t="s">
        <v>57</v>
      </c>
      <c r="C21" s="2">
        <v>1</v>
      </c>
      <c r="D21" s="2">
        <v>1</v>
      </c>
      <c r="E21" s="2">
        <v>1</v>
      </c>
      <c r="F21" s="2">
        <v>2</v>
      </c>
      <c r="G21" s="1">
        <f t="shared" si="0"/>
        <v>5</v>
      </c>
      <c r="H21" s="2">
        <f t="shared" si="1"/>
        <v>83.333333333333343</v>
      </c>
    </row>
    <row r="22" spans="1:8" ht="15.75" x14ac:dyDescent="0.25">
      <c r="A22" s="27">
        <v>13</v>
      </c>
      <c r="B22" s="28" t="s">
        <v>58</v>
      </c>
      <c r="C22" s="2">
        <v>0</v>
      </c>
      <c r="D22" s="2">
        <v>0</v>
      </c>
      <c r="E22" s="2">
        <v>1</v>
      </c>
      <c r="F22" s="2">
        <v>1</v>
      </c>
      <c r="G22" s="1">
        <f t="shared" si="0"/>
        <v>2</v>
      </c>
      <c r="H22" s="2">
        <f t="shared" si="1"/>
        <v>33.333333333333329</v>
      </c>
    </row>
    <row r="23" spans="1:8" ht="15.75" x14ac:dyDescent="0.25">
      <c r="A23" s="27">
        <v>14</v>
      </c>
      <c r="B23" s="28" t="s">
        <v>59</v>
      </c>
      <c r="C23" s="2">
        <v>1</v>
      </c>
      <c r="D23" s="2">
        <v>1</v>
      </c>
      <c r="E23" s="2">
        <v>1</v>
      </c>
      <c r="F23" s="2">
        <v>2</v>
      </c>
      <c r="G23" s="1">
        <f t="shared" si="0"/>
        <v>5</v>
      </c>
      <c r="H23" s="2">
        <f t="shared" si="1"/>
        <v>83.333333333333343</v>
      </c>
    </row>
    <row r="24" spans="1:8" ht="15.75" x14ac:dyDescent="0.25">
      <c r="A24" s="27">
        <v>15</v>
      </c>
      <c r="B24" s="28" t="s">
        <v>60</v>
      </c>
      <c r="C24" s="2">
        <v>2</v>
      </c>
      <c r="D24" s="2">
        <v>1</v>
      </c>
      <c r="E24" s="2">
        <v>1</v>
      </c>
      <c r="F24" s="2">
        <v>2</v>
      </c>
      <c r="G24" s="1">
        <f t="shared" si="0"/>
        <v>6</v>
      </c>
      <c r="H24" s="2">
        <f t="shared" si="1"/>
        <v>100</v>
      </c>
    </row>
    <row r="25" spans="1:8" ht="15.75" x14ac:dyDescent="0.25">
      <c r="A25" s="27">
        <v>16</v>
      </c>
      <c r="B25" s="28" t="s">
        <v>61</v>
      </c>
      <c r="C25" s="2">
        <v>1</v>
      </c>
      <c r="D25" s="2">
        <v>1</v>
      </c>
      <c r="E25" s="2">
        <v>1</v>
      </c>
      <c r="F25" s="2">
        <v>2</v>
      </c>
      <c r="G25" s="1">
        <f t="shared" si="0"/>
        <v>5</v>
      </c>
      <c r="H25" s="2">
        <f t="shared" si="1"/>
        <v>83.333333333333343</v>
      </c>
    </row>
    <row r="26" spans="1:8" ht="15.75" x14ac:dyDescent="0.25">
      <c r="A26" s="27">
        <v>17</v>
      </c>
      <c r="B26" s="28" t="s">
        <v>62</v>
      </c>
      <c r="C26" s="2">
        <v>2</v>
      </c>
      <c r="D26" s="2">
        <v>1</v>
      </c>
      <c r="E26" s="2">
        <v>0</v>
      </c>
      <c r="F26" s="2">
        <v>1</v>
      </c>
      <c r="G26" s="1">
        <f t="shared" si="0"/>
        <v>4</v>
      </c>
      <c r="H26" s="2">
        <f t="shared" si="1"/>
        <v>66.666666666666657</v>
      </c>
    </row>
    <row r="27" spans="1:8" ht="15.75" x14ac:dyDescent="0.25">
      <c r="A27" s="27">
        <v>16</v>
      </c>
      <c r="B27" s="28" t="s">
        <v>63</v>
      </c>
      <c r="C27" s="2">
        <v>1</v>
      </c>
      <c r="D27" s="2">
        <v>1</v>
      </c>
      <c r="E27" s="2">
        <v>1</v>
      </c>
      <c r="F27" s="2">
        <v>2</v>
      </c>
      <c r="G27" s="1">
        <f t="shared" si="0"/>
        <v>5</v>
      </c>
      <c r="H27" s="2">
        <f t="shared" si="1"/>
        <v>83.333333333333343</v>
      </c>
    </row>
    <row r="28" spans="1:8" ht="15.75" x14ac:dyDescent="0.25">
      <c r="A28" s="27">
        <v>19</v>
      </c>
      <c r="B28" s="28" t="s">
        <v>64</v>
      </c>
      <c r="C28" s="2">
        <v>2</v>
      </c>
      <c r="D28" s="2">
        <v>1</v>
      </c>
      <c r="E28" s="2">
        <v>1</v>
      </c>
      <c r="F28" s="2">
        <v>1</v>
      </c>
      <c r="G28" s="1">
        <f t="shared" si="0"/>
        <v>5</v>
      </c>
      <c r="H28" s="2">
        <f t="shared" si="1"/>
        <v>83.333333333333343</v>
      </c>
    </row>
    <row r="29" spans="1:8" ht="15.75" x14ac:dyDescent="0.25">
      <c r="A29" s="27">
        <v>20</v>
      </c>
      <c r="B29" s="28" t="s">
        <v>65</v>
      </c>
      <c r="C29" s="2">
        <v>0</v>
      </c>
      <c r="D29" s="2">
        <v>1</v>
      </c>
      <c r="E29" s="2">
        <v>1</v>
      </c>
      <c r="F29" s="2">
        <v>2</v>
      </c>
      <c r="G29" s="1">
        <f t="shared" si="0"/>
        <v>4</v>
      </c>
      <c r="H29" s="2">
        <f t="shared" si="1"/>
        <v>66.666666666666657</v>
      </c>
    </row>
    <row r="30" spans="1:8" ht="15.75" x14ac:dyDescent="0.25">
      <c r="A30" s="27">
        <v>21</v>
      </c>
      <c r="B30" s="28" t="s">
        <v>66</v>
      </c>
      <c r="C30" s="2">
        <v>2</v>
      </c>
      <c r="D30" s="2">
        <v>1</v>
      </c>
      <c r="E30" s="2">
        <v>1</v>
      </c>
      <c r="F30" s="2">
        <v>1</v>
      </c>
      <c r="G30" s="1">
        <f t="shared" si="0"/>
        <v>5</v>
      </c>
      <c r="H30" s="2">
        <f t="shared" si="1"/>
        <v>83.333333333333343</v>
      </c>
    </row>
    <row r="31" spans="1:8" ht="15.75" x14ac:dyDescent="0.25">
      <c r="A31" s="27">
        <v>22</v>
      </c>
      <c r="B31" s="28" t="s">
        <v>67</v>
      </c>
      <c r="C31" s="2">
        <v>2</v>
      </c>
      <c r="D31" s="2">
        <v>1</v>
      </c>
      <c r="E31" s="2">
        <v>1</v>
      </c>
      <c r="F31" s="2">
        <v>2</v>
      </c>
      <c r="G31" s="1">
        <f t="shared" si="0"/>
        <v>6</v>
      </c>
      <c r="H31" s="2">
        <f t="shared" si="1"/>
        <v>100</v>
      </c>
    </row>
    <row r="32" spans="1:8" ht="15.75" x14ac:dyDescent="0.25">
      <c r="A32" s="27"/>
      <c r="B32" s="29" t="s">
        <v>14</v>
      </c>
      <c r="C32" s="29">
        <f>AVERAGE(C10:C31)</f>
        <v>1.3636363636363635</v>
      </c>
      <c r="D32" s="29">
        <f>AVERAGE(D10:D31)</f>
        <v>0.81818181818181823</v>
      </c>
      <c r="E32" s="29">
        <f>AVERAGE(E10:E31)</f>
        <v>0.86363636363636365</v>
      </c>
      <c r="F32" s="29">
        <f>AVERAGE(F10:F31)</f>
        <v>1.5454545454545454</v>
      </c>
      <c r="G32" s="1">
        <f>AVERAGE(G10:G31)</f>
        <v>4.5909090909090908</v>
      </c>
      <c r="H32" s="2">
        <f>(G32/5)*100</f>
        <v>91.818181818181827</v>
      </c>
    </row>
    <row r="33" spans="2:8" ht="15.75" x14ac:dyDescent="0.25">
      <c r="B33" s="3"/>
      <c r="C33" s="23"/>
      <c r="D33" s="23"/>
      <c r="E33" s="23"/>
      <c r="F33" s="23"/>
      <c r="G33" s="23"/>
      <c r="H33" s="23"/>
    </row>
  </sheetData>
  <mergeCells count="11">
    <mergeCell ref="B1:H1"/>
    <mergeCell ref="B2:H2"/>
    <mergeCell ref="C3:F3"/>
    <mergeCell ref="C4:F4"/>
    <mergeCell ref="C5:F5"/>
    <mergeCell ref="H8:H9"/>
    <mergeCell ref="C6:F6"/>
    <mergeCell ref="A8:A9"/>
    <mergeCell ref="B8:B9"/>
    <mergeCell ref="C8:F8"/>
    <mergeCell ref="G8:G9"/>
  </mergeCells>
  <conditionalFormatting sqref="H10:H32">
    <cfRule type="cellIs" dxfId="3" priority="2" operator="between">
      <formula>66%</formula>
      <formula>100%</formula>
    </cfRule>
    <cfRule type="cellIs" dxfId="2" priority="3" operator="between">
      <formula>45%</formula>
      <formula>65%</formula>
    </cfRule>
    <cfRule type="cellIs" dxfId="1" priority="4" operator="between">
      <formula>30%</formula>
      <formula>44%</formula>
    </cfRule>
    <cfRule type="cellIs" dxfId="0" priority="5" operator="between">
      <formula>0%</formula>
      <formula>29%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1</cp:revision>
  <dcterms:created xsi:type="dcterms:W3CDTF">2015-06-05T18:19:34Z</dcterms:created>
  <dcterms:modified xsi:type="dcterms:W3CDTF">2026-03-29T14:23:35Z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