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henkoSI\Desktop\"/>
    </mc:Choice>
  </mc:AlternateContent>
  <xr:revisionPtr revIDLastSave="0" documentId="8_{186DF85B-FD98-4A8A-AF89-AE15015FFBEE}" xr6:coauthVersionLast="45" xr6:coauthVersionMax="45" xr10:uidLastSave="{00000000-0000-0000-0000-000000000000}"/>
  <bookViews>
    <workbookView xWindow="-120" yWindow="-120" windowWidth="29040" windowHeight="15840" xr2:uid="{8B209A8B-C510-4BE0-8623-DD1763CE604A}"/>
  </bookViews>
  <sheets>
    <sheet name="ПОУ" sheetId="1" r:id="rId1"/>
  </sheets>
  <definedNames>
    <definedName name="_xlnm.Print_Area" localSheetId="0">ПОУ!$A$1:$M$136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24" i="1" l="1"/>
  <c r="L120" i="1"/>
  <c r="K120" i="1"/>
  <c r="K123" i="1" s="1"/>
  <c r="L108" i="1"/>
  <c r="L107" i="1"/>
  <c r="K107" i="1"/>
  <c r="K108" i="1" s="1"/>
  <c r="L106" i="1"/>
  <c r="K106" i="1"/>
  <c r="J106" i="1"/>
  <c r="L102" i="1"/>
  <c r="K102" i="1"/>
  <c r="J102" i="1"/>
  <c r="J120" i="1" s="1"/>
  <c r="J122" i="1" s="1"/>
  <c r="J94" i="1"/>
  <c r="J86" i="1"/>
  <c r="J84" i="1"/>
  <c r="J80" i="1" s="1"/>
  <c r="L80" i="1"/>
  <c r="K80" i="1"/>
  <c r="L70" i="1"/>
  <c r="K70" i="1"/>
  <c r="K51" i="1" s="1"/>
  <c r="J70" i="1"/>
  <c r="J57" i="1"/>
  <c r="J56" i="1"/>
  <c r="J53" i="1"/>
  <c r="J52" i="1" s="1"/>
  <c r="J51" i="1" s="1"/>
  <c r="L52" i="1"/>
  <c r="K52" i="1"/>
  <c r="L51" i="1"/>
  <c r="J45" i="1"/>
  <c r="J43" i="1" s="1"/>
  <c r="J110" i="1" s="1"/>
  <c r="J111" i="1" s="1"/>
  <c r="L43" i="1"/>
  <c r="K43" i="1"/>
  <c r="J41" i="1"/>
  <c r="J36" i="1"/>
  <c r="J35" i="1" s="1"/>
  <c r="J32" i="1" s="1"/>
  <c r="N29" i="1" s="1"/>
  <c r="L35" i="1"/>
  <c r="K35" i="1"/>
  <c r="L32" i="1"/>
  <c r="K32" i="1"/>
  <c r="J30" i="1"/>
  <c r="N51" i="1" l="1"/>
  <c r="J107" i="1"/>
  <c r="J108" i="1" s="1"/>
</calcChain>
</file>

<file path=xl/sharedStrings.xml><?xml version="1.0" encoding="utf-8"?>
<sst xmlns="http://schemas.openxmlformats.org/spreadsheetml/2006/main" count="376" uniqueCount="266">
  <si>
    <t>Приложение</t>
  </si>
  <si>
    <t>к Порядку составления и ведения планов финансово-хозяйственной деятельности
федеральных бюджетных и автономных учреждений,
утвержденному приказом Министерства финансов Российской Федерации
от 31.08.2018 № 186н (в редакции приказов Минфина России от 07.02.2020 № 17н,                                                 от 02.04.2021 №53н и от 03.09.2021 № 121н)</t>
  </si>
  <si>
    <t>Утверждаю</t>
  </si>
  <si>
    <t>Заместитель начальника МКУ Департамент образования</t>
  </si>
  <si>
    <t>(наименование должности уполномоченного лица)</t>
  </si>
  <si>
    <t>Администрация города Симферополя Республики Крым</t>
  </si>
  <si>
    <t>(наименование органа - учредителя (учреждения)</t>
  </si>
  <si>
    <t>М.В. Ключко</t>
  </si>
  <si>
    <t>(подпись)</t>
  </si>
  <si>
    <t>(расшифровка подписи)</t>
  </si>
  <si>
    <t>"18      "   10      2024    г.</t>
  </si>
  <si>
    <t>План финансово-хозяйственной деятельности на 2024 г.</t>
  </si>
  <si>
    <t xml:space="preserve">(на 2024 г. и плановый период 2025  и 2026 годов) </t>
  </si>
  <si>
    <t>Коды</t>
  </si>
  <si>
    <t xml:space="preserve">от "  18    "  10    2024     </t>
  </si>
  <si>
    <r>
      <t xml:space="preserve"> г. 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</si>
  <si>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Дата</t>
  </si>
  <si>
    <t>Орган, осуществляющий</t>
  </si>
  <si>
    <t xml:space="preserve">    по Сводному реестру</t>
  </si>
  <si>
    <t>функции и полномочия учредителя</t>
  </si>
  <si>
    <t>АДМИНИСТРАЦИИ ГОРОДА СИМФЕРОПОЛЯ РЕСПУБЛИКИ КРЫМ</t>
  </si>
  <si>
    <t>глава по БК</t>
  </si>
  <si>
    <t>ИНН</t>
  </si>
  <si>
    <t>Учреждение</t>
  </si>
  <si>
    <t xml:space="preserve">МУНИЦИПАЛЬНОЕ БЮДЖЕТНОЕ ОБЩЕОБРАЗОВАТЕЛЬНОЕ УЧРЕЖДЕНИЕ  "СРЕДНЯЯ ОБЩЕОБРАЗОВАТЕЛЬНАЯ ШКОЛА №44 ИМЕНИ ГЕРОЯ РОССИЙСКОЙ ФЕДЕРАЦИИ АЛИМЕ АБДЕНАНОВОЙ" МУНИЦИПАЛЬНОГО ОБРАЗОВАНИЯ ГОРОДСКОЙ ОКРУГ СИМФЕРОПОЛЬ РЕСПУБЛИКИ КРЫМ </t>
  </si>
  <si>
    <t>КПП</t>
  </si>
  <si>
    <t>Единица измерения: руб.</t>
  </si>
  <si>
    <t>по ОКЕИ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</si>
  <si>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</si>
  <si>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</si>
  <si>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</si>
  <si>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3</t>
  </si>
  <si>
    <t>Аналитический код 4</t>
  </si>
  <si>
    <t>Сумма</t>
  </si>
  <si>
    <t>на 2024 г.</t>
  </si>
  <si>
    <t>на 2025 г.</t>
  </si>
  <si>
    <t>на 2026 г.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</si>
  <si>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</si>
  <si>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</si>
  <si>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</si>
  <si>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</si>
  <si>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r>
      <t xml:space="preserve">Остаток средств на начало текущего финансового года </t>
    </r>
    <r>
      <rPr>
        <vertAlign val="superscript"/>
        <sz val="10"/>
        <rFont val="Times New Roman"/>
        <family val="1"/>
        <charset val="204"/>
      </rPr>
      <t>5</t>
    </r>
  </si>
  <si>
    <t>0001</t>
  </si>
  <si>
    <t>х</t>
  </si>
  <si>
    <r>
      <t xml:space="preserve">Остаток средств на конец текущего финансового года </t>
    </r>
    <r>
      <rPr>
        <vertAlign val="superscript"/>
        <sz val="10"/>
        <rFont val="Times New Roman"/>
        <family val="1"/>
        <charset val="204"/>
      </rPr>
      <t>5</t>
    </r>
  </si>
  <si>
    <t>0002</t>
  </si>
  <si>
    <t>Поступления, всего:</t>
  </si>
  <si>
    <t>1000</t>
  </si>
  <si>
    <t>100</t>
  </si>
  <si>
    <t>в том числе:
доходы от собственности,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</si>
  <si>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</si>
  <si>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</si>
  <si>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</si>
  <si>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</si>
  <si>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</si>
  <si>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</si>
  <si>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</si>
  <si>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плюс 2</t>
  </si>
  <si>
    <t>в том числе:
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</si>
  <si>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</si>
  <si>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</si>
  <si>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МЗ (МБ+РБ)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</si>
  <si>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</si>
  <si>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</si>
  <si>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изъятия, всего</t>
  </si>
  <si>
    <t>1300</t>
  </si>
  <si>
    <t>140</t>
  </si>
  <si>
    <t>1310</t>
  </si>
  <si>
    <t>безвозмездные денежные поступления, всего</t>
  </si>
  <si>
    <t>1400</t>
  </si>
  <si>
    <t>150</t>
  </si>
  <si>
    <t>прочие доходы, всего</t>
  </si>
  <si>
    <t>1500</t>
  </si>
  <si>
    <t>180</t>
  </si>
  <si>
    <t>1510</t>
  </si>
  <si>
    <t>целевые субсидии</t>
  </si>
  <si>
    <t>152</t>
  </si>
  <si>
    <t>ИЦ 5</t>
  </si>
  <si>
    <t>субсидии на осуществление капитальных вложений</t>
  </si>
  <si>
    <t>1520</t>
  </si>
  <si>
    <t>доходы от операций с активами, всего</t>
  </si>
  <si>
    <t>1900</t>
  </si>
  <si>
    <r>
      <t xml:space="preserve">прочие поступления, всего </t>
    </r>
    <r>
      <rPr>
        <vertAlign val="superscript"/>
        <sz val="10"/>
        <rFont val="Times New Roman"/>
        <family val="1"/>
        <charset val="204"/>
      </rPr>
      <t>6</t>
    </r>
  </si>
  <si>
    <t>1980</t>
  </si>
  <si>
    <t>из них:
увеличение остатков денежных средств за счет возврата дебиторской задолженности прошлых лет</t>
  </si>
  <si>
    <t>1981</t>
  </si>
  <si>
    <t>510</t>
  </si>
  <si>
    <t>Выплаты, всего</t>
  </si>
  <si>
    <t>2000</t>
  </si>
  <si>
    <t>200</t>
  </si>
  <si>
    <t>в том числе:
на выплаты персоналу, всего</t>
  </si>
  <si>
    <t>2100</t>
  </si>
  <si>
    <t>210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</si>
  <si>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</si>
  <si>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</si>
  <si>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</si>
  <si>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</si>
  <si>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</si>
  <si>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</si>
  <si>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</si>
  <si>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</si>
  <si>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</si>
  <si>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</si>
  <si>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</si>
  <si>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213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</si>
  <si>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</si>
  <si>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</si>
  <si>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</si>
  <si>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</si>
  <si>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</si>
  <si>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</si>
  <si>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</si>
  <si>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</si>
  <si>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</si>
  <si>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иные выплаты военнослужащим и сотрудникам, имеющим специальные звания</t>
  </si>
  <si>
    <t>2160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</si>
  <si>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</si>
  <si>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</si>
  <si>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2170</t>
  </si>
  <si>
    <t>139</t>
  </si>
  <si>
    <t>в том числе:
на оплату труда стажеров</t>
  </si>
  <si>
    <t>2171</t>
  </si>
  <si>
    <t>на иные выплаты гражданским лицам (денежное содержание)</t>
  </si>
  <si>
    <t>2172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</si>
  <si>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</si>
  <si>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</si>
  <si>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</si>
  <si>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</si>
  <si>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</si>
  <si>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</si>
  <si>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</si>
  <si>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</si>
  <si>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</si>
  <si>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262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</si>
  <si>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</si>
  <si>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</si>
  <si>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</si>
  <si>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</si>
  <si>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</si>
  <si>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</si>
  <si>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</si>
  <si>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</si>
  <si>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</si>
  <si>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платежей, всего</t>
  </si>
  <si>
    <t>2300</t>
  </si>
  <si>
    <t>850</t>
  </si>
  <si>
    <t>291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</si>
  <si>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</si>
  <si>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</si>
  <si>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</si>
  <si>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</si>
  <si>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</si>
  <si>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</si>
  <si>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</si>
  <si>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</si>
  <si>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</si>
  <si>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293</t>
  </si>
  <si>
    <t>безвозмездные перечисления организациям и физическим лицам, всего</t>
  </si>
  <si>
    <t>2400</t>
  </si>
  <si>
    <t>из них:
гранты, предоставляемые другим организациям и физическим лицам</t>
  </si>
  <si>
    <t>2410</t>
  </si>
  <si>
    <t>613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</si>
  <si>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</si>
  <si>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</si>
  <si>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</si>
  <si>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</si>
  <si>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</si>
  <si>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</si>
  <si>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</si>
  <si>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</si>
  <si>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</si>
  <si>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</si>
  <si>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</si>
  <si>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r>
      <t xml:space="preserve">расходы на закупку товаров, работ, услуг, всего </t>
    </r>
    <r>
      <rPr>
        <vertAlign val="superscript"/>
        <sz val="10"/>
        <rFont val="Times New Roman"/>
        <family val="1"/>
        <charset val="204"/>
      </rPr>
      <t>7</t>
    </r>
  </si>
  <si>
    <t>2600</t>
  </si>
  <si>
    <t>220</t>
  </si>
  <si>
    <t>в том числе:
закупку научно-исследовательских и опытно-конструкторских работ</t>
  </si>
  <si>
    <t>2610</t>
  </si>
  <si>
    <t>241</t>
  </si>
  <si>
    <t>закупку товаров, работ, услуг в сфере информационно-коммуникационных технологий</t>
  </si>
  <si>
    <t>закупку товаров, работ, услуг в целях капитального ремонта государственного (муниципального) имущества</t>
  </si>
  <si>
    <t>2630</t>
  </si>
  <si>
    <t>242</t>
  </si>
  <si>
    <t>прочую закупку товаров, работ и услуг, всего</t>
  </si>
  <si>
    <t>2640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</si>
  <si>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</si>
  <si>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</si>
  <si>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2650</t>
  </si>
  <si>
    <t>245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</si>
  <si>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</si>
  <si>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</si>
  <si>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</si>
  <si>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</si>
  <si>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</si>
  <si>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</si>
  <si>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</si>
  <si>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</si>
  <si>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</si>
  <si>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</si>
  <si>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</si>
  <si>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</si>
  <si>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r>
      <t xml:space="preserve">Выплаты, уменьшающие доход, всего </t>
    </r>
    <r>
      <rPr>
        <b/>
        <vertAlign val="superscript"/>
        <sz val="10"/>
        <rFont val="Times New Roman"/>
        <family val="1"/>
        <charset val="204"/>
      </rPr>
      <t>8</t>
    </r>
  </si>
  <si>
    <t>3000</t>
  </si>
  <si>
    <r>
      <t xml:space="preserve">в том числе:
налог на прибыль </t>
    </r>
    <r>
      <rPr>
        <vertAlign val="superscript"/>
        <sz val="10"/>
        <rFont val="Times New Roman"/>
        <family val="1"/>
        <charset val="204"/>
      </rPr>
      <t>8</t>
    </r>
  </si>
  <si>
    <t>3010</t>
  </si>
  <si>
    <r>
      <t xml:space="preserve">налог на добавленную стоимость </t>
    </r>
    <r>
      <rPr>
        <vertAlign val="superscript"/>
        <sz val="10"/>
        <rFont val="Times New Roman"/>
        <family val="1"/>
        <charset val="204"/>
      </rPr>
      <t>8</t>
    </r>
  </si>
  <si>
    <t>3020</t>
  </si>
  <si>
    <r>
      <t xml:space="preserve">прочие налоги, уменьшающие доход </t>
    </r>
    <r>
      <rPr>
        <vertAlign val="superscript"/>
        <sz val="10"/>
        <rFont val="Times New Roman"/>
        <family val="1"/>
        <charset val="204"/>
      </rPr>
      <t>8</t>
    </r>
  </si>
  <si>
    <t>3030</t>
  </si>
  <si>
    <r>
      <t xml:space="preserve">Прочие выплаты, всего </t>
    </r>
    <r>
      <rPr>
        <b/>
        <vertAlign val="superscript"/>
        <sz val="10"/>
        <rFont val="Times New Roman"/>
        <family val="1"/>
        <charset val="204"/>
      </rPr>
      <t>9</t>
    </r>
  </si>
  <si>
    <t>4000</t>
  </si>
  <si>
    <t>из них:
возврат в бюджет средств субсидии</t>
  </si>
  <si>
    <t>4010</t>
  </si>
  <si>
    <t>610</t>
  </si>
  <si>
    <r>
      <t xml:space="preserve">Раздел 2. Сведения по выплатам на закупки товаров, работ, услуг </t>
    </r>
    <r>
      <rPr>
        <b/>
        <vertAlign val="superscript"/>
        <sz val="10"/>
        <rFont val="Times New Roman"/>
        <family val="1"/>
        <charset val="204"/>
      </rPr>
      <t>10</t>
    </r>
  </si>
  <si>
    <t>№ п/п</t>
  </si>
  <si>
    <t>Год начала закупки</t>
  </si>
  <si>
    <r>
      <t xml:space="preserve">Выплаты на закупку товаров, работ, услуг, всего </t>
    </r>
    <r>
      <rPr>
        <b/>
        <vertAlign val="superscript"/>
        <sz val="10"/>
        <rFont val="Times New Roman"/>
        <family val="1"/>
        <charset val="204"/>
      </rPr>
      <t>11</t>
    </r>
  </si>
  <si>
    <t>1.1</t>
  </si>
  <si>
    <r>
      <t>в том числе:
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
ст. 5135) (далее - Федеральный закон № 223-ФЗ)</t>
    </r>
    <r>
      <rPr>
        <vertAlign val="superscript"/>
        <sz val="10"/>
        <rFont val="Times New Roman"/>
        <family val="1"/>
        <charset val="204"/>
      </rPr>
      <t>12</t>
    </r>
  </si>
  <si>
    <t>1.2</t>
  </si>
  <si>
    <r>
      <t xml:space="preserve"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12</t>
    </r>
  </si>
  <si>
    <t>1.3</t>
  </si>
  <si>
    <r>
      <t xml:space="preserve"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13</t>
    </r>
  </si>
  <si>
    <t>1.4</t>
  </si>
  <si>
    <r>
      <t xml:space="preserve"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13</t>
    </r>
  </si>
  <si>
    <t>1.4.1</t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</si>
  <si>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</si>
  <si>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1.4.1.1</t>
  </si>
  <si>
    <t>в том числе:
в соответствии с Федеральным законом № 44-ФЗ</t>
  </si>
  <si>
    <t>1.4.1.2</t>
  </si>
  <si>
    <r>
      <t xml:space="preserve">в соответствии с Федеральным законом № 223-ФЗ </t>
    </r>
    <r>
      <rPr>
        <vertAlign val="superscript"/>
        <sz val="10"/>
        <rFont val="Times New Roman"/>
        <family val="1"/>
        <charset val="204"/>
      </rPr>
      <t>14</t>
    </r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</si>
  <si>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</si>
  <si>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</si>
  <si>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1.4.2.1</t>
  </si>
  <si>
    <t>1.4.2.2</t>
  </si>
  <si>
    <t>1.4.3</t>
  </si>
  <si>
    <r>
      <t xml:space="preserve">за счет субсидий, предоставляемых на осуществление капитальных вложений </t>
    </r>
    <r>
      <rPr>
        <vertAlign val="superscript"/>
        <sz val="10"/>
        <rFont val="Times New Roman"/>
        <family val="1"/>
        <charset val="204"/>
      </rPr>
      <t>15</t>
    </r>
  </si>
  <si>
    <t>1.4.4</t>
  </si>
  <si>
    <t>за счет средств обязательного медицинского страхования</t>
  </si>
  <si>
    <t>1.4.4.1</t>
  </si>
  <si>
    <t>1.4.4.2</t>
  </si>
  <si>
    <t>1.4.5</t>
  </si>
  <si>
    <t>за счет прочих источников финансового обеспечения</t>
  </si>
  <si>
    <t>1.4.5.1</t>
  </si>
  <si>
    <t>1.4.5.2</t>
  </si>
  <si>
    <t>в соответствии с Федеральным законом № 223-ФЗ</t>
  </si>
  <si>
    <r>
      <t xml:space="preserve"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</t>
    </r>
    <r>
      <rPr>
        <vertAlign val="superscript"/>
        <sz val="10"/>
        <rFont val="Times New Roman"/>
        <family val="1"/>
        <charset val="204"/>
      </rPr>
      <t>16</t>
    </r>
  </si>
  <si>
    <t>в том числе по году начала закупки:</t>
  </si>
  <si>
    <t>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</si>
  <si>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</si>
  <si>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Руководитель учреждения</t>
  </si>
  <si>
    <t>(уполномоченное лицо учреждения)</t>
  </si>
  <si>
    <t>Директор</t>
  </si>
  <si>
    <t xml:space="preserve">                       _______________ </t>
  </si>
  <si>
    <t xml:space="preserve">Г.Н. Муртазаева </t>
  </si>
  <si>
    <t>(должность)</t>
  </si>
  <si>
    <t xml:space="preserve">     (подпись)</t>
  </si>
  <si>
    <t>Исполнитель</t>
  </si>
  <si>
    <t>Ведущий экономист</t>
  </si>
  <si>
    <t>Тимошенко Т.С.</t>
  </si>
  <si>
    <t>62-03-49</t>
  </si>
  <si>
    <t xml:space="preserve">     (фамилия, инициалы)</t>
  </si>
  <si>
    <t>(телефон)</t>
  </si>
  <si>
    <t>Т.М. Подгородецкая</t>
  </si>
  <si>
    <t>Директор МКУ «ЦЦООО»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</si>
</sst>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u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7" fillId="0" borderId="2" xfId="0" applyFont="1" applyBorder="1" applyAlignment="1">
      <alignment horizontal="center"/>
    </xf>
    <xf numFmtId="0" fontId="8" fillId="0" borderId="0" xfId="0" applyFont="1"/>
    <xf numFmtId="0" fontId="6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4" fontId="12" fillId="0" borderId="5" xfId="0" applyNumberFormat="1" applyFont="1" applyBorder="1"/>
    <xf numFmtId="0" fontId="6" fillId="0" borderId="6" xfId="0" applyFont="1" applyBorder="1"/>
    <xf numFmtId="0" fontId="6" fillId="0" borderId="1" xfId="0" applyFont="1" applyBorder="1" applyAlignment="1">
      <alignment horizontal="left"/>
    </xf>
    <xf numFmtId="0" fontId="14" fillId="0" borderId="0" xfId="0" applyFont="1"/>
    <xf numFmtId="0" fontId="6" fillId="0" borderId="0" xfId="0" applyFont="1" applyAlignment="1">
      <alignment horizontal="center" wrapText="1"/>
    </xf>
    <xf numFmtId="0" fontId="6" fillId="0" borderId="7" xfId="0" applyFont="1" applyBorder="1"/>
    <xf numFmtId="0" fontId="6" fillId="0" borderId="8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4" fontId="1" fillId="0" borderId="0" xfId="0" applyNumberFormat="1" applyFont="1"/>
    <xf numFmtId="4" fontId="0" fillId="0" borderId="0" xfId="0" applyNumberFormat="1"/>
    <xf numFmtId="0" fontId="12" fillId="0" borderId="8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49" fontId="12" fillId="0" borderId="8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 wrapText="1"/>
    </xf>
    <xf numFmtId="0" fontId="11" fillId="0" borderId="8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49" fontId="11" fillId="0" borderId="8" xfId="0" applyNumberFormat="1" applyFont="1" applyBorder="1" applyAlignment="1">
      <alignment horizontal="center"/>
    </xf>
    <xf numFmtId="4" fontId="9" fillId="0" borderId="8" xfId="0" applyNumberFormat="1" applyFont="1" applyBorder="1" applyAlignment="1">
      <alignment horizontal="center" wrapText="1"/>
    </xf>
    <xf numFmtId="0" fontId="12" fillId="0" borderId="8" xfId="0" applyFont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0" fontId="1" fillId="0" borderId="0" xfId="0" applyFont="1"/>
    <xf numFmtId="0" fontId="15" fillId="0" borderId="8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49" fontId="15" fillId="0" borderId="8" xfId="0" applyNumberFormat="1" applyFont="1" applyBorder="1" applyAlignment="1">
      <alignment horizontal="center"/>
    </xf>
    <xf numFmtId="0" fontId="12" fillId="0" borderId="1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4" fontId="11" fillId="0" borderId="8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0" fontId="11" fillId="0" borderId="11" xfId="0" applyFont="1" applyBorder="1" applyAlignment="1">
      <alignment horizontal="left"/>
    </xf>
    <xf numFmtId="0" fontId="12" fillId="0" borderId="11" xfId="0" applyFont="1" applyBorder="1" applyAlignment="1">
      <alignment horizontal="left" wrapText="1"/>
    </xf>
    <xf numFmtId="0" fontId="12" fillId="0" borderId="8" xfId="0" applyFont="1" applyBorder="1" applyAlignment="1">
      <alignment wrapText="1"/>
    </xf>
    <xf numFmtId="0" fontId="11" fillId="0" borderId="11" xfId="0" applyFont="1" applyBorder="1" applyAlignment="1">
      <alignment horizontal="center"/>
    </xf>
    <xf numFmtId="0" fontId="17" fillId="0" borderId="0" xfId="0" applyFont="1"/>
    <xf numFmtId="0" fontId="6" fillId="0" borderId="3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0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49" fontId="11" fillId="0" borderId="11" xfId="0" applyNumberFormat="1" applyFont="1" applyBorder="1"/>
    <xf numFmtId="0" fontId="11" fillId="0" borderId="8" xfId="0" applyFont="1" applyBorder="1"/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4" fontId="11" fillId="0" borderId="8" xfId="0" applyNumberFormat="1" applyFont="1" applyBorder="1"/>
    <xf numFmtId="49" fontId="12" fillId="0" borderId="8" xfId="0" applyNumberFormat="1" applyFont="1" applyBorder="1"/>
    <xf numFmtId="0" fontId="12" fillId="0" borderId="8" xfId="0" applyFont="1" applyBorder="1"/>
    <xf numFmtId="0" fontId="12" fillId="0" borderId="10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164" fontId="12" fillId="0" borderId="8" xfId="0" applyNumberFormat="1" applyFont="1" applyBorder="1" applyAlignment="1">
      <alignment horizontal="center"/>
    </xf>
    <xf numFmtId="164" fontId="12" fillId="0" borderId="8" xfId="0" applyNumberFormat="1" applyFont="1" applyBorder="1" applyAlignment="1">
      <alignment horizontal="right"/>
    </xf>
    <xf numFmtId="164" fontId="0" fillId="0" borderId="0" xfId="0" applyNumberFormat="1"/>
    <xf numFmtId="0" fontId="12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18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A6938-A7F5-4D93-855D-DF90DCE2AF72}">
  <dimension ref="A1:CD138"/>
  <sheetViews>
    <sheetView tabSelected="1" view="pageBreakPreview" topLeftCell="A113" zoomScale="80" zoomScaleNormal="100" zoomScaleSheetLayoutView="80" workbookViewId="0">
      <selection activeCell="B133" sqref="B133"/>
    </sheetView>
  </sheetViews>
  <sheetFormatPr defaultRowHeight="15" x14ac:dyDescent="0.25"/>
  <cols>
    <col min="1" max="1" width="6" customWidth="1"/>
    <col min="6" max="6" width="28.7109375" customWidth="1"/>
    <col min="7" max="7" width="7.28515625" customWidth="1"/>
    <col min="8" max="8" width="11.28515625" customWidth="1"/>
    <col min="9" max="9" width="7.28515625" customWidth="1"/>
    <col min="10" max="10" width="15" customWidth="1"/>
    <col min="11" max="11" width="10.140625" customWidth="1"/>
    <col min="12" max="12" width="12.140625" customWidth="1"/>
    <col min="13" max="13" width="14" customWidth="1"/>
    <col min="14" max="14" width="15.140625" customWidth="1"/>
    <col min="15" max="15" width="16.140625" customWidth="1"/>
  </cols>
  <sheetData>
    <row r="1" spans="1:15" ht="12.75" customHeight="1" x14ac:dyDescent="0.25">
      <c r="G1" s="1" t="s">
        <v>0</v>
      </c>
      <c r="H1" s="1"/>
      <c r="I1" s="1"/>
      <c r="J1" s="1"/>
      <c r="K1" s="1"/>
      <c r="L1" s="1"/>
      <c r="M1" s="1"/>
    </row>
    <row r="2" spans="1:15" ht="60" customHeight="1" x14ac:dyDescent="0.25">
      <c r="G2" s="2" t="s">
        <v>1</v>
      </c>
      <c r="H2" s="2"/>
      <c r="I2" s="2"/>
      <c r="J2" s="2"/>
      <c r="K2" s="2"/>
      <c r="L2" s="2"/>
      <c r="M2" s="2"/>
    </row>
    <row r="3" spans="1:15" ht="18" customHeight="1" x14ac:dyDescent="0.25">
      <c r="A3" s="3"/>
      <c r="B3" s="3"/>
      <c r="C3" s="3"/>
      <c r="D3" s="3"/>
      <c r="E3" s="3"/>
      <c r="F3" s="4"/>
      <c r="G3" s="4"/>
      <c r="H3" s="4"/>
      <c r="I3" s="4"/>
      <c r="J3" s="4"/>
      <c r="K3" s="5" t="s">
        <v>2</v>
      </c>
      <c r="L3" s="5"/>
      <c r="M3" s="4"/>
    </row>
    <row r="4" spans="1:15" ht="42.75" customHeight="1" x14ac:dyDescent="0.25">
      <c r="A4" s="3"/>
      <c r="B4" s="3"/>
      <c r="C4" s="3"/>
      <c r="D4" s="3"/>
      <c r="E4" s="3"/>
      <c r="F4" s="4"/>
      <c r="G4" s="4"/>
      <c r="H4" s="6" t="s">
        <v>3</v>
      </c>
      <c r="I4" s="6"/>
      <c r="J4" s="6"/>
      <c r="K4" s="6"/>
      <c r="L4" s="6"/>
      <c r="M4" s="6"/>
      <c r="N4" s="7"/>
      <c r="O4" s="7"/>
    </row>
    <row r="5" spans="1:15" x14ac:dyDescent="0.25">
      <c r="A5" s="3"/>
      <c r="B5" s="3"/>
      <c r="C5" s="3"/>
      <c r="D5" s="3"/>
      <c r="E5" s="3"/>
      <c r="F5" s="4"/>
      <c r="G5" s="4"/>
      <c r="H5" s="4"/>
      <c r="I5" s="4"/>
      <c r="J5" s="8" t="s">
        <v>4</v>
      </c>
      <c r="K5" s="8"/>
      <c r="L5" s="8"/>
      <c r="M5" s="8"/>
    </row>
    <row r="6" spans="1:15" ht="27.75" customHeight="1" x14ac:dyDescent="0.25">
      <c r="A6" s="3"/>
      <c r="B6" s="3"/>
      <c r="C6" s="3"/>
      <c r="D6" s="3"/>
      <c r="E6" s="3"/>
      <c r="F6" s="4"/>
      <c r="G6" s="4"/>
      <c r="H6" s="4"/>
      <c r="I6" s="4"/>
      <c r="J6" s="6" t="s">
        <v>5</v>
      </c>
      <c r="K6" s="6"/>
      <c r="L6" s="6"/>
      <c r="M6" s="6"/>
    </row>
    <row r="7" spans="1:15" x14ac:dyDescent="0.25">
      <c r="A7" s="3"/>
      <c r="B7" s="3"/>
      <c r="C7" s="3"/>
      <c r="D7" s="3"/>
      <c r="E7" s="3"/>
      <c r="F7" s="4"/>
      <c r="G7" s="4"/>
      <c r="H7" s="4"/>
      <c r="I7" s="4"/>
      <c r="J7" s="8" t="s">
        <v>6</v>
      </c>
      <c r="K7" s="8"/>
      <c r="L7" s="8"/>
      <c r="M7" s="8"/>
    </row>
    <row r="8" spans="1:15" x14ac:dyDescent="0.25">
      <c r="A8" s="3"/>
      <c r="B8" s="3"/>
      <c r="C8" s="3"/>
      <c r="D8" s="3"/>
      <c r="E8" s="3"/>
      <c r="F8" s="4"/>
      <c r="G8" s="4"/>
      <c r="H8" s="4"/>
      <c r="I8" s="4"/>
      <c r="J8" s="4"/>
      <c r="K8" s="9"/>
      <c r="L8" s="10" t="s">
        <v>7</v>
      </c>
      <c r="M8" s="10"/>
    </row>
    <row r="9" spans="1:15" x14ac:dyDescent="0.25">
      <c r="A9" s="3"/>
      <c r="B9" s="3"/>
      <c r="C9" s="3"/>
      <c r="D9" s="3"/>
      <c r="E9" s="3"/>
      <c r="F9" s="4"/>
      <c r="G9" s="4"/>
      <c r="H9" s="4"/>
      <c r="I9" s="4"/>
      <c r="J9" s="4"/>
      <c r="K9" s="11" t="s">
        <v>8</v>
      </c>
      <c r="L9" s="12" t="s">
        <v>9</v>
      </c>
      <c r="M9" s="12"/>
    </row>
    <row r="10" spans="1:15" x14ac:dyDescent="0.25">
      <c r="A10" s="3"/>
      <c r="B10" s="3"/>
      <c r="C10" s="3"/>
      <c r="D10" s="3"/>
      <c r="E10" s="3"/>
      <c r="F10" s="4"/>
      <c r="G10" s="4"/>
      <c r="H10" s="4"/>
      <c r="I10" s="4"/>
      <c r="J10" s="4"/>
      <c r="K10" s="13" t="s">
        <v>10</v>
      </c>
      <c r="L10" s="13"/>
      <c r="M10" s="4"/>
    </row>
    <row r="11" spans="1:1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5" x14ac:dyDescent="0.25">
      <c r="A12" s="14"/>
      <c r="B12" s="14"/>
      <c r="C12" s="14"/>
      <c r="D12" s="14"/>
      <c r="E12" s="15" t="s">
        <v>11</v>
      </c>
      <c r="F12" s="15"/>
      <c r="G12" s="15"/>
      <c r="H12" s="15"/>
      <c r="I12" s="15"/>
      <c r="J12" s="14"/>
      <c r="K12" s="14"/>
      <c r="L12" s="16"/>
      <c r="M12" s="16"/>
    </row>
    <row r="13" spans="1:15" x14ac:dyDescent="0.25">
      <c r="A13" s="14"/>
      <c r="B13" s="14"/>
      <c r="C13" s="14"/>
      <c r="D13" s="14"/>
      <c r="E13" s="15" t="s">
        <v>12</v>
      </c>
      <c r="F13" s="15"/>
      <c r="G13" s="15"/>
      <c r="H13" s="15"/>
      <c r="I13" s="15"/>
      <c r="J13" s="17"/>
      <c r="K13" s="17"/>
      <c r="L13" s="17"/>
      <c r="M13" s="18" t="s">
        <v>13</v>
      </c>
    </row>
    <row r="14" spans="1:15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6"/>
      <c r="M14" s="19"/>
    </row>
    <row r="15" spans="1:15" ht="16.5" x14ac:dyDescent="0.25">
      <c r="A15" s="14"/>
      <c r="B15" s="14"/>
      <c r="C15" s="14"/>
      <c r="D15" s="14"/>
      <c r="E15" s="14"/>
      <c r="F15" s="20" t="s">
        <v>14</v>
      </c>
      <c r="G15" s="20"/>
      <c r="H15" s="21" t="s">
        <v>15</v>
      </c>
      <c r="I15" s="14"/>
      <c r="J15" s="14"/>
      <c r="K15" s="22"/>
      <c r="L15" s="23" t="s">
        <v>16</v>
      </c>
      <c r="M15" s="24">
        <v>45583</v>
      </c>
    </row>
    <row r="16" spans="1:15" x14ac:dyDescent="0.25">
      <c r="A16" s="14" t="s">
        <v>17</v>
      </c>
      <c r="B16" s="14"/>
      <c r="C16" s="14"/>
      <c r="D16" s="14"/>
      <c r="E16" s="14"/>
      <c r="F16" s="14"/>
      <c r="G16" s="14"/>
      <c r="H16" s="14"/>
      <c r="I16" s="14"/>
      <c r="J16" s="14"/>
      <c r="K16" s="22" t="s">
        <v>18</v>
      </c>
      <c r="L16" s="22"/>
      <c r="M16" s="25">
        <v>35320622</v>
      </c>
    </row>
    <row r="17" spans="1:16" x14ac:dyDescent="0.25">
      <c r="A17" s="14" t="s">
        <v>19</v>
      </c>
      <c r="B17" s="14"/>
      <c r="C17" s="14"/>
      <c r="D17" s="14"/>
      <c r="E17" s="26" t="s">
        <v>20</v>
      </c>
      <c r="F17" s="26"/>
      <c r="G17" s="26"/>
      <c r="H17" s="26"/>
      <c r="I17" s="26"/>
      <c r="J17" s="14"/>
      <c r="K17" s="22"/>
      <c r="L17" s="23" t="s">
        <v>21</v>
      </c>
      <c r="M17" s="25">
        <v>903</v>
      </c>
    </row>
    <row r="18" spans="1:16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22" t="s">
        <v>18</v>
      </c>
      <c r="L18" s="22"/>
      <c r="M18" s="25">
        <v>35320622</v>
      </c>
    </row>
    <row r="19" spans="1:16" ht="15.75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3" t="s">
        <v>22</v>
      </c>
      <c r="M19" s="25">
        <v>9102219599</v>
      </c>
      <c r="P19" s="27"/>
    </row>
    <row r="20" spans="1:16" ht="53.25" customHeight="1" x14ac:dyDescent="0.25">
      <c r="A20" s="14" t="s">
        <v>23</v>
      </c>
      <c r="B20" s="14"/>
      <c r="C20" s="28" t="s">
        <v>24</v>
      </c>
      <c r="D20" s="28"/>
      <c r="E20" s="28"/>
      <c r="F20" s="28"/>
      <c r="G20" s="28"/>
      <c r="H20" s="28"/>
      <c r="I20" s="28"/>
      <c r="J20" s="28"/>
      <c r="K20" s="28"/>
      <c r="L20" s="23" t="s">
        <v>25</v>
      </c>
      <c r="M20" s="25">
        <v>910201001</v>
      </c>
    </row>
    <row r="21" spans="1:16" ht="15.75" thickBot="1" x14ac:dyDescent="0.3">
      <c r="A21" s="14" t="s">
        <v>26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3" t="s">
        <v>27</v>
      </c>
      <c r="M21" s="29">
        <v>383</v>
      </c>
    </row>
    <row r="22" spans="1:16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6"/>
      <c r="M22" s="16"/>
    </row>
    <row r="23" spans="1:16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6"/>
      <c r="M23" s="16"/>
    </row>
    <row r="24" spans="1:16" x14ac:dyDescent="0.25">
      <c r="A24" s="15" t="s">
        <v>28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6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6" x14ac:dyDescent="0.25">
      <c r="A26" s="30" t="s">
        <v>29</v>
      </c>
      <c r="B26" s="30"/>
      <c r="C26" s="30"/>
      <c r="D26" s="30"/>
      <c r="E26" s="30"/>
      <c r="F26" s="30"/>
      <c r="G26" s="30" t="s">
        <v>30</v>
      </c>
      <c r="H26" s="30" t="s">
        <v>31</v>
      </c>
      <c r="I26" s="30" t="s">
        <v>32</v>
      </c>
      <c r="J26" s="30" t="s">
        <v>33</v>
      </c>
      <c r="K26" s="30"/>
      <c r="L26" s="30"/>
      <c r="M26" s="30"/>
    </row>
    <row r="27" spans="1:16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7" t="s">
        <v>34</v>
      </c>
      <c r="K27" s="31" t="s">
        <v>35</v>
      </c>
      <c r="L27" s="31" t="s">
        <v>36</v>
      </c>
      <c r="M27" s="30" t="s">
        <v>37</v>
      </c>
    </row>
    <row r="28" spans="1:16" ht="48" customHeight="1" x14ac:dyDescent="0.25">
      <c r="A28" s="30"/>
      <c r="B28" s="30"/>
      <c r="C28" s="30"/>
      <c r="D28" s="30"/>
      <c r="E28" s="30"/>
      <c r="F28" s="30"/>
      <c r="G28" s="30"/>
      <c r="H28" s="30"/>
      <c r="I28" s="30"/>
      <c r="J28" s="7" t="s">
        <v>38</v>
      </c>
      <c r="K28" s="32" t="s">
        <v>39</v>
      </c>
      <c r="L28" s="32" t="s">
        <v>40</v>
      </c>
      <c r="M28" s="30"/>
    </row>
    <row r="29" spans="1:16" x14ac:dyDescent="0.25">
      <c r="A29" s="33">
        <v>1</v>
      </c>
      <c r="B29" s="33"/>
      <c r="C29" s="33"/>
      <c r="D29" s="33"/>
      <c r="E29" s="33"/>
      <c r="F29" s="33"/>
      <c r="G29" s="34">
        <v>2</v>
      </c>
      <c r="H29" s="34">
        <v>3</v>
      </c>
      <c r="I29" s="35">
        <v>4</v>
      </c>
      <c r="J29" s="35">
        <v>5</v>
      </c>
      <c r="K29" s="35">
        <v>6</v>
      </c>
      <c r="L29" s="35">
        <v>7</v>
      </c>
      <c r="M29" s="35">
        <v>8</v>
      </c>
      <c r="N29" s="36">
        <f>J32-J51+J30</f>
        <v>9.3132257461547852E-9</v>
      </c>
      <c r="O29" s="37"/>
      <c r="P29" s="37"/>
    </row>
    <row r="30" spans="1:16" ht="16.5" x14ac:dyDescent="0.25">
      <c r="A30" s="38" t="s">
        <v>41</v>
      </c>
      <c r="B30" s="38"/>
      <c r="C30" s="38"/>
      <c r="D30" s="38"/>
      <c r="E30" s="38"/>
      <c r="F30" s="39"/>
      <c r="G30" s="40" t="s">
        <v>42</v>
      </c>
      <c r="H30" s="40" t="s">
        <v>43</v>
      </c>
      <c r="I30" s="40" t="s">
        <v>43</v>
      </c>
      <c r="J30" s="41">
        <f>33930+705168.51+323427.96+574.11+1320909.93</f>
        <v>2384010.5099999998</v>
      </c>
      <c r="K30" s="41"/>
      <c r="L30" s="41"/>
      <c r="M30" s="41"/>
    </row>
    <row r="31" spans="1:16" ht="16.5" x14ac:dyDescent="0.25">
      <c r="A31" s="38" t="s">
        <v>44</v>
      </c>
      <c r="B31" s="38"/>
      <c r="C31" s="38"/>
      <c r="D31" s="38"/>
      <c r="E31" s="38"/>
      <c r="F31" s="39"/>
      <c r="G31" s="40" t="s">
        <v>45</v>
      </c>
      <c r="H31" s="40" t="s">
        <v>43</v>
      </c>
      <c r="I31" s="40" t="s">
        <v>43</v>
      </c>
      <c r="J31" s="41"/>
      <c r="K31" s="41"/>
      <c r="L31" s="41"/>
      <c r="M31" s="41"/>
    </row>
    <row r="32" spans="1:16" x14ac:dyDescent="0.25">
      <c r="A32" s="42" t="s">
        <v>46</v>
      </c>
      <c r="B32" s="42"/>
      <c r="C32" s="42"/>
      <c r="D32" s="42"/>
      <c r="E32" s="42"/>
      <c r="F32" s="43"/>
      <c r="G32" s="44" t="s">
        <v>47</v>
      </c>
      <c r="H32" s="44"/>
      <c r="I32" s="44" t="s">
        <v>48</v>
      </c>
      <c r="J32" s="45">
        <f>J33+J35+J39+J41+J43+J47</f>
        <v>113036937.63999999</v>
      </c>
      <c r="K32" s="45">
        <f t="shared" ref="K32:L32" si="0">K33+K35+K39+K41+K43+K47</f>
        <v>0</v>
      </c>
      <c r="L32" s="45">
        <f t="shared" si="0"/>
        <v>0</v>
      </c>
      <c r="M32" s="41"/>
    </row>
    <row r="33" spans="1:14" ht="15" customHeight="1" x14ac:dyDescent="0.25">
      <c r="A33" s="46" t="s">
        <v>49</v>
      </c>
      <c r="B33" s="46"/>
      <c r="C33" s="46"/>
      <c r="D33" s="46"/>
      <c r="E33" s="46"/>
      <c r="F33" s="47"/>
      <c r="G33" s="40" t="s">
        <v>50</v>
      </c>
      <c r="H33" s="40" t="s">
        <v>51</v>
      </c>
      <c r="I33" s="40"/>
      <c r="J33" s="41"/>
      <c r="K33" s="41"/>
      <c r="L33" s="41"/>
      <c r="M33" s="41"/>
    </row>
    <row r="34" spans="1:14" x14ac:dyDescent="0.25">
      <c r="A34" s="38" t="s">
        <v>52</v>
      </c>
      <c r="B34" s="38"/>
      <c r="C34" s="38"/>
      <c r="D34" s="38"/>
      <c r="E34" s="38"/>
      <c r="F34" s="39"/>
      <c r="G34" s="40" t="s">
        <v>53</v>
      </c>
      <c r="H34" s="40"/>
      <c r="I34" s="40"/>
      <c r="J34" s="41"/>
      <c r="K34" s="41"/>
      <c r="L34" s="41"/>
      <c r="M34" s="41"/>
    </row>
    <row r="35" spans="1:14" ht="15" customHeight="1" x14ac:dyDescent="0.25">
      <c r="A35" s="46" t="s">
        <v>54</v>
      </c>
      <c r="B35" s="46"/>
      <c r="C35" s="46"/>
      <c r="D35" s="46"/>
      <c r="E35" s="46"/>
      <c r="F35" s="47"/>
      <c r="G35" s="40" t="s">
        <v>55</v>
      </c>
      <c r="H35" s="40" t="s">
        <v>56</v>
      </c>
      <c r="I35" s="40" t="s">
        <v>56</v>
      </c>
      <c r="J35" s="45">
        <f>J36+J37+K36</f>
        <v>86733391.769999996</v>
      </c>
      <c r="K35" s="45">
        <f t="shared" ref="K35:L35" si="1">K36+K37</f>
        <v>0</v>
      </c>
      <c r="L35" s="45">
        <f t="shared" si="1"/>
        <v>0</v>
      </c>
      <c r="M35" s="41"/>
      <c r="N35" s="48" t="s">
        <v>57</v>
      </c>
    </row>
    <row r="36" spans="1:14" ht="53.25" customHeight="1" x14ac:dyDescent="0.25">
      <c r="A36" s="46" t="s">
        <v>58</v>
      </c>
      <c r="B36" s="46"/>
      <c r="C36" s="46"/>
      <c r="D36" s="46"/>
      <c r="E36" s="46"/>
      <c r="F36" s="47"/>
      <c r="G36" s="40" t="s">
        <v>59</v>
      </c>
      <c r="H36" s="40" t="s">
        <v>56</v>
      </c>
      <c r="I36" s="40" t="s">
        <v>60</v>
      </c>
      <c r="J36" s="41">
        <f>74648935+11879256.77+205200</f>
        <v>86733391.769999996</v>
      </c>
      <c r="K36" s="41"/>
      <c r="L36" s="41"/>
      <c r="M36" s="41"/>
      <c r="N36" s="48" t="s">
        <v>61</v>
      </c>
    </row>
    <row r="37" spans="1:14" ht="36" customHeight="1" x14ac:dyDescent="0.25">
      <c r="A37" s="46" t="s">
        <v>62</v>
      </c>
      <c r="B37" s="46"/>
      <c r="C37" s="46"/>
      <c r="D37" s="46"/>
      <c r="E37" s="46"/>
      <c r="F37" s="47"/>
      <c r="G37" s="40" t="s">
        <v>63</v>
      </c>
      <c r="H37" s="40" t="s">
        <v>56</v>
      </c>
      <c r="I37" s="40"/>
      <c r="J37" s="41"/>
      <c r="K37" s="41"/>
      <c r="L37" s="41"/>
      <c r="M37" s="41"/>
    </row>
    <row r="38" spans="1:14" hidden="1" x14ac:dyDescent="0.25">
      <c r="A38" s="49"/>
      <c r="B38" s="49"/>
      <c r="C38" s="49"/>
      <c r="D38" s="49"/>
      <c r="E38" s="49"/>
      <c r="F38" s="50"/>
      <c r="G38" s="51"/>
      <c r="H38" s="51"/>
      <c r="I38" s="40"/>
      <c r="J38" s="41"/>
      <c r="K38" s="41"/>
      <c r="L38" s="41"/>
      <c r="M38" s="41"/>
    </row>
    <row r="39" spans="1:14" ht="15" customHeight="1" x14ac:dyDescent="0.25">
      <c r="A39" s="46" t="s">
        <v>64</v>
      </c>
      <c r="B39" s="46"/>
      <c r="C39" s="46"/>
      <c r="D39" s="46"/>
      <c r="E39" s="46"/>
      <c r="F39" s="47"/>
      <c r="G39" s="40" t="s">
        <v>65</v>
      </c>
      <c r="H39" s="40" t="s">
        <v>66</v>
      </c>
      <c r="I39" s="40"/>
      <c r="J39" s="41"/>
      <c r="K39" s="41"/>
      <c r="L39" s="41"/>
      <c r="M39" s="41"/>
    </row>
    <row r="40" spans="1:14" x14ac:dyDescent="0.25">
      <c r="A40" s="38" t="s">
        <v>52</v>
      </c>
      <c r="B40" s="38"/>
      <c r="C40" s="38"/>
      <c r="D40" s="38"/>
      <c r="E40" s="38"/>
      <c r="F40" s="39"/>
      <c r="G40" s="40" t="s">
        <v>67</v>
      </c>
      <c r="H40" s="40" t="s">
        <v>66</v>
      </c>
      <c r="I40" s="40"/>
      <c r="J40" s="41"/>
      <c r="K40" s="41"/>
      <c r="L40" s="41"/>
      <c r="M40" s="41"/>
    </row>
    <row r="41" spans="1:14" ht="15" customHeight="1" x14ac:dyDescent="0.25">
      <c r="A41" s="46" t="s">
        <v>68</v>
      </c>
      <c r="B41" s="46"/>
      <c r="C41" s="46"/>
      <c r="D41" s="46"/>
      <c r="E41" s="46"/>
      <c r="F41" s="47"/>
      <c r="G41" s="40" t="s">
        <v>69</v>
      </c>
      <c r="H41" s="40" t="s">
        <v>70</v>
      </c>
      <c r="I41" s="40"/>
      <c r="J41" s="41">
        <f>981845.01+1556100+340665.57-11139+307701.39</f>
        <v>3175172.9699999997</v>
      </c>
      <c r="K41" s="41"/>
      <c r="L41" s="41"/>
      <c r="M41" s="41"/>
    </row>
    <row r="42" spans="1:14" ht="18" customHeight="1" x14ac:dyDescent="0.25">
      <c r="A42" s="39" t="s">
        <v>52</v>
      </c>
      <c r="B42" s="52"/>
      <c r="C42" s="52"/>
      <c r="D42" s="52"/>
      <c r="E42" s="52"/>
      <c r="F42" s="53"/>
      <c r="G42" s="40"/>
      <c r="H42" s="40"/>
      <c r="I42" s="40"/>
      <c r="J42" s="54"/>
      <c r="K42" s="54"/>
      <c r="L42" s="54"/>
      <c r="M42" s="41"/>
    </row>
    <row r="43" spans="1:14" ht="12.75" customHeight="1" x14ac:dyDescent="0.25">
      <c r="A43" s="46" t="s">
        <v>71</v>
      </c>
      <c r="B43" s="46"/>
      <c r="C43" s="46"/>
      <c r="D43" s="46"/>
      <c r="E43" s="46"/>
      <c r="F43" s="47"/>
      <c r="G43" s="40" t="s">
        <v>72</v>
      </c>
      <c r="H43" s="40" t="s">
        <v>73</v>
      </c>
      <c r="I43" s="40"/>
      <c r="J43" s="54">
        <f>J45+J46</f>
        <v>23128372.899999999</v>
      </c>
      <c r="K43" s="54">
        <f t="shared" ref="K43:L43" si="2">K45+K46</f>
        <v>0</v>
      </c>
      <c r="L43" s="54">
        <f t="shared" si="2"/>
        <v>0</v>
      </c>
      <c r="M43" s="41"/>
    </row>
    <row r="44" spans="1:14" x14ac:dyDescent="0.25">
      <c r="A44" s="38" t="s">
        <v>52</v>
      </c>
      <c r="B44" s="38"/>
      <c r="C44" s="38"/>
      <c r="D44" s="38"/>
      <c r="E44" s="38"/>
      <c r="F44" s="39"/>
      <c r="G44" s="55" t="s">
        <v>74</v>
      </c>
      <c r="H44" s="55" t="s">
        <v>73</v>
      </c>
      <c r="I44" s="40"/>
      <c r="J44" s="41"/>
      <c r="K44" s="41"/>
      <c r="L44" s="41"/>
      <c r="M44" s="41"/>
    </row>
    <row r="45" spans="1:14" x14ac:dyDescent="0.25">
      <c r="A45" s="38" t="s">
        <v>75</v>
      </c>
      <c r="B45" s="38"/>
      <c r="C45" s="38"/>
      <c r="D45" s="38"/>
      <c r="E45" s="38"/>
      <c r="F45" s="39"/>
      <c r="G45" s="56"/>
      <c r="H45" s="56"/>
      <c r="I45" s="40" t="s">
        <v>76</v>
      </c>
      <c r="J45" s="41">
        <f>246356+3910430+7849009.35+10001876.72+772611.83+597842.4+246.6-250000</f>
        <v>23128372.899999999</v>
      </c>
      <c r="K45" s="41"/>
      <c r="L45" s="41"/>
      <c r="M45" s="41"/>
      <c r="N45" s="48" t="s">
        <v>77</v>
      </c>
    </row>
    <row r="46" spans="1:14" ht="15" customHeight="1" x14ac:dyDescent="0.25">
      <c r="A46" s="46" t="s">
        <v>78</v>
      </c>
      <c r="B46" s="46"/>
      <c r="C46" s="46"/>
      <c r="D46" s="46"/>
      <c r="E46" s="46"/>
      <c r="F46" s="47"/>
      <c r="G46" s="40" t="s">
        <v>79</v>
      </c>
      <c r="H46" s="40" t="s">
        <v>73</v>
      </c>
      <c r="I46" s="40"/>
      <c r="J46" s="41"/>
      <c r="K46" s="41"/>
      <c r="L46" s="41"/>
      <c r="M46" s="41"/>
    </row>
    <row r="47" spans="1:14" ht="15" customHeight="1" x14ac:dyDescent="0.25">
      <c r="A47" s="46" t="s">
        <v>80</v>
      </c>
      <c r="B47" s="46"/>
      <c r="C47" s="46"/>
      <c r="D47" s="46"/>
      <c r="E47" s="46"/>
      <c r="F47" s="47"/>
      <c r="G47" s="40" t="s">
        <v>81</v>
      </c>
      <c r="H47" s="40">
        <v>440</v>
      </c>
      <c r="I47" s="40"/>
      <c r="J47" s="41"/>
      <c r="K47" s="41"/>
      <c r="L47" s="41"/>
      <c r="M47" s="41"/>
    </row>
    <row r="48" spans="1:14" x14ac:dyDescent="0.25">
      <c r="A48" s="38" t="s">
        <v>52</v>
      </c>
      <c r="B48" s="38"/>
      <c r="C48" s="38"/>
      <c r="D48" s="38"/>
      <c r="E48" s="38"/>
      <c r="F48" s="39"/>
      <c r="G48" s="40"/>
      <c r="H48" s="40"/>
      <c r="I48" s="40"/>
      <c r="J48" s="41"/>
      <c r="K48" s="41"/>
      <c r="L48" s="41"/>
      <c r="M48" s="41"/>
    </row>
    <row r="49" spans="1:16" ht="15" customHeight="1" x14ac:dyDescent="0.25">
      <c r="A49" s="46" t="s">
        <v>82</v>
      </c>
      <c r="B49" s="46"/>
      <c r="C49" s="46"/>
      <c r="D49" s="46"/>
      <c r="E49" s="46"/>
      <c r="F49" s="47"/>
      <c r="G49" s="40" t="s">
        <v>83</v>
      </c>
      <c r="H49" s="40" t="s">
        <v>43</v>
      </c>
      <c r="I49" s="40"/>
      <c r="J49" s="41"/>
      <c r="K49" s="41"/>
      <c r="L49" s="41"/>
      <c r="M49" s="41"/>
    </row>
    <row r="50" spans="1:16" ht="36" customHeight="1" x14ac:dyDescent="0.25">
      <c r="A50" s="46" t="s">
        <v>84</v>
      </c>
      <c r="B50" s="46"/>
      <c r="C50" s="46"/>
      <c r="D50" s="46"/>
      <c r="E50" s="46"/>
      <c r="F50" s="47"/>
      <c r="G50" s="40" t="s">
        <v>85</v>
      </c>
      <c r="H50" s="40" t="s">
        <v>86</v>
      </c>
      <c r="I50" s="40"/>
      <c r="J50" s="41"/>
      <c r="K50" s="41"/>
      <c r="L50" s="41"/>
      <c r="M50" s="40" t="s">
        <v>43</v>
      </c>
    </row>
    <row r="51" spans="1:16" x14ac:dyDescent="0.25">
      <c r="A51" s="57" t="s">
        <v>87</v>
      </c>
      <c r="B51" s="57"/>
      <c r="C51" s="57"/>
      <c r="D51" s="57"/>
      <c r="E51" s="57"/>
      <c r="F51" s="57"/>
      <c r="G51" s="44" t="s">
        <v>88</v>
      </c>
      <c r="H51" s="44" t="s">
        <v>43</v>
      </c>
      <c r="I51" s="44" t="s">
        <v>89</v>
      </c>
      <c r="J51" s="45">
        <f>J52+J70+J80+J66+J94</f>
        <v>115420948.14999998</v>
      </c>
      <c r="K51" s="45">
        <f>K52+K70+K80</f>
        <v>0</v>
      </c>
      <c r="L51" s="45">
        <f>L52+L70+L80</f>
        <v>0</v>
      </c>
      <c r="M51" s="41"/>
      <c r="N51" s="36">
        <f>J51-J32-J30</f>
        <v>-9.3132257461547852E-9</v>
      </c>
      <c r="O51" s="37"/>
      <c r="P51" s="37"/>
    </row>
    <row r="52" spans="1:16" ht="15" customHeight="1" x14ac:dyDescent="0.25">
      <c r="A52" s="58" t="s">
        <v>90</v>
      </c>
      <c r="B52" s="58"/>
      <c r="C52" s="58"/>
      <c r="D52" s="58"/>
      <c r="E52" s="58"/>
      <c r="F52" s="58"/>
      <c r="G52" s="40" t="s">
        <v>91</v>
      </c>
      <c r="H52" s="40" t="s">
        <v>43</v>
      </c>
      <c r="I52" s="40" t="s">
        <v>92</v>
      </c>
      <c r="J52" s="41">
        <f>J53+J54+J56</f>
        <v>76516246.549999982</v>
      </c>
      <c r="K52" s="41">
        <f t="shared" ref="K52:L52" si="3">K53+K54+K56</f>
        <v>0</v>
      </c>
      <c r="L52" s="41">
        <f t="shared" si="3"/>
        <v>0</v>
      </c>
      <c r="M52" s="40" t="s">
        <v>43</v>
      </c>
    </row>
    <row r="53" spans="1:16" ht="15" customHeight="1" x14ac:dyDescent="0.25">
      <c r="A53" s="58" t="s">
        <v>93</v>
      </c>
      <c r="B53" s="58"/>
      <c r="C53" s="58"/>
      <c r="D53" s="58"/>
      <c r="E53" s="58"/>
      <c r="F53" s="58"/>
      <c r="G53" s="40" t="s">
        <v>94</v>
      </c>
      <c r="H53" s="40" t="s">
        <v>95</v>
      </c>
      <c r="I53" s="40" t="s">
        <v>96</v>
      </c>
      <c r="J53" s="41">
        <f>189216+3003400+55266830+187564.47+189.4-8555.31+129596.01</f>
        <v>58768240.569999993</v>
      </c>
      <c r="K53" s="41"/>
      <c r="L53" s="41"/>
      <c r="M53" s="40" t="s">
        <v>43</v>
      </c>
    </row>
    <row r="54" spans="1:16" ht="15" customHeight="1" x14ac:dyDescent="0.25">
      <c r="A54" s="58" t="s">
        <v>97</v>
      </c>
      <c r="B54" s="58"/>
      <c r="C54" s="58"/>
      <c r="D54" s="58"/>
      <c r="E54" s="58"/>
      <c r="F54" s="58"/>
      <c r="G54" s="40" t="s">
        <v>98</v>
      </c>
      <c r="H54" s="40" t="s">
        <v>99</v>
      </c>
      <c r="I54" s="40" t="s">
        <v>100</v>
      </c>
      <c r="J54" s="41"/>
      <c r="K54" s="41"/>
      <c r="L54" s="41"/>
      <c r="M54" s="40" t="s">
        <v>43</v>
      </c>
    </row>
    <row r="55" spans="1:16" ht="26.25" customHeight="1" x14ac:dyDescent="0.25">
      <c r="A55" s="58" t="s">
        <v>101</v>
      </c>
      <c r="B55" s="58"/>
      <c r="C55" s="58"/>
      <c r="D55" s="58"/>
      <c r="E55" s="58"/>
      <c r="F55" s="58"/>
      <c r="G55" s="40" t="s">
        <v>102</v>
      </c>
      <c r="H55" s="40" t="s">
        <v>103</v>
      </c>
      <c r="I55" s="40" t="s">
        <v>104</v>
      </c>
      <c r="J55" s="41"/>
      <c r="K55" s="41"/>
      <c r="L55" s="41"/>
      <c r="M55" s="40" t="s">
        <v>43</v>
      </c>
    </row>
    <row r="56" spans="1:16" ht="33" customHeight="1" x14ac:dyDescent="0.25">
      <c r="A56" s="58" t="s">
        <v>105</v>
      </c>
      <c r="B56" s="58"/>
      <c r="C56" s="58"/>
      <c r="D56" s="58"/>
      <c r="E56" s="58"/>
      <c r="F56" s="58"/>
      <c r="G56" s="40" t="s">
        <v>106</v>
      </c>
      <c r="H56" s="40" t="s">
        <v>107</v>
      </c>
      <c r="I56" s="40" t="s">
        <v>104</v>
      </c>
      <c r="J56" s="41">
        <f>J57</f>
        <v>17748005.979999997</v>
      </c>
      <c r="K56" s="41"/>
      <c r="L56" s="41"/>
      <c r="M56" s="40" t="s">
        <v>43</v>
      </c>
    </row>
    <row r="57" spans="1:16" ht="15" customHeight="1" x14ac:dyDescent="0.25">
      <c r="A57" s="58" t="s">
        <v>108</v>
      </c>
      <c r="B57" s="58"/>
      <c r="C57" s="58"/>
      <c r="D57" s="58"/>
      <c r="E57" s="58"/>
      <c r="F57" s="58"/>
      <c r="G57" s="40" t="s">
        <v>109</v>
      </c>
      <c r="H57" s="40" t="s">
        <v>107</v>
      </c>
      <c r="I57" s="40" t="s">
        <v>104</v>
      </c>
      <c r="J57" s="41">
        <f>57140+907030+16690580+56644.47+57.2-2583.69+39138</f>
        <v>17748005.979999997</v>
      </c>
      <c r="K57" s="41"/>
      <c r="L57" s="41"/>
      <c r="M57" s="40" t="s">
        <v>43</v>
      </c>
    </row>
    <row r="58" spans="1:16" ht="15" customHeight="1" x14ac:dyDescent="0.25">
      <c r="A58" s="58" t="s">
        <v>110</v>
      </c>
      <c r="B58" s="58"/>
      <c r="C58" s="58"/>
      <c r="D58" s="58"/>
      <c r="E58" s="58"/>
      <c r="F58" s="58"/>
      <c r="G58" s="40" t="s">
        <v>111</v>
      </c>
      <c r="H58" s="40" t="s">
        <v>107</v>
      </c>
      <c r="I58" s="40"/>
      <c r="J58" s="41"/>
      <c r="K58" s="41"/>
      <c r="L58" s="41"/>
      <c r="M58" s="40" t="s">
        <v>43</v>
      </c>
    </row>
    <row r="59" spans="1:16" ht="29.25" customHeight="1" x14ac:dyDescent="0.25">
      <c r="A59" s="58" t="s">
        <v>112</v>
      </c>
      <c r="B59" s="58"/>
      <c r="C59" s="58"/>
      <c r="D59" s="58"/>
      <c r="E59" s="58"/>
      <c r="F59" s="58"/>
      <c r="G59" s="40" t="s">
        <v>113</v>
      </c>
      <c r="H59" s="40" t="s">
        <v>60</v>
      </c>
      <c r="I59" s="40"/>
      <c r="J59" s="41"/>
      <c r="K59" s="41"/>
      <c r="L59" s="41"/>
      <c r="M59" s="40" t="s">
        <v>43</v>
      </c>
    </row>
    <row r="60" spans="1:16" ht="17.25" customHeight="1" x14ac:dyDescent="0.25">
      <c r="A60" s="58" t="s">
        <v>114</v>
      </c>
      <c r="B60" s="58"/>
      <c r="C60" s="58"/>
      <c r="D60" s="58"/>
      <c r="E60" s="58"/>
      <c r="F60" s="58"/>
      <c r="G60" s="40" t="s">
        <v>115</v>
      </c>
      <c r="H60" s="40" t="s">
        <v>116</v>
      </c>
      <c r="I60" s="40"/>
      <c r="J60" s="41"/>
      <c r="K60" s="41"/>
      <c r="L60" s="41"/>
      <c r="M60" s="40" t="s">
        <v>43</v>
      </c>
    </row>
    <row r="61" spans="1:16" ht="29.25" customHeight="1" x14ac:dyDescent="0.25">
      <c r="A61" s="58" t="s">
        <v>117</v>
      </c>
      <c r="B61" s="58"/>
      <c r="C61" s="58"/>
      <c r="D61" s="58"/>
      <c r="E61" s="58"/>
      <c r="F61" s="58"/>
      <c r="G61" s="40" t="s">
        <v>118</v>
      </c>
      <c r="H61" s="40" t="s">
        <v>119</v>
      </c>
      <c r="I61" s="40"/>
      <c r="J61" s="41"/>
      <c r="K61" s="41"/>
      <c r="L61" s="41"/>
      <c r="M61" s="40" t="s">
        <v>43</v>
      </c>
    </row>
    <row r="62" spans="1:16" ht="15" customHeight="1" x14ac:dyDescent="0.25">
      <c r="A62" s="58" t="s">
        <v>120</v>
      </c>
      <c r="B62" s="58"/>
      <c r="C62" s="58"/>
      <c r="D62" s="58"/>
      <c r="E62" s="58"/>
      <c r="F62" s="58"/>
      <c r="G62" s="40" t="s">
        <v>121</v>
      </c>
      <c r="H62" s="40" t="s">
        <v>119</v>
      </c>
      <c r="I62" s="40"/>
      <c r="J62" s="41"/>
      <c r="K62" s="41"/>
      <c r="L62" s="41"/>
      <c r="M62" s="40" t="s">
        <v>43</v>
      </c>
    </row>
    <row r="63" spans="1:16" ht="15" customHeight="1" x14ac:dyDescent="0.25">
      <c r="A63" s="58" t="s">
        <v>122</v>
      </c>
      <c r="B63" s="58"/>
      <c r="C63" s="58"/>
      <c r="D63" s="58"/>
      <c r="E63" s="58"/>
      <c r="F63" s="58"/>
      <c r="G63" s="40" t="s">
        <v>123</v>
      </c>
      <c r="H63" s="40" t="s">
        <v>119</v>
      </c>
      <c r="I63" s="40"/>
      <c r="J63" s="41"/>
      <c r="K63" s="41"/>
      <c r="L63" s="41"/>
      <c r="M63" s="40" t="s">
        <v>43</v>
      </c>
    </row>
    <row r="64" spans="1:16" ht="15" customHeight="1" x14ac:dyDescent="0.25">
      <c r="A64" s="58" t="s">
        <v>124</v>
      </c>
      <c r="B64" s="58"/>
      <c r="C64" s="58"/>
      <c r="D64" s="58"/>
      <c r="E64" s="58"/>
      <c r="F64" s="58"/>
      <c r="G64" s="40" t="s">
        <v>125</v>
      </c>
      <c r="H64" s="40" t="s">
        <v>126</v>
      </c>
      <c r="I64" s="40"/>
      <c r="J64" s="41"/>
      <c r="K64" s="41"/>
      <c r="L64" s="41"/>
      <c r="M64" s="40" t="s">
        <v>43</v>
      </c>
    </row>
    <row r="65" spans="1:13" ht="15" customHeight="1" x14ac:dyDescent="0.25">
      <c r="A65" s="58" t="s">
        <v>127</v>
      </c>
      <c r="B65" s="58"/>
      <c r="C65" s="58"/>
      <c r="D65" s="58"/>
      <c r="E65" s="58"/>
      <c r="F65" s="58"/>
      <c r="G65" s="40" t="s">
        <v>128</v>
      </c>
      <c r="H65" s="40" t="s">
        <v>129</v>
      </c>
      <c r="I65" s="40"/>
      <c r="J65" s="41"/>
      <c r="K65" s="41"/>
      <c r="L65" s="41"/>
      <c r="M65" s="40" t="s">
        <v>43</v>
      </c>
    </row>
    <row r="66" spans="1:13" ht="35.25" customHeight="1" x14ac:dyDescent="0.25">
      <c r="A66" s="58" t="s">
        <v>130</v>
      </c>
      <c r="B66" s="58"/>
      <c r="C66" s="58"/>
      <c r="D66" s="58"/>
      <c r="E66" s="58"/>
      <c r="F66" s="58"/>
      <c r="G66" s="40" t="s">
        <v>131</v>
      </c>
      <c r="H66" s="40" t="s">
        <v>132</v>
      </c>
      <c r="I66" s="40" t="s">
        <v>133</v>
      </c>
      <c r="J66" s="41"/>
      <c r="K66" s="41"/>
      <c r="L66" s="41"/>
      <c r="M66" s="40" t="s">
        <v>43</v>
      </c>
    </row>
    <row r="67" spans="1:13" ht="30.75" customHeight="1" x14ac:dyDescent="0.25">
      <c r="A67" s="58" t="s">
        <v>134</v>
      </c>
      <c r="B67" s="58"/>
      <c r="C67" s="58"/>
      <c r="D67" s="58"/>
      <c r="E67" s="58"/>
      <c r="F67" s="58"/>
      <c r="G67" s="40" t="s">
        <v>135</v>
      </c>
      <c r="H67" s="40" t="s">
        <v>136</v>
      </c>
      <c r="I67" s="40"/>
      <c r="J67" s="41"/>
      <c r="K67" s="41"/>
      <c r="L67" s="41"/>
      <c r="M67" s="40" t="s">
        <v>43</v>
      </c>
    </row>
    <row r="68" spans="1:13" ht="44.25" customHeight="1" x14ac:dyDescent="0.25">
      <c r="A68" s="58" t="s">
        <v>137</v>
      </c>
      <c r="B68" s="58"/>
      <c r="C68" s="58"/>
      <c r="D68" s="58"/>
      <c r="E68" s="58"/>
      <c r="F68" s="58"/>
      <c r="G68" s="40" t="s">
        <v>138</v>
      </c>
      <c r="H68" s="40" t="s">
        <v>139</v>
      </c>
      <c r="I68" s="40"/>
      <c r="J68" s="41"/>
      <c r="K68" s="41"/>
      <c r="L68" s="41"/>
      <c r="M68" s="40" t="s">
        <v>43</v>
      </c>
    </row>
    <row r="69" spans="1:13" ht="30.75" customHeight="1" x14ac:dyDescent="0.25">
      <c r="A69" s="58" t="s">
        <v>140</v>
      </c>
      <c r="B69" s="58"/>
      <c r="C69" s="58"/>
      <c r="D69" s="58"/>
      <c r="E69" s="58"/>
      <c r="F69" s="58"/>
      <c r="G69" s="40" t="s">
        <v>141</v>
      </c>
      <c r="H69" s="40" t="s">
        <v>142</v>
      </c>
      <c r="I69" s="40"/>
      <c r="J69" s="41"/>
      <c r="K69" s="41"/>
      <c r="L69" s="41"/>
      <c r="M69" s="40" t="s">
        <v>43</v>
      </c>
    </row>
    <row r="70" spans="1:13" ht="15" customHeight="1" x14ac:dyDescent="0.25">
      <c r="A70" s="58" t="s">
        <v>143</v>
      </c>
      <c r="B70" s="58"/>
      <c r="C70" s="58"/>
      <c r="D70" s="58"/>
      <c r="E70" s="58"/>
      <c r="F70" s="58"/>
      <c r="G70" s="40" t="s">
        <v>144</v>
      </c>
      <c r="H70" s="40" t="s">
        <v>145</v>
      </c>
      <c r="I70" s="40" t="s">
        <v>146</v>
      </c>
      <c r="J70" s="41">
        <f>J71+J72</f>
        <v>7703912</v>
      </c>
      <c r="K70" s="41">
        <f t="shared" ref="K70:L70" si="4">K71+K72</f>
        <v>0</v>
      </c>
      <c r="L70" s="41">
        <f t="shared" si="4"/>
        <v>0</v>
      </c>
      <c r="M70" s="40" t="s">
        <v>43</v>
      </c>
    </row>
    <row r="71" spans="1:13" ht="15" customHeight="1" x14ac:dyDescent="0.25">
      <c r="A71" s="58" t="s">
        <v>147</v>
      </c>
      <c r="B71" s="58"/>
      <c r="C71" s="58"/>
      <c r="D71" s="58"/>
      <c r="E71" s="58"/>
      <c r="F71" s="58"/>
      <c r="G71" s="40" t="s">
        <v>148</v>
      </c>
      <c r="H71" s="40" t="s">
        <v>149</v>
      </c>
      <c r="I71" s="40" t="s">
        <v>146</v>
      </c>
      <c r="J71" s="41">
        <v>7703912</v>
      </c>
      <c r="K71" s="41"/>
      <c r="L71" s="41"/>
      <c r="M71" s="40" t="s">
        <v>43</v>
      </c>
    </row>
    <row r="72" spans="1:13" ht="29.25" customHeight="1" x14ac:dyDescent="0.25">
      <c r="A72" s="58" t="s">
        <v>150</v>
      </c>
      <c r="B72" s="58"/>
      <c r="C72" s="58"/>
      <c r="D72" s="58"/>
      <c r="E72" s="58"/>
      <c r="F72" s="58"/>
      <c r="G72" s="40" t="s">
        <v>151</v>
      </c>
      <c r="H72" s="40" t="s">
        <v>152</v>
      </c>
      <c r="I72" s="40" t="s">
        <v>146</v>
      </c>
      <c r="J72" s="41"/>
      <c r="K72" s="41"/>
      <c r="L72" s="41"/>
      <c r="M72" s="40" t="s">
        <v>43</v>
      </c>
    </row>
    <row r="73" spans="1:13" ht="15" customHeight="1" x14ac:dyDescent="0.25">
      <c r="A73" s="58" t="s">
        <v>153</v>
      </c>
      <c r="B73" s="58"/>
      <c r="C73" s="58"/>
      <c r="D73" s="58"/>
      <c r="E73" s="58"/>
      <c r="F73" s="58"/>
      <c r="G73" s="40" t="s">
        <v>154</v>
      </c>
      <c r="H73" s="40" t="s">
        <v>155</v>
      </c>
      <c r="I73" s="40" t="s">
        <v>156</v>
      </c>
      <c r="J73" s="41"/>
      <c r="K73" s="41"/>
      <c r="L73" s="41"/>
      <c r="M73" s="40" t="s">
        <v>43</v>
      </c>
    </row>
    <row r="74" spans="1:13" ht="15" customHeight="1" x14ac:dyDescent="0.25">
      <c r="A74" s="58" t="s">
        <v>157</v>
      </c>
      <c r="B74" s="58"/>
      <c r="C74" s="58"/>
      <c r="D74" s="58"/>
      <c r="E74" s="58"/>
      <c r="F74" s="58"/>
      <c r="G74" s="40" t="s">
        <v>158</v>
      </c>
      <c r="H74" s="40" t="s">
        <v>43</v>
      </c>
      <c r="I74" s="40"/>
      <c r="J74" s="41"/>
      <c r="K74" s="41"/>
      <c r="L74" s="41"/>
      <c r="M74" s="40" t="s">
        <v>43</v>
      </c>
    </row>
    <row r="75" spans="1:13" ht="27.75" customHeight="1" x14ac:dyDescent="0.25">
      <c r="A75" s="58" t="s">
        <v>159</v>
      </c>
      <c r="B75" s="58"/>
      <c r="C75" s="58"/>
      <c r="D75" s="58"/>
      <c r="E75" s="58"/>
      <c r="F75" s="58"/>
      <c r="G75" s="40" t="s">
        <v>160</v>
      </c>
      <c r="H75" s="40" t="s">
        <v>161</v>
      </c>
      <c r="I75" s="40"/>
      <c r="J75" s="41"/>
      <c r="K75" s="41"/>
      <c r="L75" s="41"/>
      <c r="M75" s="40" t="s">
        <v>43</v>
      </c>
    </row>
    <row r="76" spans="1:13" ht="15" customHeight="1" x14ac:dyDescent="0.25">
      <c r="A76" s="58" t="s">
        <v>162</v>
      </c>
      <c r="B76" s="58"/>
      <c r="C76" s="58"/>
      <c r="D76" s="58"/>
      <c r="E76" s="58"/>
      <c r="F76" s="58"/>
      <c r="G76" s="40" t="s">
        <v>163</v>
      </c>
      <c r="H76" s="40" t="s">
        <v>164</v>
      </c>
      <c r="I76" s="40"/>
      <c r="J76" s="41"/>
      <c r="K76" s="41"/>
      <c r="L76" s="41"/>
      <c r="M76" s="40" t="s">
        <v>43</v>
      </c>
    </row>
    <row r="77" spans="1:13" ht="28.5" customHeight="1" x14ac:dyDescent="0.25">
      <c r="A77" s="58" t="s">
        <v>165</v>
      </c>
      <c r="B77" s="58"/>
      <c r="C77" s="58"/>
      <c r="D77" s="58"/>
      <c r="E77" s="58"/>
      <c r="F77" s="58"/>
      <c r="G77" s="40" t="s">
        <v>166</v>
      </c>
      <c r="H77" s="40" t="s">
        <v>167</v>
      </c>
      <c r="I77" s="40"/>
      <c r="J77" s="41"/>
      <c r="K77" s="41"/>
      <c r="L77" s="41"/>
      <c r="M77" s="40" t="s">
        <v>43</v>
      </c>
    </row>
    <row r="78" spans="1:13" ht="15" customHeight="1" x14ac:dyDescent="0.25">
      <c r="A78" s="58" t="s">
        <v>168</v>
      </c>
      <c r="B78" s="58"/>
      <c r="C78" s="58"/>
      <c r="D78" s="58"/>
      <c r="E78" s="58"/>
      <c r="F78" s="58"/>
      <c r="G78" s="40" t="s">
        <v>169</v>
      </c>
      <c r="H78" s="40" t="s">
        <v>43</v>
      </c>
      <c r="I78" s="40"/>
      <c r="J78" s="41"/>
      <c r="K78" s="41"/>
      <c r="L78" s="41"/>
      <c r="M78" s="40" t="s">
        <v>43</v>
      </c>
    </row>
    <row r="79" spans="1:13" ht="30" customHeight="1" x14ac:dyDescent="0.25">
      <c r="A79" s="58" t="s">
        <v>170</v>
      </c>
      <c r="B79" s="58"/>
      <c r="C79" s="58"/>
      <c r="D79" s="58"/>
      <c r="E79" s="58"/>
      <c r="F79" s="58"/>
      <c r="G79" s="40" t="s">
        <v>171</v>
      </c>
      <c r="H79" s="40" t="s">
        <v>172</v>
      </c>
      <c r="I79" s="40"/>
      <c r="J79" s="41"/>
      <c r="K79" s="41"/>
      <c r="L79" s="41"/>
      <c r="M79" s="40" t="s">
        <v>43</v>
      </c>
    </row>
    <row r="80" spans="1:13" ht="16.5" customHeight="1" x14ac:dyDescent="0.25">
      <c r="A80" s="58" t="s">
        <v>173</v>
      </c>
      <c r="B80" s="58"/>
      <c r="C80" s="58"/>
      <c r="D80" s="58"/>
      <c r="E80" s="58"/>
      <c r="F80" s="58"/>
      <c r="G80" s="40" t="s">
        <v>174</v>
      </c>
      <c r="H80" s="40" t="s">
        <v>43</v>
      </c>
      <c r="I80" s="40" t="s">
        <v>175</v>
      </c>
      <c r="J80" s="41">
        <f>J81+J82+J83+J84+J86</f>
        <v>31200789.600000001</v>
      </c>
      <c r="K80" s="41">
        <f t="shared" ref="K80:L80" si="5">K81+K82+K83+K84</f>
        <v>0</v>
      </c>
      <c r="L80" s="41">
        <f t="shared" si="5"/>
        <v>0</v>
      </c>
      <c r="M80" s="41"/>
    </row>
    <row r="81" spans="1:15" ht="15" customHeight="1" x14ac:dyDescent="0.25">
      <c r="A81" s="58" t="s">
        <v>176</v>
      </c>
      <c r="B81" s="58"/>
      <c r="C81" s="58"/>
      <c r="D81" s="58"/>
      <c r="E81" s="58"/>
      <c r="F81" s="58"/>
      <c r="G81" s="40" t="s">
        <v>177</v>
      </c>
      <c r="H81" s="40" t="s">
        <v>178</v>
      </c>
      <c r="I81" s="40"/>
      <c r="J81" s="41"/>
      <c r="K81" s="41"/>
      <c r="L81" s="41"/>
      <c r="M81" s="41"/>
    </row>
    <row r="82" spans="1:15" ht="31.5" hidden="1" customHeight="1" x14ac:dyDescent="0.25">
      <c r="A82" s="58" t="s">
        <v>179</v>
      </c>
      <c r="B82" s="58"/>
      <c r="C82" s="58"/>
      <c r="D82" s="58"/>
      <c r="E82" s="58"/>
      <c r="F82" s="58"/>
      <c r="G82" s="40"/>
      <c r="H82" s="40"/>
      <c r="I82" s="40"/>
      <c r="J82" s="41"/>
      <c r="K82" s="41"/>
      <c r="L82" s="41"/>
      <c r="M82" s="41"/>
    </row>
    <row r="83" spans="1:15" ht="27.75" customHeight="1" x14ac:dyDescent="0.25">
      <c r="A83" s="58" t="s">
        <v>180</v>
      </c>
      <c r="B83" s="58"/>
      <c r="C83" s="58"/>
      <c r="D83" s="58"/>
      <c r="E83" s="58"/>
      <c r="F83" s="58"/>
      <c r="G83" s="40" t="s">
        <v>181</v>
      </c>
      <c r="H83" s="40" t="s">
        <v>182</v>
      </c>
      <c r="I83" s="40"/>
      <c r="J83" s="41"/>
      <c r="K83" s="41"/>
      <c r="L83" s="41"/>
      <c r="M83" s="41"/>
    </row>
    <row r="84" spans="1:15" ht="19.5" customHeight="1" x14ac:dyDescent="0.25">
      <c r="A84" s="58" t="s">
        <v>183</v>
      </c>
      <c r="B84" s="58"/>
      <c r="C84" s="58"/>
      <c r="D84" s="58"/>
      <c r="E84" s="58"/>
      <c r="F84" s="58"/>
      <c r="G84" s="40" t="s">
        <v>184</v>
      </c>
      <c r="H84" s="40" t="s">
        <v>185</v>
      </c>
      <c r="I84" s="40" t="s">
        <v>175</v>
      </c>
      <c r="J84" s="41">
        <f>2691525+21480716.85+772611.83+705168.51+323427.96+33930+94797.53+574.11+496061.42+597842.4-250000+11139+205200-11139+137833.83</f>
        <v>27289689.440000001</v>
      </c>
      <c r="K84" s="41"/>
      <c r="L84" s="41"/>
      <c r="M84" s="41"/>
      <c r="O84" s="37"/>
    </row>
    <row r="85" spans="1:15" ht="42" customHeight="1" x14ac:dyDescent="0.25">
      <c r="A85" s="46" t="s">
        <v>186</v>
      </c>
      <c r="B85" s="38"/>
      <c r="C85" s="38"/>
      <c r="D85" s="38"/>
      <c r="E85" s="38"/>
      <c r="F85" s="39"/>
      <c r="G85" s="40" t="s">
        <v>187</v>
      </c>
      <c r="H85" s="40" t="s">
        <v>188</v>
      </c>
      <c r="I85" s="40"/>
      <c r="J85" s="41"/>
      <c r="K85" s="41"/>
      <c r="L85" s="41"/>
      <c r="M85" s="41"/>
    </row>
    <row r="86" spans="1:15" x14ac:dyDescent="0.25">
      <c r="A86" s="52" t="s">
        <v>189</v>
      </c>
      <c r="B86" s="52"/>
      <c r="C86" s="52"/>
      <c r="D86" s="52"/>
      <c r="E86" s="52"/>
      <c r="F86" s="53"/>
      <c r="G86" s="40" t="s">
        <v>190</v>
      </c>
      <c r="H86" s="40" t="s">
        <v>191</v>
      </c>
      <c r="I86" s="40"/>
      <c r="J86" s="41">
        <f>3083459+1659.1+824848.51+1133.55</f>
        <v>3911100.16</v>
      </c>
      <c r="K86" s="41"/>
      <c r="L86" s="41"/>
      <c r="M86" s="41"/>
    </row>
    <row r="87" spans="1:15" ht="27" customHeight="1" x14ac:dyDescent="0.25">
      <c r="A87" s="58" t="s">
        <v>192</v>
      </c>
      <c r="B87" s="58"/>
      <c r="C87" s="58"/>
      <c r="D87" s="58"/>
      <c r="E87" s="58"/>
      <c r="F87" s="58"/>
      <c r="G87" s="40" t="s">
        <v>193</v>
      </c>
      <c r="H87" s="40" t="s">
        <v>194</v>
      </c>
      <c r="I87" s="40"/>
      <c r="J87" s="41"/>
      <c r="K87" s="41"/>
      <c r="L87" s="41"/>
      <c r="M87" s="41"/>
    </row>
    <row r="88" spans="1:15" ht="44.25" customHeight="1" x14ac:dyDescent="0.25">
      <c r="A88" s="58" t="s">
        <v>195</v>
      </c>
      <c r="B88" s="58"/>
      <c r="C88" s="58"/>
      <c r="D88" s="58"/>
      <c r="E88" s="58"/>
      <c r="F88" s="58"/>
      <c r="G88" s="40" t="s">
        <v>196</v>
      </c>
      <c r="H88" s="40" t="s">
        <v>197</v>
      </c>
      <c r="I88" s="40"/>
      <c r="J88" s="41"/>
      <c r="K88" s="41"/>
      <c r="L88" s="41"/>
      <c r="M88" s="41"/>
    </row>
    <row r="89" spans="1:15" ht="25.5" customHeight="1" x14ac:dyDescent="0.25">
      <c r="A89" s="58" t="s">
        <v>198</v>
      </c>
      <c r="B89" s="58"/>
      <c r="C89" s="58"/>
      <c r="D89" s="58"/>
      <c r="E89" s="58"/>
      <c r="F89" s="58"/>
      <c r="G89" s="40" t="s">
        <v>199</v>
      </c>
      <c r="H89" s="40" t="s">
        <v>200</v>
      </c>
      <c r="I89" s="40"/>
      <c r="J89" s="41"/>
      <c r="K89" s="41"/>
      <c r="L89" s="41"/>
      <c r="M89" s="41"/>
    </row>
    <row r="90" spans="1:15" ht="16.5" x14ac:dyDescent="0.25">
      <c r="A90" s="57" t="s">
        <v>201</v>
      </c>
      <c r="B90" s="57"/>
      <c r="C90" s="57"/>
      <c r="D90" s="57"/>
      <c r="E90" s="57"/>
      <c r="F90" s="57"/>
      <c r="G90" s="44" t="s">
        <v>202</v>
      </c>
      <c r="H90" s="44" t="s">
        <v>48</v>
      </c>
      <c r="I90" s="44"/>
      <c r="J90" s="41"/>
      <c r="K90" s="41"/>
      <c r="L90" s="41"/>
      <c r="M90" s="40" t="s">
        <v>43</v>
      </c>
    </row>
    <row r="91" spans="1:15" ht="15" customHeight="1" x14ac:dyDescent="0.25">
      <c r="A91" s="58" t="s">
        <v>203</v>
      </c>
      <c r="B91" s="58"/>
      <c r="C91" s="58"/>
      <c r="D91" s="58"/>
      <c r="E91" s="58"/>
      <c r="F91" s="58"/>
      <c r="G91" s="40" t="s">
        <v>204</v>
      </c>
      <c r="H91" s="40"/>
      <c r="I91" s="40"/>
      <c r="J91" s="41"/>
      <c r="K91" s="41"/>
      <c r="L91" s="41"/>
      <c r="M91" s="40" t="s">
        <v>43</v>
      </c>
    </row>
    <row r="92" spans="1:15" ht="15" customHeight="1" x14ac:dyDescent="0.25">
      <c r="A92" s="58" t="s">
        <v>205</v>
      </c>
      <c r="B92" s="58"/>
      <c r="C92" s="58"/>
      <c r="D92" s="58"/>
      <c r="E92" s="58"/>
      <c r="F92" s="58"/>
      <c r="G92" s="40" t="s">
        <v>206</v>
      </c>
      <c r="H92" s="40"/>
      <c r="I92" s="40"/>
      <c r="J92" s="41"/>
      <c r="K92" s="41"/>
      <c r="L92" s="41"/>
      <c r="M92" s="40" t="s">
        <v>43</v>
      </c>
    </row>
    <row r="93" spans="1:15" ht="15" customHeight="1" x14ac:dyDescent="0.25">
      <c r="A93" s="58" t="s">
        <v>207</v>
      </c>
      <c r="B93" s="58"/>
      <c r="C93" s="58"/>
      <c r="D93" s="58"/>
      <c r="E93" s="58"/>
      <c r="F93" s="58"/>
      <c r="G93" s="40" t="s">
        <v>208</v>
      </c>
      <c r="H93" s="40"/>
      <c r="I93" s="40"/>
      <c r="J93" s="41"/>
      <c r="K93" s="41"/>
      <c r="L93" s="41"/>
      <c r="M93" s="40" t="s">
        <v>43</v>
      </c>
    </row>
    <row r="94" spans="1:15" ht="16.5" x14ac:dyDescent="0.25">
      <c r="A94" s="57" t="s">
        <v>209</v>
      </c>
      <c r="B94" s="57"/>
      <c r="C94" s="57"/>
      <c r="D94" s="57"/>
      <c r="E94" s="57"/>
      <c r="F94" s="57"/>
      <c r="G94" s="44" t="s">
        <v>210</v>
      </c>
      <c r="H94" s="44" t="s">
        <v>43</v>
      </c>
      <c r="I94" s="44"/>
      <c r="J94" s="41">
        <f>J95</f>
        <v>0</v>
      </c>
      <c r="K94" s="41"/>
      <c r="L94" s="41"/>
      <c r="M94" s="40" t="s">
        <v>43</v>
      </c>
    </row>
    <row r="95" spans="1:15" ht="30.75" customHeight="1" x14ac:dyDescent="0.25">
      <c r="A95" s="58" t="s">
        <v>211</v>
      </c>
      <c r="B95" s="58"/>
      <c r="C95" s="58"/>
      <c r="D95" s="58"/>
      <c r="E95" s="58"/>
      <c r="F95" s="58"/>
      <c r="G95" s="40" t="s">
        <v>212</v>
      </c>
      <c r="H95" s="40" t="s">
        <v>213</v>
      </c>
      <c r="I95" s="40"/>
      <c r="J95" s="41"/>
      <c r="K95" s="41"/>
      <c r="L95" s="41"/>
      <c r="M95" s="40" t="s">
        <v>43</v>
      </c>
    </row>
    <row r="96" spans="1:15" x14ac:dyDescent="0.25">
      <c r="A96" s="58"/>
      <c r="B96" s="58"/>
      <c r="C96" s="58"/>
      <c r="D96" s="58"/>
      <c r="E96" s="58"/>
      <c r="F96" s="58"/>
      <c r="G96" s="59"/>
      <c r="H96" s="59"/>
      <c r="I96" s="59"/>
      <c r="J96" s="59"/>
      <c r="K96" s="59"/>
      <c r="L96" s="59"/>
      <c r="M96" s="59"/>
    </row>
    <row r="97" spans="1:82" ht="16.5" x14ac:dyDescent="0.25">
      <c r="A97" s="60" t="s">
        <v>214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61"/>
      <c r="CB97" s="61"/>
      <c r="CC97" s="61"/>
      <c r="CD97" s="61"/>
    </row>
    <row r="98" spans="1:82" ht="15" customHeight="1" x14ac:dyDescent="0.25">
      <c r="A98" s="62" t="s">
        <v>215</v>
      </c>
      <c r="B98" s="63" t="s">
        <v>29</v>
      </c>
      <c r="C98" s="64"/>
      <c r="D98" s="64"/>
      <c r="E98" s="64"/>
      <c r="F98" s="65"/>
      <c r="G98" s="30" t="s">
        <v>30</v>
      </c>
      <c r="H98" s="30" t="s">
        <v>216</v>
      </c>
      <c r="I98" s="30"/>
      <c r="J98" s="30" t="s">
        <v>33</v>
      </c>
      <c r="K98" s="30"/>
      <c r="L98" s="30"/>
      <c r="M98" s="30"/>
    </row>
    <row r="99" spans="1:82" x14ac:dyDescent="0.25">
      <c r="A99" s="66"/>
      <c r="B99" s="67"/>
      <c r="C99" s="28"/>
      <c r="D99" s="28"/>
      <c r="E99" s="28"/>
      <c r="F99" s="68"/>
      <c r="G99" s="30"/>
      <c r="H99" s="30"/>
      <c r="I99" s="30"/>
      <c r="J99" s="7" t="s">
        <v>34</v>
      </c>
      <c r="K99" s="31" t="s">
        <v>35</v>
      </c>
      <c r="L99" s="31" t="s">
        <v>36</v>
      </c>
      <c r="M99" s="30" t="s">
        <v>37</v>
      </c>
    </row>
    <row r="100" spans="1:82" ht="39" x14ac:dyDescent="0.25">
      <c r="A100" s="69"/>
      <c r="B100" s="70"/>
      <c r="C100" s="71"/>
      <c r="D100" s="71"/>
      <c r="E100" s="71"/>
      <c r="F100" s="72"/>
      <c r="G100" s="30"/>
      <c r="H100" s="30"/>
      <c r="I100" s="30"/>
      <c r="J100" s="7" t="s">
        <v>38</v>
      </c>
      <c r="K100" s="73" t="s">
        <v>39</v>
      </c>
      <c r="L100" s="73" t="s">
        <v>40</v>
      </c>
      <c r="M100" s="62"/>
    </row>
    <row r="101" spans="1:82" x14ac:dyDescent="0.25">
      <c r="A101" s="74">
        <v>1</v>
      </c>
      <c r="B101" s="75">
        <v>2</v>
      </c>
      <c r="C101" s="76"/>
      <c r="D101" s="76"/>
      <c r="E101" s="76"/>
      <c r="F101" s="77"/>
      <c r="G101" s="35">
        <v>3</v>
      </c>
      <c r="H101" s="33">
        <v>4</v>
      </c>
      <c r="I101" s="33"/>
      <c r="J101" s="35">
        <v>5</v>
      </c>
      <c r="K101" s="35">
        <v>6</v>
      </c>
      <c r="L101" s="35">
        <v>7</v>
      </c>
      <c r="M101" s="35">
        <v>8</v>
      </c>
    </row>
    <row r="102" spans="1:82" ht="16.5" x14ac:dyDescent="0.25">
      <c r="A102" s="78">
        <v>1</v>
      </c>
      <c r="B102" s="43" t="s">
        <v>217</v>
      </c>
      <c r="C102" s="57"/>
      <c r="D102" s="57"/>
      <c r="E102" s="57"/>
      <c r="F102" s="57"/>
      <c r="G102" s="79">
        <v>26000</v>
      </c>
      <c r="H102" s="80" t="s">
        <v>43</v>
      </c>
      <c r="I102" s="81"/>
      <c r="J102" s="82">
        <f>J84+J86</f>
        <v>31200789.600000001</v>
      </c>
      <c r="K102" s="82">
        <f>K84</f>
        <v>0</v>
      </c>
      <c r="L102" s="82">
        <f>L84</f>
        <v>0</v>
      </c>
      <c r="M102" s="79"/>
    </row>
    <row r="103" spans="1:82" ht="132" customHeight="1" x14ac:dyDescent="0.25">
      <c r="A103" s="83" t="s">
        <v>218</v>
      </c>
      <c r="B103" s="46" t="s">
        <v>219</v>
      </c>
      <c r="C103" s="46"/>
      <c r="D103" s="46"/>
      <c r="E103" s="46"/>
      <c r="F103" s="47"/>
      <c r="G103" s="84">
        <v>26100</v>
      </c>
      <c r="H103" s="85" t="s">
        <v>43</v>
      </c>
      <c r="I103" s="86"/>
      <c r="J103" s="87"/>
      <c r="K103" s="87"/>
      <c r="L103" s="87"/>
      <c r="M103" s="40"/>
    </row>
    <row r="104" spans="1:82" ht="50.25" customHeight="1" x14ac:dyDescent="0.25">
      <c r="A104" s="83" t="s">
        <v>220</v>
      </c>
      <c r="B104" s="46" t="s">
        <v>221</v>
      </c>
      <c r="C104" s="46"/>
      <c r="D104" s="46"/>
      <c r="E104" s="46"/>
      <c r="F104" s="47"/>
      <c r="G104" s="84">
        <v>26200</v>
      </c>
      <c r="H104" s="85" t="s">
        <v>43</v>
      </c>
      <c r="I104" s="86"/>
      <c r="J104" s="87"/>
      <c r="K104" s="87"/>
      <c r="L104" s="87"/>
      <c r="M104" s="40"/>
    </row>
    <row r="105" spans="1:82" ht="43.5" customHeight="1" x14ac:dyDescent="0.25">
      <c r="A105" s="83" t="s">
        <v>222</v>
      </c>
      <c r="B105" s="46" t="s">
        <v>223</v>
      </c>
      <c r="C105" s="46"/>
      <c r="D105" s="46"/>
      <c r="E105" s="46"/>
      <c r="F105" s="47"/>
      <c r="G105" s="84">
        <v>26300</v>
      </c>
      <c r="H105" s="85" t="s">
        <v>43</v>
      </c>
      <c r="I105" s="86"/>
      <c r="J105" s="88"/>
      <c r="K105" s="88"/>
      <c r="L105" s="88"/>
      <c r="M105" s="40"/>
    </row>
    <row r="106" spans="1:82" ht="48.75" customHeight="1" x14ac:dyDescent="0.25">
      <c r="A106" s="83" t="s">
        <v>224</v>
      </c>
      <c r="B106" s="46" t="s">
        <v>225</v>
      </c>
      <c r="C106" s="46"/>
      <c r="D106" s="46"/>
      <c r="E106" s="46"/>
      <c r="F106" s="47"/>
      <c r="G106" s="84">
        <v>26400</v>
      </c>
      <c r="H106" s="85" t="s">
        <v>43</v>
      </c>
      <c r="I106" s="86"/>
      <c r="J106" s="88">
        <f>J84+J86</f>
        <v>31200789.600000001</v>
      </c>
      <c r="K106" s="88">
        <f t="shared" ref="K106:L106" si="6">K84</f>
        <v>0</v>
      </c>
      <c r="L106" s="88">
        <f t="shared" si="6"/>
        <v>0</v>
      </c>
      <c r="M106" s="40"/>
    </row>
    <row r="107" spans="1:82" ht="35.25" customHeight="1" x14ac:dyDescent="0.25">
      <c r="A107" s="83" t="s">
        <v>226</v>
      </c>
      <c r="B107" s="46" t="s">
        <v>227</v>
      </c>
      <c r="C107" s="46"/>
      <c r="D107" s="46"/>
      <c r="E107" s="46"/>
      <c r="F107" s="47"/>
      <c r="G107" s="84">
        <v>26410</v>
      </c>
      <c r="H107" s="85" t="s">
        <v>43</v>
      </c>
      <c r="I107" s="86"/>
      <c r="J107" s="88">
        <f>J106-J110</f>
        <v>9537677.700000003</v>
      </c>
      <c r="K107" s="88">
        <f t="shared" ref="K107:L108" si="7">K106</f>
        <v>0</v>
      </c>
      <c r="L107" s="88">
        <f t="shared" si="7"/>
        <v>0</v>
      </c>
      <c r="M107" s="40"/>
    </row>
    <row r="108" spans="1:82" ht="24.75" customHeight="1" x14ac:dyDescent="0.25">
      <c r="A108" s="83" t="s">
        <v>228</v>
      </c>
      <c r="B108" s="46" t="s">
        <v>229</v>
      </c>
      <c r="C108" s="46"/>
      <c r="D108" s="46"/>
      <c r="E108" s="46"/>
      <c r="F108" s="47"/>
      <c r="G108" s="84">
        <v>26411</v>
      </c>
      <c r="H108" s="85" t="s">
        <v>43</v>
      </c>
      <c r="I108" s="86"/>
      <c r="J108" s="88">
        <f>J107</f>
        <v>9537677.700000003</v>
      </c>
      <c r="K108" s="88">
        <f t="shared" si="7"/>
        <v>0</v>
      </c>
      <c r="L108" s="88">
        <f t="shared" si="7"/>
        <v>0</v>
      </c>
      <c r="M108" s="40"/>
    </row>
    <row r="109" spans="1:82" x14ac:dyDescent="0.25">
      <c r="A109" s="83" t="s">
        <v>230</v>
      </c>
      <c r="B109" s="46" t="s">
        <v>231</v>
      </c>
      <c r="C109" s="46"/>
      <c r="D109" s="46"/>
      <c r="E109" s="46"/>
      <c r="F109" s="47"/>
      <c r="G109" s="84">
        <v>26412</v>
      </c>
      <c r="H109" s="85" t="s">
        <v>43</v>
      </c>
      <c r="I109" s="86"/>
      <c r="J109" s="87"/>
      <c r="K109" s="87"/>
      <c r="L109" s="87"/>
      <c r="M109" s="40"/>
    </row>
    <row r="110" spans="1:82" ht="36.75" customHeight="1" x14ac:dyDescent="0.25">
      <c r="A110" s="83" t="s">
        <v>232</v>
      </c>
      <c r="B110" s="46" t="s">
        <v>233</v>
      </c>
      <c r="C110" s="46"/>
      <c r="D110" s="46"/>
      <c r="E110" s="46"/>
      <c r="F110" s="47"/>
      <c r="G110" s="84">
        <v>26420</v>
      </c>
      <c r="H110" s="85" t="s">
        <v>43</v>
      </c>
      <c r="I110" s="86"/>
      <c r="J110" s="87">
        <f>J43-J54-1465261</f>
        <v>21663111.899999999</v>
      </c>
      <c r="K110" s="87"/>
      <c r="L110" s="87"/>
      <c r="M110" s="40"/>
      <c r="N110" s="89"/>
    </row>
    <row r="111" spans="1:82" ht="23.25" customHeight="1" x14ac:dyDescent="0.25">
      <c r="A111" s="83" t="s">
        <v>234</v>
      </c>
      <c r="B111" s="46" t="s">
        <v>229</v>
      </c>
      <c r="C111" s="46"/>
      <c r="D111" s="46"/>
      <c r="E111" s="46"/>
      <c r="F111" s="47"/>
      <c r="G111" s="84">
        <v>26421</v>
      </c>
      <c r="H111" s="85" t="s">
        <v>43</v>
      </c>
      <c r="I111" s="86"/>
      <c r="J111" s="87">
        <f>J110</f>
        <v>21663111.899999999</v>
      </c>
      <c r="K111" s="87"/>
      <c r="L111" s="87"/>
      <c r="M111" s="40"/>
    </row>
    <row r="112" spans="1:82" ht="23.25" customHeight="1" x14ac:dyDescent="0.25">
      <c r="A112" s="83" t="s">
        <v>235</v>
      </c>
      <c r="B112" s="46" t="s">
        <v>231</v>
      </c>
      <c r="C112" s="46"/>
      <c r="D112" s="46"/>
      <c r="E112" s="46"/>
      <c r="F112" s="47"/>
      <c r="G112" s="84">
        <v>26422</v>
      </c>
      <c r="H112" s="85" t="s">
        <v>43</v>
      </c>
      <c r="I112" s="86"/>
      <c r="J112" s="87"/>
      <c r="K112" s="87"/>
      <c r="L112" s="87"/>
      <c r="M112" s="40"/>
    </row>
    <row r="113" spans="1:13" ht="29.25" customHeight="1" x14ac:dyDescent="0.25">
      <c r="A113" s="83" t="s">
        <v>236</v>
      </c>
      <c r="B113" s="46" t="s">
        <v>237</v>
      </c>
      <c r="C113" s="46"/>
      <c r="D113" s="46"/>
      <c r="E113" s="46"/>
      <c r="F113" s="47"/>
      <c r="G113" s="84">
        <v>26430</v>
      </c>
      <c r="H113" s="85" t="s">
        <v>43</v>
      </c>
      <c r="I113" s="86"/>
      <c r="J113" s="87"/>
      <c r="K113" s="87"/>
      <c r="L113" s="87"/>
      <c r="M113" s="40"/>
    </row>
    <row r="114" spans="1:13" ht="24.75" customHeight="1" x14ac:dyDescent="0.25">
      <c r="A114" s="83" t="s">
        <v>238</v>
      </c>
      <c r="B114" s="46" t="s">
        <v>239</v>
      </c>
      <c r="C114" s="46"/>
      <c r="D114" s="46"/>
      <c r="E114" s="46"/>
      <c r="F114" s="47"/>
      <c r="G114" s="84">
        <v>26440</v>
      </c>
      <c r="H114" s="85" t="s">
        <v>43</v>
      </c>
      <c r="I114" s="86"/>
      <c r="J114" s="87"/>
      <c r="K114" s="87"/>
      <c r="L114" s="87"/>
      <c r="M114" s="40"/>
    </row>
    <row r="115" spans="1:13" ht="24.75" customHeight="1" x14ac:dyDescent="0.25">
      <c r="A115" s="83" t="s">
        <v>240</v>
      </c>
      <c r="B115" s="46" t="s">
        <v>229</v>
      </c>
      <c r="C115" s="46"/>
      <c r="D115" s="46"/>
      <c r="E115" s="46"/>
      <c r="F115" s="47"/>
      <c r="G115" s="84">
        <v>26441</v>
      </c>
      <c r="H115" s="85" t="s">
        <v>43</v>
      </c>
      <c r="I115" s="86"/>
      <c r="J115" s="87"/>
      <c r="K115" s="87"/>
      <c r="L115" s="87"/>
      <c r="M115" s="40"/>
    </row>
    <row r="116" spans="1:13" x14ac:dyDescent="0.25">
      <c r="A116" s="83" t="s">
        <v>241</v>
      </c>
      <c r="B116" s="46" t="s">
        <v>231</v>
      </c>
      <c r="C116" s="46"/>
      <c r="D116" s="46"/>
      <c r="E116" s="46"/>
      <c r="F116" s="47"/>
      <c r="G116" s="84">
        <v>26442</v>
      </c>
      <c r="H116" s="85" t="s">
        <v>43</v>
      </c>
      <c r="I116" s="86"/>
      <c r="J116" s="87"/>
      <c r="K116" s="87"/>
      <c r="L116" s="87"/>
      <c r="M116" s="40"/>
    </row>
    <row r="117" spans="1:13" ht="15" customHeight="1" x14ac:dyDescent="0.25">
      <c r="A117" s="83" t="s">
        <v>242</v>
      </c>
      <c r="B117" s="46" t="s">
        <v>243</v>
      </c>
      <c r="C117" s="46"/>
      <c r="D117" s="46"/>
      <c r="E117" s="46"/>
      <c r="F117" s="47"/>
      <c r="G117" s="84">
        <v>26450</v>
      </c>
      <c r="H117" s="85" t="s">
        <v>43</v>
      </c>
      <c r="I117" s="86"/>
      <c r="J117" s="87"/>
      <c r="K117" s="87"/>
      <c r="L117" s="87"/>
      <c r="M117" s="40"/>
    </row>
    <row r="118" spans="1:13" ht="23.25" customHeight="1" x14ac:dyDescent="0.25">
      <c r="A118" s="83" t="s">
        <v>244</v>
      </c>
      <c r="B118" s="46" t="s">
        <v>229</v>
      </c>
      <c r="C118" s="46"/>
      <c r="D118" s="46"/>
      <c r="E118" s="46"/>
      <c r="F118" s="47"/>
      <c r="G118" s="84">
        <v>26451</v>
      </c>
      <c r="H118" s="85" t="s">
        <v>43</v>
      </c>
      <c r="I118" s="86"/>
      <c r="J118" s="87"/>
      <c r="K118" s="87"/>
      <c r="L118" s="87"/>
      <c r="M118" s="40"/>
    </row>
    <row r="119" spans="1:13" x14ac:dyDescent="0.25">
      <c r="A119" s="83" t="s">
        <v>245</v>
      </c>
      <c r="B119" s="46" t="s">
        <v>246</v>
      </c>
      <c r="C119" s="46"/>
      <c r="D119" s="46"/>
      <c r="E119" s="46"/>
      <c r="F119" s="47"/>
      <c r="G119" s="84">
        <v>26452</v>
      </c>
      <c r="H119" s="85" t="s">
        <v>43</v>
      </c>
      <c r="I119" s="86"/>
      <c r="J119" s="87"/>
      <c r="K119" s="87"/>
      <c r="L119" s="87"/>
      <c r="M119" s="40"/>
    </row>
    <row r="120" spans="1:13" ht="46.5" customHeight="1" x14ac:dyDescent="0.25">
      <c r="A120" s="83">
        <v>2</v>
      </c>
      <c r="B120" s="46" t="s">
        <v>247</v>
      </c>
      <c r="C120" s="46"/>
      <c r="D120" s="46"/>
      <c r="E120" s="46"/>
      <c r="F120" s="47"/>
      <c r="G120" s="84">
        <v>26500</v>
      </c>
      <c r="H120" s="85" t="s">
        <v>43</v>
      </c>
      <c r="I120" s="86"/>
      <c r="J120" s="87">
        <f>J102</f>
        <v>31200789.600000001</v>
      </c>
      <c r="K120" s="87">
        <f t="shared" ref="K120:L120" si="8">K102</f>
        <v>0</v>
      </c>
      <c r="L120" s="87">
        <f t="shared" si="8"/>
        <v>0</v>
      </c>
      <c r="M120" s="40"/>
    </row>
    <row r="121" spans="1:13" ht="15" customHeight="1" x14ac:dyDescent="0.25">
      <c r="A121" s="83"/>
      <c r="B121" s="46" t="s">
        <v>248</v>
      </c>
      <c r="C121" s="46"/>
      <c r="D121" s="46"/>
      <c r="E121" s="46"/>
      <c r="F121" s="47"/>
      <c r="G121" s="84">
        <v>26510</v>
      </c>
      <c r="H121" s="85" t="s">
        <v>43</v>
      </c>
      <c r="I121" s="86"/>
      <c r="J121" s="87"/>
      <c r="K121" s="87"/>
      <c r="L121" s="87"/>
      <c r="M121" s="40"/>
    </row>
    <row r="122" spans="1:13" ht="15" customHeight="1" x14ac:dyDescent="0.25">
      <c r="A122" s="83"/>
      <c r="B122" s="90"/>
      <c r="C122" s="91"/>
      <c r="D122" s="91"/>
      <c r="E122" s="91"/>
      <c r="F122" s="92"/>
      <c r="G122" s="84"/>
      <c r="H122" s="85">
        <v>2024</v>
      </c>
      <c r="I122" s="86"/>
      <c r="J122" s="87">
        <f>J120</f>
        <v>31200789.600000001</v>
      </c>
      <c r="K122" s="87"/>
      <c r="L122" s="87"/>
      <c r="M122" s="40"/>
    </row>
    <row r="123" spans="1:13" ht="15" customHeight="1" x14ac:dyDescent="0.25">
      <c r="A123" s="83"/>
      <c r="B123" s="90"/>
      <c r="C123" s="91"/>
      <c r="D123" s="91"/>
      <c r="E123" s="91"/>
      <c r="F123" s="92"/>
      <c r="G123" s="84"/>
      <c r="H123" s="85">
        <v>2025</v>
      </c>
      <c r="I123" s="86"/>
      <c r="J123" s="87"/>
      <c r="K123" s="87">
        <f>K120</f>
        <v>0</v>
      </c>
      <c r="L123" s="87"/>
      <c r="M123" s="40"/>
    </row>
    <row r="124" spans="1:13" x14ac:dyDescent="0.25">
      <c r="A124" s="83"/>
      <c r="B124" s="46"/>
      <c r="C124" s="46"/>
      <c r="D124" s="46"/>
      <c r="E124" s="46"/>
      <c r="F124" s="47"/>
      <c r="G124" s="84"/>
      <c r="H124" s="85">
        <v>2026</v>
      </c>
      <c r="I124" s="86"/>
      <c r="J124" s="87"/>
      <c r="K124" s="87"/>
      <c r="L124" s="87">
        <f>L120</f>
        <v>0</v>
      </c>
      <c r="M124" s="40"/>
    </row>
    <row r="125" spans="1:13" ht="50.25" customHeight="1" x14ac:dyDescent="0.25">
      <c r="A125" s="83" t="s">
        <v>249</v>
      </c>
      <c r="B125" s="46" t="s">
        <v>250</v>
      </c>
      <c r="C125" s="46"/>
      <c r="D125" s="46"/>
      <c r="E125" s="46"/>
      <c r="F125" s="47"/>
      <c r="G125" s="84">
        <v>26600</v>
      </c>
      <c r="H125" s="85" t="s">
        <v>43</v>
      </c>
      <c r="I125" s="86"/>
      <c r="J125" s="87"/>
      <c r="K125" s="87"/>
      <c r="L125" s="87"/>
      <c r="M125" s="40"/>
    </row>
    <row r="126" spans="1:13" ht="15" customHeight="1" x14ac:dyDescent="0.25">
      <c r="A126" s="83"/>
      <c r="B126" s="46" t="s">
        <v>248</v>
      </c>
      <c r="C126" s="46"/>
      <c r="D126" s="46"/>
      <c r="E126" s="46"/>
      <c r="F126" s="46"/>
      <c r="G126" s="84">
        <v>26610</v>
      </c>
      <c r="H126" s="85" t="s">
        <v>43</v>
      </c>
      <c r="I126" s="86"/>
      <c r="J126" s="40"/>
      <c r="K126" s="40"/>
      <c r="L126" s="40"/>
      <c r="M126" s="40"/>
    </row>
    <row r="127" spans="1:13" x14ac:dyDescent="0.25">
      <c r="A127" s="93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</row>
    <row r="128" spans="1:13" x14ac:dyDescent="0.25">
      <c r="B128" s="93" t="s">
        <v>251</v>
      </c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</row>
    <row r="129" spans="2:14" x14ac:dyDescent="0.25">
      <c r="B129" s="93" t="s">
        <v>252</v>
      </c>
      <c r="C129" s="93"/>
      <c r="D129" s="93"/>
      <c r="E129" s="94" t="s">
        <v>253</v>
      </c>
      <c r="F129" s="93" t="s">
        <v>254</v>
      </c>
      <c r="G129" s="94" t="s">
        <v>255</v>
      </c>
      <c r="H129" s="94"/>
      <c r="I129" s="93"/>
      <c r="J129" s="93"/>
      <c r="K129" s="93"/>
      <c r="L129" s="93"/>
      <c r="M129" s="93"/>
    </row>
    <row r="130" spans="2:14" x14ac:dyDescent="0.25">
      <c r="B130" s="93"/>
      <c r="C130" s="93"/>
      <c r="D130" s="93"/>
      <c r="E130" s="93" t="s">
        <v>256</v>
      </c>
      <c r="F130" s="95" t="s">
        <v>257</v>
      </c>
      <c r="G130" s="93" t="s">
        <v>9</v>
      </c>
      <c r="H130" s="93"/>
      <c r="I130" s="93"/>
      <c r="J130" s="93"/>
      <c r="K130" s="93"/>
      <c r="L130" s="93"/>
      <c r="M130" s="93"/>
    </row>
    <row r="131" spans="2:14" x14ac:dyDescent="0.25"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</row>
    <row r="132" spans="2:14" x14ac:dyDescent="0.25">
      <c r="B132" s="96" t="s">
        <v>265</v>
      </c>
      <c r="C132" s="96"/>
      <c r="D132" s="96"/>
      <c r="E132" s="96"/>
      <c r="F132" s="93" t="s">
        <v>254</v>
      </c>
      <c r="G132" s="94" t="s">
        <v>264</v>
      </c>
      <c r="H132" s="94"/>
      <c r="I132" s="93"/>
      <c r="J132" s="93"/>
      <c r="K132" s="93"/>
      <c r="L132" s="93"/>
      <c r="M132" s="93"/>
    </row>
    <row r="133" spans="2:14" x14ac:dyDescent="0.25">
      <c r="C133" s="93"/>
      <c r="D133" s="93"/>
      <c r="E133" s="93"/>
      <c r="F133" s="95" t="s">
        <v>257</v>
      </c>
      <c r="G133" s="93" t="s">
        <v>9</v>
      </c>
      <c r="H133" s="93"/>
      <c r="I133" s="93"/>
      <c r="J133" s="93"/>
      <c r="K133" s="93"/>
      <c r="L133" s="93"/>
      <c r="M133" s="93"/>
    </row>
    <row r="134" spans="2:14" x14ac:dyDescent="0.25"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</row>
    <row r="135" spans="2:14" ht="23.25" x14ac:dyDescent="0.25">
      <c r="B135" s="93" t="s">
        <v>258</v>
      </c>
      <c r="C135" s="93"/>
      <c r="D135" s="93"/>
      <c r="E135" s="97" t="s">
        <v>259</v>
      </c>
      <c r="F135" s="98" t="s">
        <v>260</v>
      </c>
      <c r="G135" s="94" t="s">
        <v>261</v>
      </c>
      <c r="H135" s="93"/>
      <c r="I135" s="93"/>
      <c r="J135" s="93"/>
      <c r="K135" s="93"/>
      <c r="L135" s="93"/>
      <c r="M135" s="93"/>
    </row>
    <row r="136" spans="2:14" x14ac:dyDescent="0.25">
      <c r="B136" s="93"/>
      <c r="C136" s="93"/>
      <c r="D136" s="93"/>
      <c r="E136" s="93" t="s">
        <v>256</v>
      </c>
      <c r="F136" s="95" t="s">
        <v>262</v>
      </c>
      <c r="G136" s="93" t="s">
        <v>263</v>
      </c>
      <c r="H136" s="93"/>
      <c r="I136" s="93"/>
      <c r="J136" s="93"/>
      <c r="K136" s="93"/>
      <c r="L136" s="93"/>
      <c r="M136" s="93"/>
    </row>
    <row r="137" spans="2:14" x14ac:dyDescent="0.25">
      <c r="H137" s="99"/>
      <c r="I137" s="99"/>
      <c r="J137" s="99"/>
      <c r="K137" s="99"/>
      <c r="L137" s="99"/>
      <c r="M137" s="99"/>
      <c r="N137" s="99"/>
    </row>
    <row r="138" spans="2:14" x14ac:dyDescent="0.25">
      <c r="H138" s="93"/>
      <c r="I138" s="93"/>
      <c r="J138" s="93"/>
      <c r="K138" s="93"/>
      <c r="L138" s="93"/>
      <c r="M138" s="93"/>
    </row>
  </sheetData>
  <mergeCells count="152">
    <mergeCell ref="B125:F125"/>
    <mergeCell ref="H125:I125"/>
    <mergeCell ref="B126:F126"/>
    <mergeCell ref="H126:I126"/>
    <mergeCell ref="B132:E132"/>
    <mergeCell ref="B122:F122"/>
    <mergeCell ref="H122:I122"/>
    <mergeCell ref="B123:F123"/>
    <mergeCell ref="H123:I123"/>
    <mergeCell ref="B124:F124"/>
    <mergeCell ref="H124:I124"/>
    <mergeCell ref="B119:F119"/>
    <mergeCell ref="H119:I119"/>
    <mergeCell ref="B120:F120"/>
    <mergeCell ref="H120:I120"/>
    <mergeCell ref="B121:F121"/>
    <mergeCell ref="H121:I121"/>
    <mergeCell ref="B116:F116"/>
    <mergeCell ref="H116:I116"/>
    <mergeCell ref="B117:F117"/>
    <mergeCell ref="H117:I117"/>
    <mergeCell ref="B118:F118"/>
    <mergeCell ref="H118:I118"/>
    <mergeCell ref="B113:F113"/>
    <mergeCell ref="H113:I113"/>
    <mergeCell ref="B114:F114"/>
    <mergeCell ref="H114:I114"/>
    <mergeCell ref="B115:F115"/>
    <mergeCell ref="H115:I115"/>
    <mergeCell ref="B110:F110"/>
    <mergeCell ref="H110:I110"/>
    <mergeCell ref="B111:F111"/>
    <mergeCell ref="H111:I111"/>
    <mergeCell ref="B112:F112"/>
    <mergeCell ref="H112:I112"/>
    <mergeCell ref="B107:F107"/>
    <mergeCell ref="H107:I107"/>
    <mergeCell ref="B108:F108"/>
    <mergeCell ref="H108:I108"/>
    <mergeCell ref="B109:F109"/>
    <mergeCell ref="H109:I109"/>
    <mergeCell ref="B104:F104"/>
    <mergeCell ref="H104:I104"/>
    <mergeCell ref="B105:F105"/>
    <mergeCell ref="H105:I105"/>
    <mergeCell ref="B106:F106"/>
    <mergeCell ref="H106:I106"/>
    <mergeCell ref="B101:F101"/>
    <mergeCell ref="H101:I101"/>
    <mergeCell ref="B102:F102"/>
    <mergeCell ref="H102:I102"/>
    <mergeCell ref="B103:F103"/>
    <mergeCell ref="H103:I103"/>
    <mergeCell ref="A94:F94"/>
    <mergeCell ref="A95:F95"/>
    <mergeCell ref="A96:F96"/>
    <mergeCell ref="A97:M97"/>
    <mergeCell ref="A98:A100"/>
    <mergeCell ref="B98:F100"/>
    <mergeCell ref="G98:G100"/>
    <mergeCell ref="H98:I100"/>
    <mergeCell ref="J98:M98"/>
    <mergeCell ref="M99:M100"/>
    <mergeCell ref="A88:F88"/>
    <mergeCell ref="A89:F89"/>
    <mergeCell ref="A90:F90"/>
    <mergeCell ref="A91:F91"/>
    <mergeCell ref="A92:F92"/>
    <mergeCell ref="A93:F93"/>
    <mergeCell ref="A82:F82"/>
    <mergeCell ref="A83:F83"/>
    <mergeCell ref="A84:F84"/>
    <mergeCell ref="A85:F85"/>
    <mergeCell ref="A86:F86"/>
    <mergeCell ref="A87:F87"/>
    <mergeCell ref="A76:F76"/>
    <mergeCell ref="A77:F77"/>
    <mergeCell ref="A78:F78"/>
    <mergeCell ref="A79:F79"/>
    <mergeCell ref="A80:F80"/>
    <mergeCell ref="A81:F81"/>
    <mergeCell ref="A70:F70"/>
    <mergeCell ref="A71:F71"/>
    <mergeCell ref="A72:F72"/>
    <mergeCell ref="A73:F73"/>
    <mergeCell ref="A74:F74"/>
    <mergeCell ref="A75:F75"/>
    <mergeCell ref="A64:F64"/>
    <mergeCell ref="A65:F65"/>
    <mergeCell ref="A66:F66"/>
    <mergeCell ref="A67:F67"/>
    <mergeCell ref="A68:F68"/>
    <mergeCell ref="A69:F69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57:F57"/>
    <mergeCell ref="A46:F46"/>
    <mergeCell ref="A47:F47"/>
    <mergeCell ref="A48:F48"/>
    <mergeCell ref="A49:F49"/>
    <mergeCell ref="A50:F50"/>
    <mergeCell ref="A51:F51"/>
    <mergeCell ref="A41:F41"/>
    <mergeCell ref="A42:F42"/>
    <mergeCell ref="A43:F43"/>
    <mergeCell ref="A44:F44"/>
    <mergeCell ref="G44:G45"/>
    <mergeCell ref="H44:H45"/>
    <mergeCell ref="A45:F45"/>
    <mergeCell ref="A35:F35"/>
    <mergeCell ref="A36:F36"/>
    <mergeCell ref="A37:F37"/>
    <mergeCell ref="A38:F38"/>
    <mergeCell ref="A39:F39"/>
    <mergeCell ref="A40:F40"/>
    <mergeCell ref="A29:F29"/>
    <mergeCell ref="A30:F30"/>
    <mergeCell ref="A31:F31"/>
    <mergeCell ref="A32:F32"/>
    <mergeCell ref="A33:F33"/>
    <mergeCell ref="A34:F34"/>
    <mergeCell ref="F15:G15"/>
    <mergeCell ref="E17:I17"/>
    <mergeCell ref="C20:K20"/>
    <mergeCell ref="A24:M24"/>
    <mergeCell ref="A26:F28"/>
    <mergeCell ref="G26:G28"/>
    <mergeCell ref="H26:H28"/>
    <mergeCell ref="I26:I28"/>
    <mergeCell ref="J26:M26"/>
    <mergeCell ref="M27:M28"/>
    <mergeCell ref="J7:M7"/>
    <mergeCell ref="L8:M8"/>
    <mergeCell ref="L9:M9"/>
    <mergeCell ref="E12:I12"/>
    <mergeCell ref="E13:I13"/>
    <mergeCell ref="M13:M14"/>
    <mergeCell ref="G1:M1"/>
    <mergeCell ref="G2:M2"/>
    <mergeCell ref="K3:L3"/>
    <mergeCell ref="H4:M4"/>
    <mergeCell ref="J5:M5"/>
    <mergeCell ref="J6:M6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ПОУ</vt:lpstr>
      <vt:lpstr>ПОУ!Область_печати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Марченко Светлана Ивановна</dc:creator>
  <cp:lastModifiedBy>Марченко Светлана Ивановна</cp:lastModifiedBy>
  <dcterms:created xsi:type="dcterms:W3CDTF">2024-10-17T04:43:13Z</dcterms:created>
  <dcterms:modified xsi:type="dcterms:W3CDTF">2024-10-17T04:44:06Z</dcterms:modified>
</cp:coreProperties>
</file>