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9" i="1" l="1"/>
  <c r="G223" i="1" l="1"/>
  <c r="C82" i="1" l="1"/>
  <c r="G50" i="1"/>
  <c r="G208" i="1" l="1"/>
  <c r="G193" i="1" l="1"/>
  <c r="G192" i="1"/>
  <c r="G183" i="1"/>
  <c r="G185" i="1"/>
  <c r="G186" i="1"/>
  <c r="G187" i="1"/>
  <c r="G188" i="1"/>
  <c r="G182" i="1"/>
  <c r="G178" i="1"/>
  <c r="G179" i="1"/>
  <c r="G177" i="1"/>
  <c r="G166" i="1"/>
  <c r="G165" i="1"/>
  <c r="C163" i="1"/>
  <c r="G156" i="1"/>
  <c r="G157" i="1"/>
  <c r="G158" i="1"/>
  <c r="G159" i="1"/>
  <c r="G160" i="1"/>
  <c r="G155" i="1"/>
  <c r="G148" i="1"/>
  <c r="G149" i="1"/>
  <c r="G150" i="1"/>
  <c r="G152" i="1"/>
  <c r="G147" i="1"/>
  <c r="G163" i="1" l="1"/>
  <c r="G121" i="1"/>
  <c r="C68" i="1"/>
  <c r="C277" i="1" l="1"/>
  <c r="G273" i="1"/>
  <c r="C253" i="1" l="1"/>
  <c r="C195" i="1"/>
  <c r="C110" i="1"/>
  <c r="C25" i="1"/>
  <c r="G264" i="1" l="1"/>
  <c r="G265" i="1"/>
  <c r="G266" i="1"/>
  <c r="G267" i="1"/>
  <c r="C247" i="1" l="1"/>
  <c r="C220" i="1" l="1"/>
  <c r="C190" i="1"/>
  <c r="C153" i="1"/>
  <c r="G153" i="1" l="1"/>
  <c r="G134" i="1"/>
  <c r="G67" i="1"/>
  <c r="G66" i="1"/>
  <c r="G65" i="1"/>
  <c r="G64" i="1"/>
  <c r="G63" i="1"/>
  <c r="G62" i="1"/>
  <c r="G70" i="1"/>
  <c r="G68" i="1" l="1"/>
  <c r="G37" i="1"/>
  <c r="G138" i="1" l="1"/>
  <c r="G127" i="1"/>
  <c r="G128" i="1"/>
  <c r="G129" i="1"/>
  <c r="G130" i="1"/>
  <c r="G131" i="1"/>
  <c r="G132" i="1"/>
  <c r="G133" i="1"/>
  <c r="G126" i="1"/>
  <c r="G120" i="1"/>
  <c r="G122" i="1"/>
  <c r="G123" i="1"/>
  <c r="G119" i="1"/>
  <c r="G108" i="1"/>
  <c r="G99" i="1"/>
  <c r="G100" i="1"/>
  <c r="G101" i="1"/>
  <c r="G102" i="1"/>
  <c r="G104" i="1"/>
  <c r="G91" i="1"/>
  <c r="G92" i="1"/>
  <c r="G93" i="1"/>
  <c r="G94" i="1"/>
  <c r="G95" i="1"/>
  <c r="G79" i="1"/>
  <c r="G78" i="1"/>
  <c r="G71" i="1"/>
  <c r="G72" i="1"/>
  <c r="G73" i="1"/>
  <c r="G74" i="1"/>
  <c r="G75" i="1"/>
  <c r="G6" i="1"/>
  <c r="G7" i="1"/>
  <c r="G51" i="1"/>
  <c r="G42" i="1"/>
  <c r="G43" i="1"/>
  <c r="G44" i="1"/>
  <c r="G45" i="1"/>
  <c r="G46" i="1"/>
  <c r="G47" i="1"/>
  <c r="G34" i="1"/>
  <c r="G35" i="1"/>
  <c r="G36" i="1"/>
  <c r="G38" i="1"/>
  <c r="G23" i="1"/>
  <c r="G22" i="1"/>
  <c r="G14" i="1"/>
  <c r="G15" i="1"/>
  <c r="G16" i="1"/>
  <c r="G17" i="1"/>
  <c r="G18" i="1"/>
  <c r="G19" i="1"/>
  <c r="G280" i="1"/>
  <c r="G279" i="1"/>
  <c r="G271" i="1"/>
  <c r="G272" i="1"/>
  <c r="G274" i="1"/>
  <c r="G275" i="1"/>
  <c r="G276" i="1"/>
  <c r="G270" i="1"/>
  <c r="G263" i="1"/>
  <c r="G250" i="1"/>
  <c r="G241" i="1"/>
  <c r="G242" i="1"/>
  <c r="G243" i="1"/>
  <c r="G244" i="1"/>
  <c r="G245" i="1"/>
  <c r="G246" i="1"/>
  <c r="G236" i="1"/>
  <c r="G237" i="1"/>
  <c r="G238" i="1"/>
  <c r="G235" i="1"/>
  <c r="G222" i="1"/>
  <c r="G214" i="1"/>
  <c r="G215" i="1"/>
  <c r="G216" i="1"/>
  <c r="G217" i="1"/>
  <c r="G218" i="1"/>
  <c r="G219" i="1"/>
  <c r="G207" i="1"/>
  <c r="G209" i="1"/>
  <c r="G210" i="1"/>
  <c r="G82" i="1" l="1"/>
  <c r="G239" i="1"/>
  <c r="G124" i="1"/>
  <c r="G25" i="1"/>
  <c r="C53" i="1"/>
  <c r="C139" i="1" l="1"/>
  <c r="C135" i="1"/>
  <c r="C124" i="1"/>
  <c r="C105" i="1"/>
  <c r="C96" i="1"/>
  <c r="C76" i="1"/>
  <c r="C48" i="1"/>
  <c r="C39" i="1"/>
  <c r="C20" i="1"/>
  <c r="C11" i="1"/>
  <c r="C282" i="1"/>
  <c r="C268" i="1"/>
  <c r="C239" i="1"/>
  <c r="C224" i="1"/>
  <c r="C211" i="1"/>
  <c r="C180" i="1"/>
  <c r="C168" i="1"/>
  <c r="C162" i="1"/>
  <c r="C225" i="1" l="1"/>
  <c r="C26" i="1"/>
  <c r="C283" i="1"/>
  <c r="C254" i="1"/>
  <c r="C54" i="1"/>
  <c r="C140" i="1"/>
  <c r="C169" i="1"/>
  <c r="C196" i="1"/>
  <c r="C111" i="1"/>
  <c r="C83" i="1"/>
  <c r="G137" i="1"/>
  <c r="G33" i="1"/>
  <c r="G39" i="1" s="1"/>
  <c r="G41" i="1"/>
  <c r="G48" i="1" s="1"/>
  <c r="G107" i="1" l="1"/>
  <c r="G110" i="1" s="1"/>
  <c r="G98" i="1"/>
  <c r="G90" i="1"/>
  <c r="G13" i="1"/>
  <c r="G249" i="1"/>
  <c r="G253" i="1" s="1"/>
  <c r="G240" i="1"/>
  <c r="G213" i="1"/>
  <c r="G195" i="1"/>
  <c r="G139" i="1" l="1"/>
  <c r="G105" i="1" l="1"/>
  <c r="G76" i="1"/>
  <c r="G277" i="1"/>
  <c r="G247" i="1"/>
  <c r="G206" i="1"/>
  <c r="G211" i="1" s="1"/>
  <c r="G135" i="1" l="1"/>
  <c r="G96" i="1"/>
  <c r="G5" i="1"/>
  <c r="G53" i="1"/>
  <c r="G20" i="1"/>
  <c r="G282" i="1"/>
  <c r="G254" i="1"/>
  <c r="G224" i="1"/>
  <c r="G220" i="1"/>
  <c r="G190" i="1"/>
  <c r="G180" i="1"/>
  <c r="G162" i="1"/>
  <c r="G168" i="1"/>
  <c r="G11" i="1" l="1"/>
  <c r="G26" i="1" s="1"/>
  <c r="G169" i="1"/>
  <c r="G54" i="1"/>
  <c r="G140" i="1"/>
  <c r="G111" i="1"/>
  <c r="G83" i="1"/>
  <c r="G268" i="1"/>
  <c r="G283" i="1" s="1"/>
  <c r="G225" i="1"/>
  <c r="G196" i="1"/>
</calcChain>
</file>

<file path=xl/sharedStrings.xml><?xml version="1.0" encoding="utf-8"?>
<sst xmlns="http://schemas.openxmlformats.org/spreadsheetml/2006/main" count="362" uniqueCount="99">
  <si>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</si>
  <si>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</si>
  <si>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</si>
  <si>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</si>
  <si>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</si>
  <si>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</si>
  <si>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</si>
  <si>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</si>
  <si>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</si>
  <si>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</si>
  <si>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</si>
  <si>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</si>
  <si>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</si>
  <si>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</si>
  <si>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</si>
  <si>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</si>
  <si>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</si>
  <si>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</si>
  <si>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</si>
  <si>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</si>
  <si>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</si>
  <si>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</si>
  <si>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</si>
  <si>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</si>
  <si>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</si>
  <si>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</si>
  <si>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</si>
  <si>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</si>
  <si>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</si>
  <si>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</si>
  <si>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</si>
  <si>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</si>
  <si>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</si>
  <si>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</si>
  <si>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</si>
  <si>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</si>
  <si>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</si>
  <si>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</si>
  <si>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</si>
  <si>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</si>
  <si>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</si>
  <si>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</si>
  <si>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</si>
  <si>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</si>
  <si>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</si>
  <si>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</si>
  <si>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</si>
  <si>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</si>
  <si>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</si>
  <si>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</si>
  <si>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</si>
  <si>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</si>
  <si>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</si>
  <si>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</si>
  <si>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</si>
  <si>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</si>
  <si>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</si>
  <si>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</si>
  <si>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</si>
  <si>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</si>
  <si>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</si>
  <si>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</si>
  <si>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</si>
  <si>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Жаркое по-домашнему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</si>
  <si>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</si>
  <si>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</si>
  <si>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</si>
  <si>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</si>
  <si>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</si>
  <si>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</si>
  <si>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</si>
  <si>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</si>
  <si>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Овощи по-сезону (солёный помидор)</t>
  </si>
  <si>
    <t>Энергет. ценность</t>
  </si>
  <si>
    <t>Энергет.  ценность</t>
  </si>
  <si>
    <t>1-4 классы</t>
  </si>
  <si>
    <t>Печень тушённая в соусе (говяжья)</t>
  </si>
  <si>
    <t xml:space="preserve">Птица тушённая в соусе </t>
  </si>
  <si>
    <t xml:space="preserve">Котлета мясная с соусом </t>
  </si>
  <si>
    <t>Блинчики с фруктовой начинкой со сметаной</t>
  </si>
  <si>
    <t>Макаронные изделия отварные</t>
  </si>
  <si>
    <t>Запеканка из творога со сгущенным молоком</t>
  </si>
  <si>
    <t>Овощи по сезону (сол. помидор)</t>
  </si>
  <si>
    <t>Гуляш мяной (свинина)</t>
  </si>
  <si>
    <t xml:space="preserve">Сок фруктовый </t>
  </si>
  <si>
    <t>Кефир</t>
  </si>
  <si>
    <t>Сок фруктовый 0,2  1 шт</t>
  </si>
  <si>
    <t>Пирожок с повидлом "Крымхлеб" 1 шт</t>
  </si>
  <si>
    <t>Морс "Фруто Няня" 1 шт</t>
  </si>
  <si>
    <t>Компот "Фруто Няня" 1 шт</t>
  </si>
  <si>
    <t>Пирожок с яблоком "Крымхлеб" 1 шт</t>
  </si>
  <si>
    <t>Пирожок с капустой "Крымхлеб" 1 шт</t>
  </si>
  <si>
    <t>Компот "Фруто Няня"</t>
  </si>
  <si>
    <t>Пирожок с картошкой "Крымхлеб" 1 шт</t>
  </si>
  <si>
    <t>Салат из вкашеной капусты</t>
  </si>
  <si>
    <t>Салат из свеклы с конц. горошком</t>
  </si>
  <si>
    <t>Птица тушенная в соусе томатном с овощами</t>
  </si>
  <si>
    <t>пр/338</t>
  </si>
  <si>
    <t>Гуляш мясной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</si>
</sst>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4" fillId="2" borderId="4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/>
    </xf>
    <xf numFmtId="2" fontId="2" fillId="5" borderId="1" xfId="0" applyNumberFormat="1" applyFont="1" applyFill="1" applyBorder="1"/>
    <xf numFmtId="0" fontId="2" fillId="9" borderId="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7" xfId="0" applyFont="1" applyFill="1" applyBorder="1"/>
    <xf numFmtId="0" fontId="2" fillId="5" borderId="7" xfId="0" applyFont="1" applyFill="1" applyBorder="1"/>
    <xf numFmtId="0" fontId="2" fillId="5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5" fillId="5" borderId="1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3" totalsRowShown="0" headerRowDxfId="8">
  <autoFilter ref="A1:H83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topLeftCell="A178" zoomScaleNormal="100" workbookViewId="0">
      <selection activeCell="C190" sqref="C190"/>
    </sheetView>
  </sheetViews>
  <sheetFormatPr defaultRowHeight="15" x14ac:dyDescent="0.25"/>
  <cols>
    <col min="1" max="1" width="13.28515625" customWidth="1"/>
    <col min="2" max="2" width="49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92" t="s">
        <v>52</v>
      </c>
      <c r="B1" s="92" t="s">
        <v>51</v>
      </c>
      <c r="C1" s="92" t="s">
        <v>53</v>
      </c>
      <c r="D1" s="92" t="s">
        <v>49</v>
      </c>
      <c r="E1" s="92" t="s">
        <v>48</v>
      </c>
      <c r="F1" s="92" t="s">
        <v>47</v>
      </c>
      <c r="G1" s="93" t="s">
        <v>73</v>
      </c>
      <c r="H1" s="92" t="s">
        <v>14</v>
      </c>
    </row>
    <row r="2" spans="1:8" x14ac:dyDescent="0.25">
      <c r="A2" s="49" t="s">
        <v>0</v>
      </c>
      <c r="B2" s="41"/>
      <c r="C2" s="41"/>
      <c r="D2" s="41"/>
      <c r="E2" s="41"/>
      <c r="F2" s="37"/>
      <c r="G2" s="50"/>
      <c r="H2" s="41"/>
    </row>
    <row r="3" spans="1:8" x14ac:dyDescent="0.25">
      <c r="A3" s="14" t="s">
        <v>1</v>
      </c>
      <c r="B3" s="37" t="s">
        <v>75</v>
      </c>
      <c r="C3" s="17"/>
      <c r="D3" s="82"/>
      <c r="E3" s="82"/>
      <c r="F3" s="82"/>
      <c r="G3" s="82"/>
      <c r="H3" s="31"/>
    </row>
    <row r="4" spans="1:8" x14ac:dyDescent="0.25">
      <c r="A4" s="37" t="s">
        <v>8</v>
      </c>
      <c r="B4" s="36"/>
      <c r="C4" s="30"/>
      <c r="D4" s="82"/>
      <c r="E4" s="82"/>
      <c r="F4" s="82"/>
      <c r="G4" s="82"/>
      <c r="H4" s="31"/>
    </row>
    <row r="5" spans="1:8" x14ac:dyDescent="0.25">
      <c r="A5" s="36"/>
      <c r="B5" s="37" t="s">
        <v>79</v>
      </c>
      <c r="C5" s="8">
        <v>225</v>
      </c>
      <c r="D5" s="4">
        <v>9.9</v>
      </c>
      <c r="E5" s="4">
        <v>13.8</v>
      </c>
      <c r="F5" s="4">
        <v>63.3</v>
      </c>
      <c r="G5" s="4">
        <f>F5*4+E5*9+D5*4</f>
        <v>417</v>
      </c>
      <c r="H5" s="2" t="s">
        <v>31</v>
      </c>
    </row>
    <row r="6" spans="1:8" ht="15" customHeight="1" x14ac:dyDescent="0.25">
      <c r="A6" s="36"/>
      <c r="B6" s="49" t="s">
        <v>19</v>
      </c>
      <c r="C6" s="28">
        <v>100</v>
      </c>
      <c r="D6" s="27">
        <v>0.6</v>
      </c>
      <c r="E6" s="27">
        <v>0.6</v>
      </c>
      <c r="F6" s="27">
        <v>13.6</v>
      </c>
      <c r="G6" s="27">
        <f t="shared" ref="G6:G7" si="0">F6*4+E6*9+D6*4</f>
        <v>62.199999999999996</v>
      </c>
      <c r="H6" s="29">
        <v>338</v>
      </c>
    </row>
    <row r="7" spans="1:8" x14ac:dyDescent="0.25">
      <c r="A7" s="36"/>
      <c r="B7" s="37" t="s">
        <v>20</v>
      </c>
      <c r="C7" s="8">
        <v>200</v>
      </c>
      <c r="D7" s="4">
        <v>7.0000000000000007E-2</v>
      </c>
      <c r="E7" s="4">
        <v>0.02</v>
      </c>
      <c r="F7" s="4">
        <v>15</v>
      </c>
      <c r="G7" s="4">
        <f t="shared" si="0"/>
        <v>60.46</v>
      </c>
      <c r="H7" s="2">
        <v>376</v>
      </c>
    </row>
    <row r="8" spans="1:8" x14ac:dyDescent="0.25">
      <c r="A8" s="36"/>
      <c r="B8" s="37"/>
      <c r="C8" s="30"/>
      <c r="D8" s="17"/>
      <c r="E8" s="17"/>
      <c r="F8" s="17"/>
      <c r="G8" s="17"/>
      <c r="H8" s="31"/>
    </row>
    <row r="9" spans="1:8" x14ac:dyDescent="0.25">
      <c r="A9" s="36"/>
      <c r="B9" s="37"/>
      <c r="C9" s="30"/>
      <c r="D9" s="17"/>
      <c r="E9" s="17"/>
      <c r="F9" s="17"/>
      <c r="G9" s="17"/>
      <c r="H9" s="31"/>
    </row>
    <row r="10" spans="1:8" x14ac:dyDescent="0.25">
      <c r="A10" s="36"/>
      <c r="B10" s="37"/>
      <c r="C10" s="30"/>
      <c r="D10" s="17"/>
      <c r="E10" s="17"/>
      <c r="F10" s="17"/>
      <c r="G10" s="17"/>
      <c r="H10" s="31"/>
    </row>
    <row r="11" spans="1:8" x14ac:dyDescent="0.25">
      <c r="A11" s="36" t="s">
        <v>57</v>
      </c>
      <c r="B11" s="37"/>
      <c r="C11" s="15">
        <f>SUM(C5:C10)</f>
        <v>525</v>
      </c>
      <c r="D11" s="4"/>
      <c r="E11" s="4"/>
      <c r="F11" s="4"/>
      <c r="G11" s="12">
        <f>SUM(G5:G10)</f>
        <v>539.66</v>
      </c>
      <c r="H11" s="2"/>
    </row>
    <row r="12" spans="1:8" x14ac:dyDescent="0.25">
      <c r="A12" s="37" t="s">
        <v>3</v>
      </c>
      <c r="B12" s="37"/>
      <c r="C12" s="30"/>
      <c r="D12" s="17"/>
      <c r="E12" s="17"/>
      <c r="F12" s="17"/>
      <c r="G12" s="17"/>
      <c r="H12" s="31"/>
    </row>
    <row r="13" spans="1:8" x14ac:dyDescent="0.25">
      <c r="A13" s="36"/>
      <c r="B13" s="37" t="s">
        <v>69</v>
      </c>
      <c r="C13" s="28">
        <v>60</v>
      </c>
      <c r="D13" s="27">
        <v>0.48</v>
      </c>
      <c r="E13" s="27">
        <v>0.03</v>
      </c>
      <c r="F13" s="27">
        <v>1.66</v>
      </c>
      <c r="G13" s="27">
        <f t="shared" ref="G13:G19" si="1">F13*4+E13*9+D13*4</f>
        <v>8.83</v>
      </c>
      <c r="H13" s="29">
        <v>70</v>
      </c>
    </row>
    <row r="14" spans="1:8" x14ac:dyDescent="0.25">
      <c r="A14" s="36"/>
      <c r="B14" s="37" t="s">
        <v>26</v>
      </c>
      <c r="C14" s="30">
        <v>200</v>
      </c>
      <c r="D14" s="17">
        <v>4.4000000000000004</v>
      </c>
      <c r="E14" s="17">
        <v>4.24</v>
      </c>
      <c r="F14" s="17">
        <v>13.2</v>
      </c>
      <c r="G14" s="27">
        <f t="shared" si="1"/>
        <v>108.56</v>
      </c>
      <c r="H14" s="31">
        <v>82</v>
      </c>
    </row>
    <row r="15" spans="1:8" x14ac:dyDescent="0.25">
      <c r="A15" s="36"/>
      <c r="B15" s="37" t="s">
        <v>38</v>
      </c>
      <c r="C15" s="30">
        <v>90</v>
      </c>
      <c r="D15" s="17">
        <v>8.6</v>
      </c>
      <c r="E15" s="17">
        <v>4.4000000000000004</v>
      </c>
      <c r="F15" s="17">
        <v>3.3</v>
      </c>
      <c r="G15" s="27">
        <f t="shared" si="1"/>
        <v>87.199999999999989</v>
      </c>
      <c r="H15" s="31">
        <v>229</v>
      </c>
    </row>
    <row r="16" spans="1:8" ht="18" customHeight="1" x14ac:dyDescent="0.25">
      <c r="A16" s="36"/>
      <c r="B16" s="37" t="s">
        <v>25</v>
      </c>
      <c r="C16" s="30">
        <v>180</v>
      </c>
      <c r="D16" s="17">
        <v>3</v>
      </c>
      <c r="E16" s="17">
        <v>5</v>
      </c>
      <c r="F16" s="17">
        <v>32</v>
      </c>
      <c r="G16" s="27">
        <f t="shared" si="1"/>
        <v>185</v>
      </c>
      <c r="H16" s="31">
        <v>303</v>
      </c>
    </row>
    <row r="17" spans="1:8" ht="17.25" customHeight="1" x14ac:dyDescent="0.25">
      <c r="A17" s="36"/>
      <c r="B17" s="37" t="s">
        <v>20</v>
      </c>
      <c r="C17" s="30">
        <v>200</v>
      </c>
      <c r="D17" s="17">
        <v>7.0000000000000007E-2</v>
      </c>
      <c r="E17" s="17">
        <v>0.02</v>
      </c>
      <c r="F17" s="17">
        <v>15</v>
      </c>
      <c r="G17" s="27">
        <f t="shared" si="1"/>
        <v>60.46</v>
      </c>
      <c r="H17" s="31">
        <v>376</v>
      </c>
    </row>
    <row r="18" spans="1:8" ht="18.75" customHeight="1" x14ac:dyDescent="0.25">
      <c r="A18" s="36"/>
      <c r="B18" s="37" t="s">
        <v>21</v>
      </c>
      <c r="C18" s="30">
        <v>30</v>
      </c>
      <c r="D18" s="17">
        <v>2.4</v>
      </c>
      <c r="E18" s="17">
        <v>0.3</v>
      </c>
      <c r="F18" s="17">
        <v>14.7</v>
      </c>
      <c r="G18" s="27">
        <f t="shared" si="1"/>
        <v>71.099999999999994</v>
      </c>
      <c r="H18" s="31" t="s">
        <v>31</v>
      </c>
    </row>
    <row r="19" spans="1:8" x14ac:dyDescent="0.25">
      <c r="A19" s="36"/>
      <c r="B19" s="49" t="s">
        <v>22</v>
      </c>
      <c r="C19" s="28">
        <v>20</v>
      </c>
      <c r="D19" s="27">
        <v>1.6</v>
      </c>
      <c r="E19" s="27">
        <v>0.2</v>
      </c>
      <c r="F19" s="27">
        <v>9.8000000000000007</v>
      </c>
      <c r="G19" s="27">
        <f t="shared" si="1"/>
        <v>47.4</v>
      </c>
      <c r="H19" s="29" t="s">
        <v>31</v>
      </c>
    </row>
    <row r="20" spans="1:8" ht="18" customHeight="1" x14ac:dyDescent="0.25">
      <c r="A20" s="36" t="s">
        <v>59</v>
      </c>
      <c r="B20" s="37"/>
      <c r="C20" s="15">
        <f>SUM(C13:C19)</f>
        <v>780</v>
      </c>
      <c r="D20" s="17"/>
      <c r="E20" s="17"/>
      <c r="F20" s="17"/>
      <c r="G20" s="12">
        <f>G13+G14+G15+G16+G17+G18+G19</f>
        <v>568.54999999999995</v>
      </c>
      <c r="H20" s="31"/>
    </row>
    <row r="21" spans="1:8" x14ac:dyDescent="0.25">
      <c r="A21" s="37" t="s">
        <v>54</v>
      </c>
      <c r="B21" s="37"/>
      <c r="C21" s="8"/>
      <c r="D21" s="11"/>
      <c r="E21" s="11"/>
      <c r="F21" s="11"/>
      <c r="G21" s="4"/>
      <c r="H21" s="2"/>
    </row>
    <row r="22" spans="1:8" x14ac:dyDescent="0.25">
      <c r="A22" s="37" t="s">
        <v>54</v>
      </c>
      <c r="B22" s="49" t="s">
        <v>88</v>
      </c>
      <c r="C22" s="43">
        <v>200</v>
      </c>
      <c r="D22" s="44">
        <v>0</v>
      </c>
      <c r="E22" s="44">
        <v>0</v>
      </c>
      <c r="F22" s="44">
        <v>21.2</v>
      </c>
      <c r="G22" s="44">
        <f>F22*4+E22*9+D22*4</f>
        <v>84.8</v>
      </c>
      <c r="H22" s="45" t="s">
        <v>31</v>
      </c>
    </row>
    <row r="23" spans="1:8" x14ac:dyDescent="0.25">
      <c r="A23" s="36"/>
      <c r="B23" s="37" t="s">
        <v>87</v>
      </c>
      <c r="C23" s="30">
        <v>80</v>
      </c>
      <c r="D23" s="17">
        <v>4</v>
      </c>
      <c r="E23" s="17">
        <v>4</v>
      </c>
      <c r="F23" s="17">
        <v>5.5</v>
      </c>
      <c r="G23" s="44">
        <f>F23*4+E23*9+D23*4</f>
        <v>74</v>
      </c>
      <c r="H23" s="31" t="s">
        <v>31</v>
      </c>
    </row>
    <row r="24" spans="1:8" ht="15" customHeight="1" x14ac:dyDescent="0.25">
      <c r="A24" s="36"/>
      <c r="B24" s="37"/>
      <c r="C24" s="30"/>
      <c r="D24" s="17"/>
      <c r="E24" s="17"/>
      <c r="F24" s="17"/>
      <c r="G24" s="44"/>
      <c r="H24" s="31"/>
    </row>
    <row r="25" spans="1:8" ht="17.25" customHeight="1" x14ac:dyDescent="0.25">
      <c r="A25" s="36" t="s">
        <v>58</v>
      </c>
      <c r="B25" s="36"/>
      <c r="C25" s="15">
        <f>SUM(C22:C24)</f>
        <v>280</v>
      </c>
      <c r="D25" s="11"/>
      <c r="E25" s="11"/>
      <c r="F25" s="11"/>
      <c r="G25" s="15">
        <f>SUM(G22:G24)</f>
        <v>158.80000000000001</v>
      </c>
      <c r="H25" s="2"/>
    </row>
    <row r="26" spans="1:8" x14ac:dyDescent="0.25">
      <c r="A26" s="37" t="s">
        <v>55</v>
      </c>
      <c r="B26" s="36"/>
      <c r="C26" s="12">
        <f>C11+C20+C25</f>
        <v>1585</v>
      </c>
      <c r="D26" s="17"/>
      <c r="E26" s="17"/>
      <c r="F26" s="17"/>
      <c r="G26" s="12">
        <f>G11+G20+G25</f>
        <v>1267.01</v>
      </c>
      <c r="H26" s="31"/>
    </row>
    <row r="27" spans="1:8" ht="36" customHeight="1" x14ac:dyDescent="0.25">
      <c r="A27" s="73"/>
      <c r="B27" s="74"/>
      <c r="C27" s="75"/>
      <c r="D27" s="76"/>
      <c r="E27" s="76"/>
      <c r="F27" s="76"/>
      <c r="G27" s="75"/>
      <c r="H27" s="76"/>
    </row>
    <row r="28" spans="1:8" ht="31.15" customHeight="1" x14ac:dyDescent="0.25">
      <c r="A28" s="78"/>
      <c r="B28" s="78"/>
      <c r="C28" s="79"/>
      <c r="D28" s="79"/>
      <c r="E28" s="79"/>
      <c r="F28" s="79"/>
      <c r="G28" s="79"/>
      <c r="H28" s="79"/>
    </row>
    <row r="29" spans="1:8" ht="46.5" customHeight="1" x14ac:dyDescent="0.25">
      <c r="A29" s="19" t="s">
        <v>52</v>
      </c>
      <c r="B29" s="19" t="s">
        <v>51</v>
      </c>
      <c r="C29" s="19" t="s">
        <v>53</v>
      </c>
      <c r="D29" s="19" t="s">
        <v>49</v>
      </c>
      <c r="E29" s="19" t="s">
        <v>48</v>
      </c>
      <c r="F29" s="19" t="s">
        <v>47</v>
      </c>
      <c r="G29" s="25" t="s">
        <v>73</v>
      </c>
      <c r="H29" s="19" t="s">
        <v>14</v>
      </c>
    </row>
    <row r="30" spans="1:8" x14ac:dyDescent="0.25">
      <c r="A30" s="49" t="s">
        <v>0</v>
      </c>
      <c r="B30" s="54"/>
      <c r="C30" s="54"/>
      <c r="D30" s="54"/>
      <c r="E30" s="54"/>
      <c r="F30" s="54"/>
      <c r="G30" s="55"/>
      <c r="H30" s="54"/>
    </row>
    <row r="31" spans="1:8" x14ac:dyDescent="0.25">
      <c r="A31" s="14" t="s">
        <v>5</v>
      </c>
      <c r="B31" s="36"/>
      <c r="C31" s="17"/>
      <c r="D31" s="82"/>
      <c r="E31" s="82"/>
      <c r="F31" s="82"/>
      <c r="G31" s="82"/>
      <c r="H31" s="31"/>
    </row>
    <row r="32" spans="1:8" ht="15" customHeight="1" x14ac:dyDescent="0.25">
      <c r="A32" s="37" t="s">
        <v>8</v>
      </c>
      <c r="B32" s="36"/>
      <c r="C32" s="30"/>
      <c r="D32" s="82"/>
      <c r="E32" s="82"/>
      <c r="F32" s="82"/>
      <c r="G32" s="82"/>
      <c r="H32" s="31"/>
    </row>
    <row r="33" spans="1:8" ht="15" customHeight="1" x14ac:dyDescent="0.25">
      <c r="A33" s="36"/>
      <c r="B33" s="94" t="s">
        <v>45</v>
      </c>
      <c r="C33" s="43">
        <v>200</v>
      </c>
      <c r="D33" s="44">
        <v>9.09</v>
      </c>
      <c r="E33" s="44">
        <v>12.99</v>
      </c>
      <c r="F33" s="44">
        <v>35.18</v>
      </c>
      <c r="G33" s="44">
        <f>F33*4+E33*9+D33*4</f>
        <v>293.99</v>
      </c>
      <c r="H33" s="29">
        <v>182</v>
      </c>
    </row>
    <row r="34" spans="1:8" ht="15" customHeight="1" x14ac:dyDescent="0.25">
      <c r="A34" s="36"/>
      <c r="B34" s="37" t="s">
        <v>17</v>
      </c>
      <c r="C34" s="30">
        <v>70</v>
      </c>
      <c r="D34" s="17">
        <v>7.8</v>
      </c>
      <c r="E34" s="17">
        <v>11.1</v>
      </c>
      <c r="F34" s="17">
        <v>19.899999999999999</v>
      </c>
      <c r="G34" s="44">
        <f t="shared" ref="G34:G38" si="2">F34*4+E34*9+D34*4</f>
        <v>210.7</v>
      </c>
      <c r="H34" s="31">
        <v>3</v>
      </c>
    </row>
    <row r="35" spans="1:8" ht="15.75" customHeight="1" x14ac:dyDescent="0.25">
      <c r="A35" s="36"/>
      <c r="B35" s="37" t="s">
        <v>24</v>
      </c>
      <c r="C35" s="30">
        <v>200</v>
      </c>
      <c r="D35" s="17">
        <v>0.67</v>
      </c>
      <c r="E35" s="17">
        <v>0.01</v>
      </c>
      <c r="F35" s="17">
        <v>12</v>
      </c>
      <c r="G35" s="44">
        <f t="shared" si="2"/>
        <v>50.77</v>
      </c>
      <c r="H35" s="31">
        <v>386</v>
      </c>
    </row>
    <row r="36" spans="1:8" ht="15.75" customHeight="1" x14ac:dyDescent="0.25">
      <c r="A36" s="36"/>
      <c r="B36" s="37" t="s">
        <v>28</v>
      </c>
      <c r="C36" s="30">
        <v>50</v>
      </c>
      <c r="D36" s="17">
        <v>6.3</v>
      </c>
      <c r="E36" s="17">
        <v>5.8</v>
      </c>
      <c r="F36" s="17">
        <v>0.4</v>
      </c>
      <c r="G36" s="44">
        <f t="shared" si="2"/>
        <v>79</v>
      </c>
      <c r="H36" s="31">
        <v>209</v>
      </c>
    </row>
    <row r="37" spans="1:8" x14ac:dyDescent="0.25">
      <c r="A37" s="36"/>
      <c r="B37" s="37" t="s">
        <v>35</v>
      </c>
      <c r="C37" s="30">
        <v>30</v>
      </c>
      <c r="D37" s="17">
        <v>2.8</v>
      </c>
      <c r="E37" s="17">
        <v>8.6</v>
      </c>
      <c r="F37" s="17">
        <v>28.2</v>
      </c>
      <c r="G37" s="44">
        <f t="shared" si="2"/>
        <v>201.39999999999998</v>
      </c>
      <c r="H37" s="31" t="s">
        <v>31</v>
      </c>
    </row>
    <row r="38" spans="1:8" ht="15" customHeight="1" x14ac:dyDescent="0.25">
      <c r="A38" s="36"/>
      <c r="B38" s="37" t="s">
        <v>19</v>
      </c>
      <c r="C38" s="30">
        <v>100</v>
      </c>
      <c r="D38" s="17">
        <v>0.6</v>
      </c>
      <c r="E38" s="17">
        <v>0.6</v>
      </c>
      <c r="F38" s="17">
        <v>13.6</v>
      </c>
      <c r="G38" s="44">
        <f t="shared" si="2"/>
        <v>62.199999999999996</v>
      </c>
      <c r="H38" s="31" t="s">
        <v>31</v>
      </c>
    </row>
    <row r="39" spans="1:8" x14ac:dyDescent="0.25">
      <c r="A39" s="36" t="s">
        <v>57</v>
      </c>
      <c r="B39" s="37"/>
      <c r="C39" s="15">
        <f>SUM(C33:C38)</f>
        <v>650</v>
      </c>
      <c r="D39" s="4"/>
      <c r="E39" s="4"/>
      <c r="F39" s="4"/>
      <c r="G39" s="12">
        <f>SUM(G33:G38)</f>
        <v>898.06000000000006</v>
      </c>
      <c r="H39" s="2"/>
    </row>
    <row r="40" spans="1:8" ht="13.5" customHeight="1" x14ac:dyDescent="0.25">
      <c r="A40" s="37" t="s">
        <v>3</v>
      </c>
      <c r="B40" s="37"/>
      <c r="C40" s="30"/>
      <c r="D40" s="17"/>
      <c r="E40" s="17"/>
      <c r="F40" s="17"/>
      <c r="G40" s="17"/>
      <c r="H40" s="31"/>
    </row>
    <row r="41" spans="1:8" x14ac:dyDescent="0.25">
      <c r="A41" s="36"/>
      <c r="B41" s="37" t="s">
        <v>94</v>
      </c>
      <c r="C41" s="30">
        <v>55</v>
      </c>
      <c r="D41" s="17">
        <v>0.9</v>
      </c>
      <c r="E41" s="17">
        <v>2.9</v>
      </c>
      <c r="F41" s="17">
        <v>3.7</v>
      </c>
      <c r="G41" s="17">
        <f>F41*4+E41*9+D41*4</f>
        <v>44.5</v>
      </c>
      <c r="H41" s="31">
        <v>47</v>
      </c>
    </row>
    <row r="42" spans="1:8" x14ac:dyDescent="0.25">
      <c r="A42" s="36"/>
      <c r="B42" s="37" t="s">
        <v>64</v>
      </c>
      <c r="C42" s="30">
        <v>200</v>
      </c>
      <c r="D42" s="17">
        <v>2.1</v>
      </c>
      <c r="E42" s="17">
        <v>6.9</v>
      </c>
      <c r="F42" s="17">
        <v>9.5</v>
      </c>
      <c r="G42" s="17">
        <f t="shared" ref="G42:G47" si="3">F42*4+E42*9+D42*4</f>
        <v>108.5</v>
      </c>
      <c r="H42" s="31">
        <v>82</v>
      </c>
    </row>
    <row r="43" spans="1:8" x14ac:dyDescent="0.25">
      <c r="A43" s="36"/>
      <c r="B43" s="37" t="s">
        <v>78</v>
      </c>
      <c r="C43" s="30">
        <v>100</v>
      </c>
      <c r="D43" s="17">
        <v>11</v>
      </c>
      <c r="E43" s="17">
        <v>28.8</v>
      </c>
      <c r="F43" s="17">
        <v>12.5</v>
      </c>
      <c r="G43" s="17">
        <f t="shared" si="3"/>
        <v>353.2</v>
      </c>
      <c r="H43" s="31">
        <v>268</v>
      </c>
    </row>
    <row r="44" spans="1:8" x14ac:dyDescent="0.25">
      <c r="A44" s="36"/>
      <c r="B44" s="37" t="s">
        <v>23</v>
      </c>
      <c r="C44" s="30">
        <v>150</v>
      </c>
      <c r="D44" s="17">
        <v>4</v>
      </c>
      <c r="E44" s="17">
        <v>4.3</v>
      </c>
      <c r="F44" s="17">
        <v>24.6</v>
      </c>
      <c r="G44" s="17">
        <f t="shared" si="3"/>
        <v>153.1</v>
      </c>
      <c r="H44" s="31">
        <v>303</v>
      </c>
    </row>
    <row r="45" spans="1:8" x14ac:dyDescent="0.25">
      <c r="A45" s="36"/>
      <c r="B45" s="37" t="s">
        <v>37</v>
      </c>
      <c r="C45" s="30">
        <v>200</v>
      </c>
      <c r="D45" s="17">
        <v>1</v>
      </c>
      <c r="E45" s="17">
        <v>0</v>
      </c>
      <c r="F45" s="17">
        <v>20.2</v>
      </c>
      <c r="G45" s="17">
        <f t="shared" si="3"/>
        <v>84.8</v>
      </c>
      <c r="H45" s="31">
        <v>389</v>
      </c>
    </row>
    <row r="46" spans="1:8" ht="15" customHeight="1" x14ac:dyDescent="0.25">
      <c r="A46" s="36"/>
      <c r="B46" s="37" t="s">
        <v>21</v>
      </c>
      <c r="C46" s="30">
        <v>30</v>
      </c>
      <c r="D46" s="17">
        <v>2.4</v>
      </c>
      <c r="E46" s="17">
        <v>0.3</v>
      </c>
      <c r="F46" s="17">
        <v>14.7</v>
      </c>
      <c r="G46" s="17">
        <f t="shared" si="3"/>
        <v>71.099999999999994</v>
      </c>
      <c r="H46" s="31" t="s">
        <v>31</v>
      </c>
    </row>
    <row r="47" spans="1:8" ht="15.75" customHeight="1" x14ac:dyDescent="0.25">
      <c r="A47" s="36"/>
      <c r="B47" s="49" t="s">
        <v>22</v>
      </c>
      <c r="C47" s="28">
        <v>20</v>
      </c>
      <c r="D47" s="27">
        <v>2.1</v>
      </c>
      <c r="E47" s="27">
        <v>0.8</v>
      </c>
      <c r="F47" s="27">
        <v>10.6</v>
      </c>
      <c r="G47" s="17">
        <f t="shared" si="3"/>
        <v>58</v>
      </c>
      <c r="H47" s="29" t="s">
        <v>31</v>
      </c>
    </row>
    <row r="48" spans="1:8" x14ac:dyDescent="0.25">
      <c r="A48" s="36" t="s">
        <v>59</v>
      </c>
      <c r="B48" s="49"/>
      <c r="C48" s="18">
        <f>SUM(C41:C47)</f>
        <v>755</v>
      </c>
      <c r="D48" s="27"/>
      <c r="E48" s="27"/>
      <c r="F48" s="27"/>
      <c r="G48" s="13">
        <f>SUM(G41:G47)</f>
        <v>873.19999999999993</v>
      </c>
      <c r="H48" s="29"/>
    </row>
    <row r="49" spans="1:8" ht="15.75" customHeight="1" x14ac:dyDescent="0.25">
      <c r="A49" s="36"/>
      <c r="B49" s="49"/>
      <c r="C49" s="28"/>
      <c r="D49" s="27"/>
      <c r="E49" s="27"/>
      <c r="F49" s="27"/>
      <c r="G49" s="27"/>
      <c r="H49" s="29"/>
    </row>
    <row r="50" spans="1:8" ht="19.5" customHeight="1" x14ac:dyDescent="0.25">
      <c r="A50" s="37" t="s">
        <v>56</v>
      </c>
      <c r="B50" s="49" t="s">
        <v>89</v>
      </c>
      <c r="C50" s="28">
        <v>200</v>
      </c>
      <c r="D50" s="27">
        <v>0</v>
      </c>
      <c r="E50" s="27">
        <v>0</v>
      </c>
      <c r="F50" s="27">
        <v>22</v>
      </c>
      <c r="G50" s="17">
        <f t="shared" ref="G50" si="4">F50*4+E50*9+D50*4</f>
        <v>88</v>
      </c>
      <c r="H50" s="29" t="s">
        <v>31</v>
      </c>
    </row>
    <row r="51" spans="1:8" ht="19.149999999999999" customHeight="1" x14ac:dyDescent="0.25">
      <c r="A51" s="36"/>
      <c r="B51" s="49" t="s">
        <v>90</v>
      </c>
      <c r="C51" s="28">
        <v>80</v>
      </c>
      <c r="D51" s="27">
        <v>5.2</v>
      </c>
      <c r="E51" s="27">
        <v>9.6</v>
      </c>
      <c r="F51" s="27">
        <v>36.799999999999997</v>
      </c>
      <c r="G51" s="27">
        <f t="shared" ref="G51" si="5">F51*4+E51*9+D51*4</f>
        <v>254.39999999999998</v>
      </c>
      <c r="H51" s="29" t="s">
        <v>31</v>
      </c>
    </row>
    <row r="52" spans="1:8" x14ac:dyDescent="0.25">
      <c r="A52" s="36"/>
      <c r="B52" s="49"/>
      <c r="C52" s="28"/>
      <c r="D52" s="27"/>
      <c r="E52" s="27"/>
      <c r="F52" s="27"/>
      <c r="G52" s="27"/>
      <c r="H52" s="29"/>
    </row>
    <row r="53" spans="1:8" x14ac:dyDescent="0.25">
      <c r="A53" s="101" t="s">
        <v>58</v>
      </c>
      <c r="B53" s="95"/>
      <c r="C53" s="18">
        <f>SUM(C50:C52)</f>
        <v>280</v>
      </c>
      <c r="D53" s="27"/>
      <c r="E53" s="27"/>
      <c r="F53" s="27"/>
      <c r="G53" s="28">
        <f>G50+G51+G52</f>
        <v>342.4</v>
      </c>
      <c r="H53" s="29"/>
    </row>
    <row r="54" spans="1:8" ht="15.75" customHeight="1" x14ac:dyDescent="0.25">
      <c r="A54" s="37" t="s">
        <v>55</v>
      </c>
      <c r="B54" s="36"/>
      <c r="C54" s="15">
        <f>C39+C48+C53</f>
        <v>1685</v>
      </c>
      <c r="D54" s="17"/>
      <c r="E54" s="17"/>
      <c r="F54" s="17"/>
      <c r="G54" s="12">
        <f>G39+G48+G53</f>
        <v>2113.66</v>
      </c>
      <c r="H54" s="31"/>
    </row>
    <row r="55" spans="1:8" ht="15.75" customHeight="1" x14ac:dyDescent="0.25">
      <c r="A55" s="73"/>
      <c r="B55" s="74"/>
      <c r="C55" s="75"/>
      <c r="D55" s="76"/>
      <c r="E55" s="76"/>
      <c r="F55" s="76"/>
      <c r="G55" s="75"/>
      <c r="H55" s="77"/>
    </row>
    <row r="56" spans="1:8" ht="15.75" customHeight="1" x14ac:dyDescent="0.25">
      <c r="A56" s="73"/>
      <c r="B56" s="74"/>
      <c r="C56" s="75"/>
      <c r="D56" s="76"/>
      <c r="E56" s="76"/>
      <c r="F56" s="76"/>
      <c r="G56" s="75"/>
      <c r="H56" s="77"/>
    </row>
    <row r="57" spans="1:8" ht="15.75" customHeight="1" x14ac:dyDescent="0.25">
      <c r="A57" s="73"/>
      <c r="B57" s="74"/>
      <c r="C57" s="75"/>
      <c r="D57" s="76"/>
      <c r="E57" s="76"/>
      <c r="F57" s="76"/>
      <c r="G57" s="75"/>
      <c r="H57" s="77"/>
    </row>
    <row r="58" spans="1:8" ht="47.25" customHeight="1" x14ac:dyDescent="0.25">
      <c r="A58" s="19" t="s">
        <v>52</v>
      </c>
      <c r="B58" s="19" t="s">
        <v>51</v>
      </c>
      <c r="C58" s="19" t="s">
        <v>53</v>
      </c>
      <c r="D58" s="19" t="s">
        <v>49</v>
      </c>
      <c r="E58" s="19" t="s">
        <v>48</v>
      </c>
      <c r="F58" s="19" t="s">
        <v>47</v>
      </c>
      <c r="G58" s="25" t="s">
        <v>73</v>
      </c>
      <c r="H58" s="19" t="s">
        <v>14</v>
      </c>
    </row>
    <row r="59" spans="1:8" x14ac:dyDescent="0.25">
      <c r="A59" s="49" t="s">
        <v>0</v>
      </c>
      <c r="B59" s="54"/>
      <c r="C59" s="54"/>
      <c r="D59" s="54"/>
      <c r="E59" s="54"/>
      <c r="F59" s="54"/>
      <c r="G59" s="55"/>
      <c r="H59" s="54"/>
    </row>
    <row r="60" spans="1:8" ht="16.5" customHeight="1" x14ac:dyDescent="0.25">
      <c r="A60" s="14" t="s">
        <v>66</v>
      </c>
      <c r="B60" s="36"/>
      <c r="C60" s="31"/>
      <c r="D60" s="36"/>
      <c r="E60" s="36"/>
      <c r="F60" s="36"/>
      <c r="G60" s="36"/>
      <c r="H60" s="31"/>
    </row>
    <row r="61" spans="1:8" x14ac:dyDescent="0.25">
      <c r="A61" s="6" t="s">
        <v>8</v>
      </c>
      <c r="B61" s="36"/>
      <c r="C61" s="17"/>
      <c r="D61" s="82"/>
      <c r="E61" s="82"/>
      <c r="F61" s="82"/>
      <c r="G61" s="82"/>
      <c r="H61" s="31"/>
    </row>
    <row r="62" spans="1:8" x14ac:dyDescent="0.25">
      <c r="A62" s="37"/>
      <c r="B62" s="37" t="s">
        <v>44</v>
      </c>
      <c r="C62" s="30">
        <v>70</v>
      </c>
      <c r="D62" s="17">
        <v>1</v>
      </c>
      <c r="E62" s="17">
        <v>2.5</v>
      </c>
      <c r="F62" s="17">
        <v>4.4000000000000004</v>
      </c>
      <c r="G62" s="17">
        <f t="shared" ref="G62:G67" si="6">F62*4+E62*9+D62*4</f>
        <v>44.1</v>
      </c>
      <c r="H62" s="31">
        <v>53</v>
      </c>
    </row>
    <row r="63" spans="1:8" x14ac:dyDescent="0.25">
      <c r="A63" s="37"/>
      <c r="B63" s="37" t="s">
        <v>38</v>
      </c>
      <c r="C63" s="30">
        <v>90</v>
      </c>
      <c r="D63" s="17">
        <v>9.6999999999999993</v>
      </c>
      <c r="E63" s="17">
        <v>5</v>
      </c>
      <c r="F63" s="17">
        <v>3.8</v>
      </c>
      <c r="G63" s="17">
        <f t="shared" si="6"/>
        <v>99</v>
      </c>
      <c r="H63" s="31">
        <v>229</v>
      </c>
    </row>
    <row r="64" spans="1:8" x14ac:dyDescent="0.25">
      <c r="A64" s="36"/>
      <c r="B64" s="37" t="s">
        <v>80</v>
      </c>
      <c r="C64" s="30">
        <v>170</v>
      </c>
      <c r="D64" s="17">
        <v>6.6</v>
      </c>
      <c r="E64" s="17">
        <v>5.4</v>
      </c>
      <c r="F64" s="17">
        <v>31.9</v>
      </c>
      <c r="G64" s="17">
        <f t="shared" si="6"/>
        <v>202.6</v>
      </c>
      <c r="H64" s="31">
        <v>202</v>
      </c>
    </row>
    <row r="65" spans="1:8" x14ac:dyDescent="0.25">
      <c r="A65" s="36"/>
      <c r="B65" s="37" t="s">
        <v>20</v>
      </c>
      <c r="C65" s="30">
        <v>200</v>
      </c>
      <c r="D65" s="17">
        <v>7.0000000000000007E-2</v>
      </c>
      <c r="E65" s="17">
        <v>0.02</v>
      </c>
      <c r="F65" s="17">
        <v>15</v>
      </c>
      <c r="G65" s="17">
        <f t="shared" si="6"/>
        <v>60.46</v>
      </c>
      <c r="H65" s="31">
        <v>376</v>
      </c>
    </row>
    <row r="66" spans="1:8" x14ac:dyDescent="0.25">
      <c r="A66" s="36"/>
      <c r="B66" s="37" t="s">
        <v>21</v>
      </c>
      <c r="C66" s="30">
        <v>35</v>
      </c>
      <c r="D66" s="17">
        <v>3.6</v>
      </c>
      <c r="E66" s="17">
        <v>0.4</v>
      </c>
      <c r="F66" s="17">
        <v>22</v>
      </c>
      <c r="G66" s="17">
        <f t="shared" si="6"/>
        <v>106</v>
      </c>
      <c r="H66" s="31" t="s">
        <v>31</v>
      </c>
    </row>
    <row r="67" spans="1:8" x14ac:dyDescent="0.25">
      <c r="A67" s="36"/>
      <c r="B67" s="37" t="s">
        <v>19</v>
      </c>
      <c r="C67" s="8">
        <v>100</v>
      </c>
      <c r="D67" s="4">
        <v>0.6</v>
      </c>
      <c r="E67" s="4">
        <v>0.6</v>
      </c>
      <c r="F67" s="4">
        <v>13.6</v>
      </c>
      <c r="G67" s="4">
        <f t="shared" si="6"/>
        <v>62.199999999999996</v>
      </c>
      <c r="H67" s="2">
        <v>338</v>
      </c>
    </row>
    <row r="68" spans="1:8" x14ac:dyDescent="0.25">
      <c r="A68" s="36" t="s">
        <v>57</v>
      </c>
      <c r="B68" s="37"/>
      <c r="C68" s="15">
        <f>SUM(C62:C67)</f>
        <v>665</v>
      </c>
      <c r="D68" s="17"/>
      <c r="E68" s="17"/>
      <c r="F68" s="17"/>
      <c r="G68" s="12">
        <f>SUM(G62:G67)</f>
        <v>574.36</v>
      </c>
      <c r="H68" s="31"/>
    </row>
    <row r="69" spans="1:8" x14ac:dyDescent="0.25">
      <c r="A69" s="37" t="s">
        <v>3</v>
      </c>
      <c r="B69" s="37"/>
      <c r="C69" s="8"/>
      <c r="D69" s="4"/>
      <c r="E69" s="4"/>
      <c r="F69" s="4"/>
      <c r="G69" s="4"/>
      <c r="H69" s="2"/>
    </row>
    <row r="70" spans="1:8" x14ac:dyDescent="0.25">
      <c r="A70" s="36"/>
      <c r="B70" s="37" t="s">
        <v>70</v>
      </c>
      <c r="C70" s="28">
        <v>50</v>
      </c>
      <c r="D70" s="27">
        <v>0.4</v>
      </c>
      <c r="E70" s="27">
        <v>0.02</v>
      </c>
      <c r="F70" s="27">
        <v>1.3</v>
      </c>
      <c r="G70" s="27">
        <f t="shared" ref="G70:G75" si="7">F70*4+E70*9+D70*4</f>
        <v>6.98</v>
      </c>
      <c r="H70" s="29">
        <v>70</v>
      </c>
    </row>
    <row r="71" spans="1:8" ht="15.75" customHeight="1" x14ac:dyDescent="0.25">
      <c r="A71" s="36"/>
      <c r="B71" s="37" t="s">
        <v>4</v>
      </c>
      <c r="C71" s="30">
        <v>200</v>
      </c>
      <c r="D71" s="17">
        <v>1.3</v>
      </c>
      <c r="E71" s="17">
        <v>3.4</v>
      </c>
      <c r="F71" s="17">
        <v>7.3</v>
      </c>
      <c r="G71" s="27">
        <f t="shared" si="7"/>
        <v>65</v>
      </c>
      <c r="H71" s="31">
        <v>99</v>
      </c>
    </row>
    <row r="72" spans="1:8" x14ac:dyDescent="0.25">
      <c r="A72" s="36"/>
      <c r="B72" s="37" t="s">
        <v>63</v>
      </c>
      <c r="C72" s="30">
        <v>200</v>
      </c>
      <c r="D72" s="17">
        <v>19.2</v>
      </c>
      <c r="E72" s="17">
        <v>45</v>
      </c>
      <c r="F72" s="17">
        <v>25.6</v>
      </c>
      <c r="G72" s="27">
        <f t="shared" si="7"/>
        <v>584.19999999999993</v>
      </c>
      <c r="H72" s="31">
        <v>259</v>
      </c>
    </row>
    <row r="73" spans="1:8" ht="18" customHeight="1" x14ac:dyDescent="0.25">
      <c r="A73" s="36"/>
      <c r="B73" s="37" t="s">
        <v>20</v>
      </c>
      <c r="C73" s="28">
        <v>200</v>
      </c>
      <c r="D73" s="27">
        <v>7.0000000000000007E-2</v>
      </c>
      <c r="E73" s="27">
        <v>0.02</v>
      </c>
      <c r="F73" s="27">
        <v>15</v>
      </c>
      <c r="G73" s="27">
        <f t="shared" si="7"/>
        <v>60.46</v>
      </c>
      <c r="H73" s="29">
        <v>376</v>
      </c>
    </row>
    <row r="74" spans="1:8" ht="13.5" customHeight="1" x14ac:dyDescent="0.25">
      <c r="A74" s="36"/>
      <c r="B74" s="37" t="s">
        <v>21</v>
      </c>
      <c r="C74" s="30">
        <v>30</v>
      </c>
      <c r="D74" s="17">
        <v>2.4</v>
      </c>
      <c r="E74" s="17">
        <v>0.3</v>
      </c>
      <c r="F74" s="17">
        <v>14.7</v>
      </c>
      <c r="G74" s="27">
        <f t="shared" si="7"/>
        <v>71.099999999999994</v>
      </c>
      <c r="H74" s="31" t="s">
        <v>31</v>
      </c>
    </row>
    <row r="75" spans="1:8" ht="21" customHeight="1" x14ac:dyDescent="0.25">
      <c r="A75" s="36"/>
      <c r="B75" s="49" t="s">
        <v>22</v>
      </c>
      <c r="C75" s="28">
        <v>20</v>
      </c>
      <c r="D75" s="27">
        <v>2.1</v>
      </c>
      <c r="E75" s="27">
        <v>0.8</v>
      </c>
      <c r="F75" s="27">
        <v>10.6</v>
      </c>
      <c r="G75" s="27">
        <f t="shared" si="7"/>
        <v>58</v>
      </c>
      <c r="H75" s="29" t="s">
        <v>31</v>
      </c>
    </row>
    <row r="76" spans="1:8" ht="17.45" customHeight="1" x14ac:dyDescent="0.25">
      <c r="A76" s="36" t="s">
        <v>59</v>
      </c>
      <c r="B76" s="37"/>
      <c r="C76" s="15">
        <f>SUM(C70:C75)</f>
        <v>700</v>
      </c>
      <c r="D76" s="17"/>
      <c r="E76" s="17"/>
      <c r="F76" s="17"/>
      <c r="G76" s="12">
        <f>SUM(G70:G75)</f>
        <v>845.74</v>
      </c>
      <c r="H76" s="31"/>
    </row>
    <row r="77" spans="1:8" ht="18" customHeight="1" x14ac:dyDescent="0.25">
      <c r="A77" s="37" t="s">
        <v>54</v>
      </c>
      <c r="B77" s="37"/>
      <c r="C77" s="8"/>
      <c r="D77" s="11"/>
      <c r="E77" s="11"/>
      <c r="F77" s="11"/>
      <c r="G77" s="11"/>
      <c r="H77" s="2"/>
    </row>
    <row r="78" spans="1:8" x14ac:dyDescent="0.25">
      <c r="A78" s="36"/>
      <c r="B78" s="37" t="s">
        <v>88</v>
      </c>
      <c r="C78" s="30">
        <v>200</v>
      </c>
      <c r="D78" s="17">
        <v>0</v>
      </c>
      <c r="E78" s="17">
        <v>0</v>
      </c>
      <c r="F78" s="17">
        <v>21.2</v>
      </c>
      <c r="G78" s="17">
        <f>F78*4+E78*9+D78*4</f>
        <v>84.8</v>
      </c>
      <c r="H78" s="31" t="s">
        <v>31</v>
      </c>
    </row>
    <row r="79" spans="1:8" x14ac:dyDescent="0.25">
      <c r="A79" s="36"/>
      <c r="B79" s="37" t="s">
        <v>91</v>
      </c>
      <c r="C79" s="30">
        <v>80</v>
      </c>
      <c r="D79" s="17">
        <v>3.3</v>
      </c>
      <c r="E79" s="17">
        <v>4.0999999999999996</v>
      </c>
      <c r="F79" s="17">
        <v>37.5</v>
      </c>
      <c r="G79" s="17">
        <f>F79*4+E79*9+D79*4</f>
        <v>200.1</v>
      </c>
      <c r="H79" s="31" t="s">
        <v>31</v>
      </c>
    </row>
    <row r="80" spans="1:8" x14ac:dyDescent="0.25">
      <c r="A80" s="36"/>
      <c r="B80" s="37"/>
      <c r="C80" s="30"/>
      <c r="D80" s="17"/>
      <c r="E80" s="17"/>
      <c r="F80" s="17"/>
      <c r="G80" s="17"/>
      <c r="H80" s="31"/>
    </row>
    <row r="81" spans="1:8" x14ac:dyDescent="0.25">
      <c r="A81" s="36"/>
      <c r="B81" s="37"/>
      <c r="C81" s="30"/>
      <c r="D81" s="17"/>
      <c r="E81" s="17"/>
      <c r="F81" s="17"/>
      <c r="G81" s="17"/>
      <c r="H81" s="31"/>
    </row>
    <row r="82" spans="1:8" x14ac:dyDescent="0.25">
      <c r="A82" s="36" t="s">
        <v>58</v>
      </c>
      <c r="B82" s="36"/>
      <c r="C82" s="15">
        <f>C78+C79</f>
        <v>280</v>
      </c>
      <c r="D82" s="17"/>
      <c r="E82" s="17"/>
      <c r="F82" s="17"/>
      <c r="G82" s="12">
        <f>SUM(G78:G81)</f>
        <v>284.89999999999998</v>
      </c>
      <c r="H82" s="31"/>
    </row>
    <row r="83" spans="1:8" x14ac:dyDescent="0.25">
      <c r="A83" s="37" t="s">
        <v>55</v>
      </c>
      <c r="B83" s="36"/>
      <c r="C83" s="15">
        <f>C68+C76+C82</f>
        <v>1645</v>
      </c>
      <c r="D83" s="27"/>
      <c r="E83" s="27"/>
      <c r="F83" s="27"/>
      <c r="G83" s="13">
        <f>G68+G76+G82</f>
        <v>1705</v>
      </c>
      <c r="H83" s="31"/>
    </row>
    <row r="84" spans="1:8" x14ac:dyDescent="0.25">
      <c r="A84" s="64"/>
      <c r="B84" s="65"/>
      <c r="C84" s="66"/>
      <c r="D84" s="67"/>
      <c r="E84" s="67"/>
      <c r="F84" s="67"/>
      <c r="G84" s="66"/>
      <c r="H84" s="68"/>
    </row>
    <row r="85" spans="1:8" x14ac:dyDescent="0.25">
      <c r="A85" s="64"/>
      <c r="B85" s="65"/>
      <c r="C85" s="66"/>
      <c r="D85" s="67"/>
      <c r="E85" s="67"/>
      <c r="F85" s="67"/>
      <c r="G85" s="66"/>
      <c r="H85" s="68"/>
    </row>
    <row r="86" spans="1:8" ht="45" customHeight="1" x14ac:dyDescent="0.25">
      <c r="A86" s="19" t="s">
        <v>52</v>
      </c>
      <c r="B86" s="19" t="s">
        <v>51</v>
      </c>
      <c r="C86" s="19" t="s">
        <v>53</v>
      </c>
      <c r="D86" s="19" t="s">
        <v>49</v>
      </c>
      <c r="E86" s="19" t="s">
        <v>48</v>
      </c>
      <c r="F86" s="19" t="s">
        <v>47</v>
      </c>
      <c r="G86" s="25" t="s">
        <v>74</v>
      </c>
      <c r="H86" s="19" t="s">
        <v>14</v>
      </c>
    </row>
    <row r="87" spans="1:8" ht="15.75" customHeight="1" x14ac:dyDescent="0.25">
      <c r="A87" s="49" t="s">
        <v>0</v>
      </c>
      <c r="B87" s="54"/>
      <c r="C87" s="54"/>
      <c r="D87" s="54"/>
      <c r="E87" s="54"/>
      <c r="F87" s="54"/>
      <c r="G87" s="55"/>
      <c r="H87" s="54"/>
    </row>
    <row r="88" spans="1:8" x14ac:dyDescent="0.25">
      <c r="A88" s="14" t="s">
        <v>7</v>
      </c>
      <c r="B88" s="1"/>
      <c r="C88" s="4"/>
      <c r="D88" s="10"/>
      <c r="E88" s="10"/>
      <c r="F88" s="10"/>
      <c r="G88" s="10"/>
      <c r="H88" s="2"/>
    </row>
    <row r="89" spans="1:8" x14ac:dyDescent="0.25">
      <c r="A89" s="37" t="s">
        <v>8</v>
      </c>
      <c r="B89" s="36"/>
      <c r="C89" s="4"/>
      <c r="D89" s="10"/>
      <c r="E89" s="10"/>
      <c r="F89" s="10"/>
      <c r="G89" s="10"/>
      <c r="H89" s="2"/>
    </row>
    <row r="90" spans="1:8" x14ac:dyDescent="0.25">
      <c r="A90" s="36"/>
      <c r="B90" s="37" t="s">
        <v>69</v>
      </c>
      <c r="C90" s="8">
        <v>60</v>
      </c>
      <c r="D90" s="4">
        <v>0.5</v>
      </c>
      <c r="E90" s="4">
        <v>0.03</v>
      </c>
      <c r="F90" s="4">
        <v>1.7</v>
      </c>
      <c r="G90" s="4">
        <f>F90*4+E90*9+D90*4</f>
        <v>9.07</v>
      </c>
      <c r="H90" s="2">
        <v>70</v>
      </c>
    </row>
    <row r="91" spans="1:8" x14ac:dyDescent="0.25">
      <c r="A91" s="36"/>
      <c r="B91" s="37" t="s">
        <v>96</v>
      </c>
      <c r="C91" s="28">
        <v>90</v>
      </c>
      <c r="D91" s="27">
        <v>15.5</v>
      </c>
      <c r="E91" s="27">
        <v>12.5</v>
      </c>
      <c r="F91" s="27">
        <v>3.3</v>
      </c>
      <c r="G91" s="17">
        <f t="shared" ref="G91:G95" si="8">F91*4+E91*9+D91*4</f>
        <v>187.7</v>
      </c>
      <c r="H91" s="29">
        <v>290</v>
      </c>
    </row>
    <row r="92" spans="1:8" x14ac:dyDescent="0.25">
      <c r="A92" s="36"/>
      <c r="B92" s="37" t="s">
        <v>27</v>
      </c>
      <c r="C92" s="8">
        <v>180</v>
      </c>
      <c r="D92" s="4">
        <v>5</v>
      </c>
      <c r="E92" s="4">
        <v>5.9</v>
      </c>
      <c r="F92" s="4">
        <v>28.8</v>
      </c>
      <c r="G92" s="4">
        <f t="shared" si="8"/>
        <v>188.3</v>
      </c>
      <c r="H92" s="2">
        <v>303</v>
      </c>
    </row>
    <row r="93" spans="1:8" x14ac:dyDescent="0.25">
      <c r="A93" s="36"/>
      <c r="B93" s="96" t="s">
        <v>67</v>
      </c>
      <c r="C93" s="8">
        <v>200</v>
      </c>
      <c r="D93" s="4">
        <v>1</v>
      </c>
      <c r="E93" s="4">
        <v>0</v>
      </c>
      <c r="F93" s="4">
        <v>20.2</v>
      </c>
      <c r="G93" s="4">
        <f t="shared" si="8"/>
        <v>84.8</v>
      </c>
      <c r="H93" s="2">
        <v>389</v>
      </c>
    </row>
    <row r="94" spans="1:8" x14ac:dyDescent="0.25">
      <c r="A94" s="36"/>
      <c r="B94" s="96" t="s">
        <v>21</v>
      </c>
      <c r="C94" s="8">
        <v>55</v>
      </c>
      <c r="D94" s="4">
        <v>3.2</v>
      </c>
      <c r="E94" s="4">
        <v>0.4</v>
      </c>
      <c r="F94" s="4">
        <v>19.5</v>
      </c>
      <c r="G94" s="4">
        <f t="shared" si="8"/>
        <v>94.399999999999991</v>
      </c>
      <c r="H94" s="2" t="s">
        <v>31</v>
      </c>
    </row>
    <row r="95" spans="1:8" x14ac:dyDescent="0.25">
      <c r="A95" s="36"/>
      <c r="B95" s="37" t="s">
        <v>19</v>
      </c>
      <c r="C95" s="8">
        <v>100</v>
      </c>
      <c r="D95" s="4">
        <v>0.6</v>
      </c>
      <c r="E95" s="4">
        <v>0.6</v>
      </c>
      <c r="F95" s="4">
        <v>13.6</v>
      </c>
      <c r="G95" s="4">
        <f t="shared" si="8"/>
        <v>62.199999999999996</v>
      </c>
      <c r="H95" s="2" t="s">
        <v>97</v>
      </c>
    </row>
    <row r="96" spans="1:8" x14ac:dyDescent="0.25">
      <c r="A96" s="36" t="s">
        <v>57</v>
      </c>
      <c r="B96" s="37"/>
      <c r="C96" s="15">
        <f>SUM(C90:C95)</f>
        <v>685</v>
      </c>
      <c r="D96" s="4"/>
      <c r="E96" s="4"/>
      <c r="F96" s="4"/>
      <c r="G96" s="12">
        <f>G90+G91+G92+G93+G94+G95</f>
        <v>626.47</v>
      </c>
      <c r="H96" s="2"/>
    </row>
    <row r="97" spans="1:8" x14ac:dyDescent="0.25">
      <c r="A97" s="37" t="s">
        <v>3</v>
      </c>
      <c r="B97" s="37"/>
      <c r="C97" s="8"/>
      <c r="D97" s="10"/>
      <c r="E97" s="10"/>
      <c r="F97" s="10"/>
      <c r="G97" s="10"/>
      <c r="H97" s="2"/>
    </row>
    <row r="98" spans="1:8" x14ac:dyDescent="0.25">
      <c r="A98" s="36"/>
      <c r="B98" s="37" t="s">
        <v>69</v>
      </c>
      <c r="C98" s="28">
        <v>40</v>
      </c>
      <c r="D98" s="27">
        <v>0.4</v>
      </c>
      <c r="E98" s="27">
        <v>0.04</v>
      </c>
      <c r="F98" s="27">
        <v>1.4</v>
      </c>
      <c r="G98" s="27">
        <f t="shared" ref="G98:G104" si="9">F98*4+E98*9+D98*4</f>
        <v>7.5600000000000005</v>
      </c>
      <c r="H98" s="29">
        <v>70</v>
      </c>
    </row>
    <row r="99" spans="1:8" ht="15" customHeight="1" x14ac:dyDescent="0.25">
      <c r="A99" s="36"/>
      <c r="B99" s="37" t="s">
        <v>18</v>
      </c>
      <c r="C99" s="30">
        <v>200</v>
      </c>
      <c r="D99" s="17">
        <v>1.6</v>
      </c>
      <c r="E99" s="17">
        <v>4.0999999999999996</v>
      </c>
      <c r="F99" s="17">
        <v>9.6</v>
      </c>
      <c r="G99" s="27">
        <f t="shared" si="9"/>
        <v>81.7</v>
      </c>
      <c r="H99" s="31">
        <v>96</v>
      </c>
    </row>
    <row r="100" spans="1:8" x14ac:dyDescent="0.25">
      <c r="A100" s="36"/>
      <c r="B100" s="37" t="s">
        <v>25</v>
      </c>
      <c r="C100" s="30">
        <v>150</v>
      </c>
      <c r="D100" s="17">
        <v>2.2999999999999998</v>
      </c>
      <c r="E100" s="17">
        <v>3.8</v>
      </c>
      <c r="F100" s="17">
        <v>24.4</v>
      </c>
      <c r="G100" s="27">
        <f t="shared" si="9"/>
        <v>140.99999999999997</v>
      </c>
      <c r="H100" s="31">
        <v>303</v>
      </c>
    </row>
    <row r="101" spans="1:8" ht="18" customHeight="1" x14ac:dyDescent="0.25">
      <c r="A101" s="36"/>
      <c r="B101" s="37" t="s">
        <v>76</v>
      </c>
      <c r="C101" s="30">
        <v>90</v>
      </c>
      <c r="D101" s="17">
        <v>11.3</v>
      </c>
      <c r="E101" s="17">
        <v>7.9</v>
      </c>
      <c r="F101" s="17">
        <v>3.4</v>
      </c>
      <c r="G101" s="27">
        <f t="shared" si="9"/>
        <v>129.9</v>
      </c>
      <c r="H101" s="31">
        <v>261</v>
      </c>
    </row>
    <row r="102" spans="1:8" ht="15" customHeight="1" x14ac:dyDescent="0.25">
      <c r="A102" s="36"/>
      <c r="B102" s="37" t="s">
        <v>21</v>
      </c>
      <c r="C102" s="30">
        <v>30</v>
      </c>
      <c r="D102" s="17">
        <v>1.6</v>
      </c>
      <c r="E102" s="17">
        <v>0.2</v>
      </c>
      <c r="F102" s="17">
        <v>9.8000000000000007</v>
      </c>
      <c r="G102" s="27">
        <f t="shared" si="9"/>
        <v>47.4</v>
      </c>
      <c r="H102" s="31" t="s">
        <v>31</v>
      </c>
    </row>
    <row r="103" spans="1:8" ht="18.75" customHeight="1" x14ac:dyDescent="0.25">
      <c r="A103" s="36"/>
      <c r="B103" s="37"/>
      <c r="C103" s="30"/>
      <c r="D103" s="17"/>
      <c r="E103" s="17"/>
      <c r="F103" s="17"/>
      <c r="G103" s="27"/>
      <c r="H103" s="31"/>
    </row>
    <row r="104" spans="1:8" ht="19.899999999999999" customHeight="1" x14ac:dyDescent="0.25">
      <c r="A104" s="36"/>
      <c r="B104" s="37" t="s">
        <v>24</v>
      </c>
      <c r="C104" s="30">
        <v>200</v>
      </c>
      <c r="D104" s="17">
        <v>0.66</v>
      </c>
      <c r="E104" s="17">
        <v>0.1</v>
      </c>
      <c r="F104" s="17">
        <v>12</v>
      </c>
      <c r="G104" s="27">
        <f t="shared" si="9"/>
        <v>51.54</v>
      </c>
      <c r="H104" s="31">
        <v>377</v>
      </c>
    </row>
    <row r="105" spans="1:8" x14ac:dyDescent="0.25">
      <c r="A105" s="36" t="s">
        <v>59</v>
      </c>
      <c r="B105" s="49"/>
      <c r="C105" s="18">
        <f>SUM(C98:C104)</f>
        <v>710</v>
      </c>
      <c r="D105" s="27"/>
      <c r="E105" s="27"/>
      <c r="F105" s="27"/>
      <c r="G105" s="13">
        <f>SUM(G98:G104)</f>
        <v>459.09999999999997</v>
      </c>
      <c r="H105" s="29"/>
    </row>
    <row r="106" spans="1:8" x14ac:dyDescent="0.25">
      <c r="A106" s="37" t="s">
        <v>54</v>
      </c>
      <c r="B106" s="49"/>
      <c r="C106" s="28"/>
      <c r="D106" s="27"/>
      <c r="E106" s="27"/>
      <c r="F106" s="27"/>
      <c r="G106" s="27"/>
      <c r="H106" s="29"/>
    </row>
    <row r="107" spans="1:8" ht="19.5" customHeight="1" x14ac:dyDescent="0.25">
      <c r="A107" s="36"/>
      <c r="B107" s="96" t="s">
        <v>92</v>
      </c>
      <c r="C107" s="30">
        <v>200</v>
      </c>
      <c r="D107" s="17">
        <v>0</v>
      </c>
      <c r="E107" s="17">
        <v>0</v>
      </c>
      <c r="F107" s="17">
        <v>22</v>
      </c>
      <c r="G107" s="17">
        <f>F107*4+E107*9+D107*4</f>
        <v>88</v>
      </c>
      <c r="H107" s="31" t="s">
        <v>31</v>
      </c>
    </row>
    <row r="108" spans="1:8" ht="15.75" customHeight="1" x14ac:dyDescent="0.25">
      <c r="A108" s="36"/>
      <c r="B108" s="49" t="s">
        <v>93</v>
      </c>
      <c r="C108" s="28">
        <v>80</v>
      </c>
      <c r="D108" s="27">
        <v>5.2</v>
      </c>
      <c r="E108" s="27">
        <v>9.6</v>
      </c>
      <c r="F108" s="27">
        <v>36.799999999999997</v>
      </c>
      <c r="G108" s="17">
        <f>F108*4+E108*9+D108*4</f>
        <v>254.39999999999998</v>
      </c>
      <c r="H108" s="29" t="s">
        <v>31</v>
      </c>
    </row>
    <row r="109" spans="1:8" ht="15.75" customHeight="1" x14ac:dyDescent="0.25">
      <c r="A109" s="36"/>
      <c r="B109" s="49"/>
      <c r="C109" s="28"/>
      <c r="D109" s="27"/>
      <c r="E109" s="27"/>
      <c r="F109" s="27"/>
      <c r="G109" s="17"/>
      <c r="H109" s="29"/>
    </row>
    <row r="110" spans="1:8" ht="15.75" customHeight="1" x14ac:dyDescent="0.25">
      <c r="A110" s="36" t="s">
        <v>58</v>
      </c>
      <c r="B110" s="26"/>
      <c r="C110" s="18">
        <f>SUM(C107:C109)</f>
        <v>280</v>
      </c>
      <c r="D110" s="27"/>
      <c r="E110" s="27"/>
      <c r="F110" s="27"/>
      <c r="G110" s="13">
        <f>SUM(G107:G109)</f>
        <v>342.4</v>
      </c>
      <c r="H110" s="29"/>
    </row>
    <row r="111" spans="1:8" ht="15.75" customHeight="1" x14ac:dyDescent="0.25">
      <c r="A111" s="37" t="s">
        <v>55</v>
      </c>
      <c r="B111" s="26"/>
      <c r="C111" s="18">
        <f>C96+C105+C110</f>
        <v>1675</v>
      </c>
      <c r="D111" s="27"/>
      <c r="E111" s="27"/>
      <c r="F111" s="27"/>
      <c r="G111" s="13">
        <f>G96+G105+G110</f>
        <v>1427.9699999999998</v>
      </c>
      <c r="H111" s="29"/>
    </row>
    <row r="112" spans="1:8" ht="15.75" customHeight="1" x14ac:dyDescent="0.25">
      <c r="A112" s="64"/>
      <c r="B112" s="65"/>
      <c r="C112" s="66"/>
      <c r="D112" s="67"/>
      <c r="E112" s="67"/>
      <c r="F112" s="67"/>
      <c r="G112" s="66"/>
      <c r="H112" s="68"/>
    </row>
    <row r="113" spans="1:8" ht="15.75" customHeight="1" x14ac:dyDescent="0.25">
      <c r="A113" s="64"/>
      <c r="B113" s="65"/>
      <c r="C113" s="66"/>
      <c r="D113" s="67"/>
      <c r="E113" s="67"/>
      <c r="F113" s="67"/>
      <c r="G113" s="66"/>
      <c r="H113" s="68"/>
    </row>
    <row r="114" spans="1:8" ht="15.75" customHeight="1" x14ac:dyDescent="0.25">
      <c r="A114" s="64"/>
      <c r="B114" s="65"/>
      <c r="C114" s="66"/>
      <c r="D114" s="67"/>
      <c r="E114" s="67"/>
      <c r="F114" s="67"/>
      <c r="G114" s="66"/>
      <c r="H114" s="68"/>
    </row>
    <row r="115" spans="1:8" ht="42" customHeight="1" x14ac:dyDescent="0.25">
      <c r="A115" s="19" t="s">
        <v>52</v>
      </c>
      <c r="B115" s="19" t="s">
        <v>51</v>
      </c>
      <c r="C115" s="19" t="s">
        <v>53</v>
      </c>
      <c r="D115" s="19" t="s">
        <v>49</v>
      </c>
      <c r="E115" s="19" t="s">
        <v>48</v>
      </c>
      <c r="F115" s="19" t="s">
        <v>47</v>
      </c>
      <c r="G115" s="25" t="s">
        <v>73</v>
      </c>
      <c r="H115" s="25" t="s">
        <v>14</v>
      </c>
    </row>
    <row r="116" spans="1:8" x14ac:dyDescent="0.25">
      <c r="A116" s="49" t="s">
        <v>0</v>
      </c>
      <c r="B116" s="54"/>
      <c r="C116" s="54"/>
      <c r="D116" s="54"/>
      <c r="E116" s="54"/>
      <c r="F116" s="54"/>
      <c r="G116" s="55"/>
      <c r="H116" s="55"/>
    </row>
    <row r="117" spans="1:8" ht="18.75" customHeight="1" x14ac:dyDescent="0.25">
      <c r="A117" s="14" t="s">
        <v>9</v>
      </c>
      <c r="B117" s="1"/>
      <c r="C117" s="4"/>
      <c r="D117" s="10"/>
      <c r="E117" s="10"/>
      <c r="F117" s="10"/>
      <c r="G117" s="10"/>
      <c r="H117" s="2"/>
    </row>
    <row r="118" spans="1:8" x14ac:dyDescent="0.25">
      <c r="A118" s="37" t="s">
        <v>8</v>
      </c>
      <c r="B118" s="36"/>
      <c r="C118" s="4"/>
      <c r="D118" s="10"/>
      <c r="E118" s="10"/>
      <c r="F118" s="10"/>
      <c r="G118" s="10"/>
      <c r="H118" s="2"/>
    </row>
    <row r="119" spans="1:8" x14ac:dyDescent="0.25">
      <c r="A119" s="36"/>
      <c r="B119" s="37" t="s">
        <v>71</v>
      </c>
      <c r="C119" s="28">
        <v>70</v>
      </c>
      <c r="D119" s="27">
        <v>1.1000000000000001</v>
      </c>
      <c r="E119" s="27">
        <v>3.2</v>
      </c>
      <c r="F119" s="27">
        <v>5.5</v>
      </c>
      <c r="G119" s="27">
        <f>F119*4+E119*9+D119*4</f>
        <v>55.199999999999996</v>
      </c>
      <c r="H119" s="29">
        <v>47</v>
      </c>
    </row>
    <row r="120" spans="1:8" x14ac:dyDescent="0.25">
      <c r="A120" s="36"/>
      <c r="B120" s="37" t="s">
        <v>98</v>
      </c>
      <c r="C120" s="38">
        <v>90</v>
      </c>
      <c r="D120" s="17">
        <v>4.8</v>
      </c>
      <c r="E120" s="17">
        <v>12.7</v>
      </c>
      <c r="F120" s="17">
        <v>1.4</v>
      </c>
      <c r="G120" s="27">
        <f t="shared" ref="G120:G123" si="10">F120*4+E120*9+D120*4</f>
        <v>139.1</v>
      </c>
      <c r="H120" s="31">
        <v>260</v>
      </c>
    </row>
    <row r="121" spans="1:8" x14ac:dyDescent="0.25">
      <c r="A121" s="36"/>
      <c r="B121" s="37" t="s">
        <v>23</v>
      </c>
      <c r="C121" s="38">
        <v>150</v>
      </c>
      <c r="D121" s="17">
        <v>4</v>
      </c>
      <c r="E121" s="17">
        <v>4.3</v>
      </c>
      <c r="F121" s="17">
        <v>24.6</v>
      </c>
      <c r="G121" s="27">
        <f t="shared" si="10"/>
        <v>153.1</v>
      </c>
      <c r="H121" s="31">
        <v>303</v>
      </c>
    </row>
    <row r="122" spans="1:8" x14ac:dyDescent="0.25">
      <c r="A122" s="36"/>
      <c r="B122" s="37" t="s">
        <v>67</v>
      </c>
      <c r="C122" s="32">
        <v>200</v>
      </c>
      <c r="D122" s="33">
        <v>1</v>
      </c>
      <c r="E122" s="33">
        <v>0</v>
      </c>
      <c r="F122" s="33">
        <v>20.2</v>
      </c>
      <c r="G122" s="27">
        <f t="shared" si="10"/>
        <v>84.8</v>
      </c>
      <c r="H122" s="31">
        <v>389</v>
      </c>
    </row>
    <row r="123" spans="1:8" x14ac:dyDescent="0.25">
      <c r="A123" s="36"/>
      <c r="B123" s="37" t="s">
        <v>21</v>
      </c>
      <c r="C123" s="32">
        <v>40</v>
      </c>
      <c r="D123" s="33">
        <v>2.8</v>
      </c>
      <c r="E123" s="33">
        <v>0.3</v>
      </c>
      <c r="F123" s="33">
        <v>17.100000000000001</v>
      </c>
      <c r="G123" s="27">
        <f t="shared" si="10"/>
        <v>82.300000000000011</v>
      </c>
      <c r="H123" s="31" t="s">
        <v>31</v>
      </c>
    </row>
    <row r="124" spans="1:8" x14ac:dyDescent="0.25">
      <c r="A124" s="36" t="s">
        <v>57</v>
      </c>
      <c r="B124" s="37"/>
      <c r="C124" s="15">
        <f>SUM(C119:C123)</f>
        <v>550</v>
      </c>
      <c r="D124" s="4"/>
      <c r="E124" s="4"/>
      <c r="F124" s="4"/>
      <c r="G124" s="12">
        <f>SUM(G119:G123)</f>
        <v>514.5</v>
      </c>
      <c r="H124" s="2"/>
    </row>
    <row r="125" spans="1:8" x14ac:dyDescent="0.25">
      <c r="A125" s="37" t="s">
        <v>3</v>
      </c>
      <c r="B125" s="37"/>
      <c r="C125" s="8"/>
      <c r="D125" s="10"/>
      <c r="E125" s="10"/>
      <c r="F125" s="10"/>
      <c r="G125" s="10"/>
      <c r="H125" s="2"/>
    </row>
    <row r="126" spans="1:8" x14ac:dyDescent="0.25">
      <c r="A126" s="36"/>
      <c r="B126" s="37" t="s">
        <v>72</v>
      </c>
      <c r="C126" s="28">
        <v>60</v>
      </c>
      <c r="D126" s="27">
        <v>0.6</v>
      </c>
      <c r="E126" s="27">
        <v>0.05</v>
      </c>
      <c r="F126" s="27">
        <v>2.1</v>
      </c>
      <c r="G126" s="27">
        <f>F126*4+E126*9+D126*4</f>
        <v>11.25</v>
      </c>
      <c r="H126" s="29">
        <v>70</v>
      </c>
    </row>
    <row r="127" spans="1:8" ht="15.75" customHeight="1" x14ac:dyDescent="0.25">
      <c r="A127" s="36"/>
      <c r="B127" s="37" t="s">
        <v>68</v>
      </c>
      <c r="C127" s="32">
        <v>200</v>
      </c>
      <c r="D127" s="33">
        <v>2.2000000000000002</v>
      </c>
      <c r="E127" s="33">
        <v>2.2000000000000002</v>
      </c>
      <c r="F127" s="33">
        <v>14</v>
      </c>
      <c r="G127" s="27">
        <f t="shared" ref="G127:G134" si="11">F127*4+E127*9+D127*4</f>
        <v>84.6</v>
      </c>
      <c r="H127" s="31">
        <v>88</v>
      </c>
    </row>
    <row r="128" spans="1:8" ht="16.5" customHeight="1" x14ac:dyDescent="0.25">
      <c r="A128" s="36"/>
      <c r="B128" s="37" t="s">
        <v>32</v>
      </c>
      <c r="C128" s="30">
        <v>90</v>
      </c>
      <c r="D128" s="17">
        <v>10.199999999999999</v>
      </c>
      <c r="E128" s="17">
        <v>12.2</v>
      </c>
      <c r="F128" s="17">
        <v>9.4</v>
      </c>
      <c r="G128" s="27">
        <f t="shared" si="11"/>
        <v>188.2</v>
      </c>
      <c r="H128" s="31">
        <v>297</v>
      </c>
    </row>
    <row r="129" spans="1:8" ht="16.5" customHeight="1" x14ac:dyDescent="0.25">
      <c r="A129" s="36"/>
      <c r="B129" s="37" t="s">
        <v>16</v>
      </c>
      <c r="C129" s="32">
        <v>160</v>
      </c>
      <c r="D129" s="33">
        <v>4.9000000000000004</v>
      </c>
      <c r="E129" s="33">
        <v>5.3</v>
      </c>
      <c r="F129" s="33">
        <v>21.8</v>
      </c>
      <c r="G129" s="27">
        <f t="shared" si="11"/>
        <v>154.5</v>
      </c>
      <c r="H129" s="31">
        <v>303</v>
      </c>
    </row>
    <row r="130" spans="1:8" x14ac:dyDescent="0.25">
      <c r="A130" s="36"/>
      <c r="B130" s="49" t="s">
        <v>20</v>
      </c>
      <c r="C130" s="46">
        <v>200</v>
      </c>
      <c r="D130" s="47">
        <v>7.0000000000000007E-2</v>
      </c>
      <c r="E130" s="47">
        <v>0.02</v>
      </c>
      <c r="F130" s="47">
        <v>15</v>
      </c>
      <c r="G130" s="27">
        <f t="shared" si="11"/>
        <v>60.46</v>
      </c>
      <c r="H130" s="29">
        <v>376</v>
      </c>
    </row>
    <row r="131" spans="1:8" ht="18" customHeight="1" x14ac:dyDescent="0.25">
      <c r="A131" s="36"/>
      <c r="B131" s="49" t="s">
        <v>21</v>
      </c>
      <c r="C131" s="46">
        <v>30</v>
      </c>
      <c r="D131" s="47">
        <v>2.4</v>
      </c>
      <c r="E131" s="47">
        <v>0.3</v>
      </c>
      <c r="F131" s="47">
        <v>14.7</v>
      </c>
      <c r="G131" s="27">
        <f t="shared" si="11"/>
        <v>71.099999999999994</v>
      </c>
      <c r="H131" s="29" t="s">
        <v>31</v>
      </c>
    </row>
    <row r="132" spans="1:8" ht="19.5" customHeight="1" x14ac:dyDescent="0.25">
      <c r="A132" s="36"/>
      <c r="B132" s="49" t="s">
        <v>22</v>
      </c>
      <c r="C132" s="46">
        <v>30</v>
      </c>
      <c r="D132" s="47">
        <v>3.1</v>
      </c>
      <c r="E132" s="47">
        <v>1.2</v>
      </c>
      <c r="F132" s="47">
        <v>16</v>
      </c>
      <c r="G132" s="27">
        <f t="shared" si="11"/>
        <v>87.2</v>
      </c>
      <c r="H132" s="29" t="s">
        <v>31</v>
      </c>
    </row>
    <row r="133" spans="1:8" ht="13.15" customHeight="1" x14ac:dyDescent="0.25">
      <c r="A133" s="36"/>
      <c r="B133" s="37" t="s">
        <v>28</v>
      </c>
      <c r="C133" s="30">
        <v>50</v>
      </c>
      <c r="D133" s="17">
        <v>6.3</v>
      </c>
      <c r="E133" s="17">
        <v>5.8</v>
      </c>
      <c r="F133" s="17">
        <v>0.4</v>
      </c>
      <c r="G133" s="27">
        <f t="shared" si="11"/>
        <v>79</v>
      </c>
      <c r="H133" s="31">
        <v>209</v>
      </c>
    </row>
    <row r="134" spans="1:8" x14ac:dyDescent="0.25">
      <c r="A134" s="36"/>
      <c r="B134" s="49" t="s">
        <v>19</v>
      </c>
      <c r="C134" s="28">
        <v>100</v>
      </c>
      <c r="D134" s="27">
        <v>0.6</v>
      </c>
      <c r="E134" s="27">
        <v>0.6</v>
      </c>
      <c r="F134" s="27">
        <v>13.6</v>
      </c>
      <c r="G134" s="27">
        <f t="shared" si="11"/>
        <v>62.199999999999996</v>
      </c>
      <c r="H134" s="29">
        <v>338</v>
      </c>
    </row>
    <row r="135" spans="1:8" x14ac:dyDescent="0.25">
      <c r="A135" s="36" t="s">
        <v>60</v>
      </c>
      <c r="B135" s="37"/>
      <c r="C135" s="15">
        <f>SUM(C126:C134)</f>
        <v>920</v>
      </c>
      <c r="D135" s="4"/>
      <c r="E135" s="4"/>
      <c r="F135" s="4"/>
      <c r="G135" s="12">
        <f>G126+G127+G128+G129+G130+G131+G132+G133+G134</f>
        <v>798.51</v>
      </c>
      <c r="H135" s="2"/>
    </row>
    <row r="136" spans="1:8" x14ac:dyDescent="0.25">
      <c r="A136" s="37" t="s">
        <v>54</v>
      </c>
      <c r="B136" s="37"/>
      <c r="C136" s="8"/>
      <c r="D136" s="4"/>
      <c r="E136" s="4"/>
      <c r="F136" s="4"/>
      <c r="G136" s="4"/>
      <c r="H136" s="2"/>
    </row>
    <row r="137" spans="1:8" x14ac:dyDescent="0.25">
      <c r="A137" s="36"/>
      <c r="B137" s="37" t="s">
        <v>88</v>
      </c>
      <c r="C137" s="8">
        <v>200</v>
      </c>
      <c r="D137" s="4">
        <v>0</v>
      </c>
      <c r="E137" s="4">
        <v>0</v>
      </c>
      <c r="F137" s="4">
        <v>21.2</v>
      </c>
      <c r="G137" s="4">
        <f>F137*4+E137*9+D137*4</f>
        <v>84.8</v>
      </c>
      <c r="H137" s="5" t="s">
        <v>31</v>
      </c>
    </row>
    <row r="138" spans="1:8" x14ac:dyDescent="0.25">
      <c r="A138" s="36"/>
      <c r="B138" s="49" t="s">
        <v>87</v>
      </c>
      <c r="C138" s="28">
        <v>80</v>
      </c>
      <c r="D138" s="27">
        <v>4</v>
      </c>
      <c r="E138" s="27">
        <v>4</v>
      </c>
      <c r="F138" s="27">
        <v>5.5</v>
      </c>
      <c r="G138" s="17">
        <f t="shared" ref="G138" si="12">F138*4+E138*9+D138*4</f>
        <v>74</v>
      </c>
      <c r="H138" s="45" t="s">
        <v>31</v>
      </c>
    </row>
    <row r="139" spans="1:8" x14ac:dyDescent="0.25">
      <c r="A139" s="36" t="s">
        <v>58</v>
      </c>
      <c r="B139" s="26"/>
      <c r="C139" s="18">
        <f>SUM(C137:C138)</f>
        <v>280</v>
      </c>
      <c r="D139" s="27"/>
      <c r="E139" s="27"/>
      <c r="F139" s="27"/>
      <c r="G139" s="13">
        <f>SUM(G137:G138)</f>
        <v>158.80000000000001</v>
      </c>
      <c r="H139" s="45"/>
    </row>
    <row r="140" spans="1:8" x14ac:dyDescent="0.25">
      <c r="A140" s="37" t="s">
        <v>61</v>
      </c>
      <c r="B140" s="36"/>
      <c r="C140" s="15">
        <f>C124+C135+C139</f>
        <v>1750</v>
      </c>
      <c r="D140" s="2"/>
      <c r="E140" s="2"/>
      <c r="F140" s="2"/>
      <c r="G140" s="12">
        <f>G124+G135+G139</f>
        <v>1471.81</v>
      </c>
      <c r="H140" s="2"/>
    </row>
    <row r="141" spans="1:8" x14ac:dyDescent="0.25">
      <c r="A141" s="64"/>
      <c r="B141" s="65"/>
      <c r="C141" s="66"/>
      <c r="D141" s="67"/>
      <c r="E141" s="67"/>
      <c r="F141" s="67"/>
      <c r="G141" s="66"/>
      <c r="H141" s="68"/>
    </row>
    <row r="142" spans="1:8" x14ac:dyDescent="0.25">
      <c r="A142" s="64"/>
      <c r="B142" s="65"/>
      <c r="C142" s="66"/>
      <c r="D142" s="67"/>
      <c r="E142" s="67"/>
      <c r="F142" s="67"/>
      <c r="G142" s="66"/>
      <c r="H142" s="68"/>
    </row>
    <row r="143" spans="1:8" ht="45.75" customHeight="1" x14ac:dyDescent="0.25">
      <c r="A143" s="20" t="s">
        <v>52</v>
      </c>
      <c r="B143" s="20" t="s">
        <v>51</v>
      </c>
      <c r="C143" s="24" t="s">
        <v>50</v>
      </c>
      <c r="D143" s="20" t="s">
        <v>49</v>
      </c>
      <c r="E143" s="20" t="s">
        <v>48</v>
      </c>
      <c r="F143" s="20" t="s">
        <v>47</v>
      </c>
      <c r="G143" s="24" t="s">
        <v>73</v>
      </c>
      <c r="H143" s="20" t="s">
        <v>14</v>
      </c>
    </row>
    <row r="144" spans="1:8" ht="15" customHeight="1" x14ac:dyDescent="0.25">
      <c r="A144" s="37" t="s">
        <v>65</v>
      </c>
      <c r="B144" s="36"/>
      <c r="C144" s="36"/>
      <c r="D144" s="36"/>
      <c r="E144" s="36"/>
      <c r="F144" s="36"/>
      <c r="G144" s="36"/>
      <c r="H144" s="31"/>
    </row>
    <row r="145" spans="1:8" ht="13.15" customHeight="1" x14ac:dyDescent="0.25">
      <c r="A145" s="14" t="s">
        <v>10</v>
      </c>
      <c r="B145" s="1"/>
      <c r="C145" s="2"/>
      <c r="D145" s="2"/>
      <c r="E145" s="2"/>
      <c r="F145" s="2"/>
      <c r="G145" s="2"/>
      <c r="H145" s="2"/>
    </row>
    <row r="146" spans="1:8" ht="15" customHeight="1" x14ac:dyDescent="0.25">
      <c r="A146" s="37" t="s">
        <v>2</v>
      </c>
      <c r="B146" s="36"/>
      <c r="C146" s="31"/>
      <c r="D146" s="31"/>
      <c r="E146" s="31"/>
      <c r="F146" s="31"/>
      <c r="G146" s="31"/>
      <c r="H146" s="31"/>
    </row>
    <row r="147" spans="1:8" ht="14.25" customHeight="1" x14ac:dyDescent="0.25">
      <c r="A147" s="89"/>
      <c r="B147" s="98" t="s">
        <v>69</v>
      </c>
      <c r="C147" s="30">
        <v>60</v>
      </c>
      <c r="D147" s="17">
        <v>0.5</v>
      </c>
      <c r="E147" s="17">
        <v>0.04</v>
      </c>
      <c r="F147" s="17">
        <v>1.5</v>
      </c>
      <c r="G147" s="17">
        <f>F147*4+E147*9+D147*4</f>
        <v>8.36</v>
      </c>
      <c r="H147" s="31">
        <v>70</v>
      </c>
    </row>
    <row r="148" spans="1:8" ht="15" customHeight="1" x14ac:dyDescent="0.25">
      <c r="A148" s="89"/>
      <c r="B148" s="98" t="s">
        <v>38</v>
      </c>
      <c r="C148" s="30">
        <v>90</v>
      </c>
      <c r="D148" s="17">
        <v>8.6999999999999993</v>
      </c>
      <c r="E148" s="17">
        <v>4.5</v>
      </c>
      <c r="F148" s="17">
        <v>3.3</v>
      </c>
      <c r="G148" s="17">
        <f t="shared" ref="G148:G152" si="13">F148*4+E148*9+D148*4</f>
        <v>88.5</v>
      </c>
      <c r="H148" s="31">
        <v>229</v>
      </c>
    </row>
    <row r="149" spans="1:8" ht="16.5" customHeight="1" x14ac:dyDescent="0.25">
      <c r="A149" s="89"/>
      <c r="B149" s="98" t="s">
        <v>29</v>
      </c>
      <c r="C149" s="30">
        <v>150</v>
      </c>
      <c r="D149" s="17">
        <v>12.2</v>
      </c>
      <c r="E149" s="17">
        <v>14.3</v>
      </c>
      <c r="F149" s="17">
        <v>27.4</v>
      </c>
      <c r="G149" s="17">
        <f t="shared" si="13"/>
        <v>287.10000000000002</v>
      </c>
      <c r="H149" s="31">
        <v>204</v>
      </c>
    </row>
    <row r="150" spans="1:8" x14ac:dyDescent="0.25">
      <c r="A150" s="89"/>
      <c r="B150" s="98" t="s">
        <v>21</v>
      </c>
      <c r="C150" s="30">
        <v>30</v>
      </c>
      <c r="D150" s="17">
        <v>1.8</v>
      </c>
      <c r="E150" s="17">
        <v>0.1</v>
      </c>
      <c r="F150" s="17">
        <v>11</v>
      </c>
      <c r="G150" s="17">
        <f t="shared" si="13"/>
        <v>52.1</v>
      </c>
      <c r="H150" s="31" t="s">
        <v>31</v>
      </c>
    </row>
    <row r="151" spans="1:8" x14ac:dyDescent="0.25">
      <c r="A151" s="89"/>
      <c r="B151" s="98"/>
      <c r="C151" s="30"/>
      <c r="D151" s="17"/>
      <c r="E151" s="17"/>
      <c r="F151" s="17"/>
      <c r="G151" s="17"/>
      <c r="H151" s="31"/>
    </row>
    <row r="152" spans="1:8" x14ac:dyDescent="0.25">
      <c r="A152" s="36"/>
      <c r="B152" s="99" t="s">
        <v>20</v>
      </c>
      <c r="C152" s="34">
        <v>200</v>
      </c>
      <c r="D152" s="35">
        <v>7.0000000000000007E-2</v>
      </c>
      <c r="E152" s="35">
        <v>0.02</v>
      </c>
      <c r="F152" s="35">
        <v>15</v>
      </c>
      <c r="G152" s="17">
        <f t="shared" si="13"/>
        <v>60.46</v>
      </c>
      <c r="H152" s="31">
        <v>376</v>
      </c>
    </row>
    <row r="153" spans="1:8" x14ac:dyDescent="0.25">
      <c r="A153" s="36" t="s">
        <v>57</v>
      </c>
      <c r="B153" s="37"/>
      <c r="C153" s="15">
        <f>SUM(C144:C152)</f>
        <v>530</v>
      </c>
      <c r="D153" s="4"/>
      <c r="E153" s="4"/>
      <c r="F153" s="4"/>
      <c r="G153" s="12">
        <f>SUM(G144:G152)</f>
        <v>496.52000000000004</v>
      </c>
      <c r="H153" s="9"/>
    </row>
    <row r="154" spans="1:8" x14ac:dyDescent="0.25">
      <c r="A154" s="37" t="s">
        <v>3</v>
      </c>
      <c r="B154" s="37"/>
      <c r="C154" s="41"/>
      <c r="D154" s="17"/>
      <c r="E154" s="17"/>
      <c r="F154" s="17"/>
      <c r="G154" s="17"/>
      <c r="H154" s="40"/>
    </row>
    <row r="155" spans="1:8" x14ac:dyDescent="0.25">
      <c r="A155" s="36"/>
      <c r="B155" s="100" t="s">
        <v>70</v>
      </c>
      <c r="C155" s="34">
        <v>60</v>
      </c>
      <c r="D155" s="35">
        <v>0.6</v>
      </c>
      <c r="E155" s="35">
        <v>0.05</v>
      </c>
      <c r="F155" s="35">
        <v>2.1</v>
      </c>
      <c r="G155" s="35">
        <f>F155*4+E155*9+D155*4</f>
        <v>11.25</v>
      </c>
      <c r="H155" s="40">
        <v>70</v>
      </c>
    </row>
    <row r="156" spans="1:8" ht="15" customHeight="1" x14ac:dyDescent="0.25">
      <c r="A156" s="36"/>
      <c r="B156" s="100" t="s">
        <v>18</v>
      </c>
      <c r="C156" s="34">
        <v>200</v>
      </c>
      <c r="D156" s="35">
        <v>1.6</v>
      </c>
      <c r="E156" s="35">
        <v>4.0999999999999996</v>
      </c>
      <c r="F156" s="35">
        <v>9.6</v>
      </c>
      <c r="G156" s="35">
        <f t="shared" ref="G156:G160" si="14">F156*4+E156*9+D156*4</f>
        <v>81.7</v>
      </c>
      <c r="H156" s="40">
        <v>96</v>
      </c>
    </row>
    <row r="157" spans="1:8" ht="15" customHeight="1" x14ac:dyDescent="0.25">
      <c r="A157" s="36"/>
      <c r="B157" s="100" t="s">
        <v>77</v>
      </c>
      <c r="C157" s="34">
        <v>90</v>
      </c>
      <c r="D157" s="35">
        <v>14.9</v>
      </c>
      <c r="E157" s="35">
        <v>12</v>
      </c>
      <c r="F157" s="35">
        <v>3.3</v>
      </c>
      <c r="G157" s="35">
        <f t="shared" si="14"/>
        <v>180.8</v>
      </c>
      <c r="H157" s="40">
        <v>294</v>
      </c>
    </row>
    <row r="158" spans="1:8" x14ac:dyDescent="0.25">
      <c r="A158" s="36"/>
      <c r="B158" s="100" t="s">
        <v>23</v>
      </c>
      <c r="C158" s="34">
        <v>150</v>
      </c>
      <c r="D158" s="35">
        <v>4</v>
      </c>
      <c r="E158" s="35">
        <v>4.3</v>
      </c>
      <c r="F158" s="35">
        <v>24.6</v>
      </c>
      <c r="G158" s="35">
        <f t="shared" si="14"/>
        <v>153.1</v>
      </c>
      <c r="H158" s="40">
        <v>303</v>
      </c>
    </row>
    <row r="159" spans="1:8" x14ac:dyDescent="0.25">
      <c r="A159" s="36"/>
      <c r="B159" s="100" t="s">
        <v>39</v>
      </c>
      <c r="C159" s="34">
        <v>200</v>
      </c>
      <c r="D159" s="35">
        <v>1</v>
      </c>
      <c r="E159" s="42"/>
      <c r="F159" s="35">
        <v>20.2</v>
      </c>
      <c r="G159" s="35">
        <f t="shared" si="14"/>
        <v>84.8</v>
      </c>
      <c r="H159" s="40">
        <v>389</v>
      </c>
    </row>
    <row r="160" spans="1:8" ht="16.5" customHeight="1" x14ac:dyDescent="0.25">
      <c r="A160" s="36"/>
      <c r="B160" s="100" t="s">
        <v>21</v>
      </c>
      <c r="C160" s="34">
        <v>50</v>
      </c>
      <c r="D160" s="35">
        <v>4</v>
      </c>
      <c r="E160" s="35">
        <v>0.5</v>
      </c>
      <c r="F160" s="35">
        <v>24.5</v>
      </c>
      <c r="G160" s="35">
        <f t="shared" si="14"/>
        <v>118.5</v>
      </c>
      <c r="H160" s="40" t="s">
        <v>31</v>
      </c>
    </row>
    <row r="161" spans="1:8" ht="18.75" customHeight="1" x14ac:dyDescent="0.25">
      <c r="A161" s="36"/>
      <c r="B161" s="100"/>
      <c r="C161" s="34"/>
      <c r="D161" s="35"/>
      <c r="E161" s="35"/>
      <c r="F161" s="35"/>
      <c r="G161" s="35"/>
      <c r="H161" s="40"/>
    </row>
    <row r="162" spans="1:8" ht="6" hidden="1" customHeight="1" x14ac:dyDescent="0.25">
      <c r="A162" s="36" t="s">
        <v>59</v>
      </c>
      <c r="B162" s="37"/>
      <c r="C162" s="15">
        <f>C155+C156+C157+C158+C159+C160+C161</f>
        <v>750</v>
      </c>
      <c r="D162" s="17"/>
      <c r="E162" s="17"/>
      <c r="F162" s="17"/>
      <c r="G162" s="12">
        <f>G155+G156+G157+G158+G159+G160+G161</f>
        <v>630.15000000000009</v>
      </c>
      <c r="H162" s="40"/>
    </row>
    <row r="163" spans="1:8" ht="21" customHeight="1" x14ac:dyDescent="0.25">
      <c r="A163" s="36" t="s">
        <v>59</v>
      </c>
      <c r="B163" s="37"/>
      <c r="C163" s="15">
        <f>C155+C156+C157+C158+C159+C160+C161</f>
        <v>750</v>
      </c>
      <c r="D163" s="17"/>
      <c r="E163" s="17"/>
      <c r="F163" s="17"/>
      <c r="G163" s="12">
        <f>G155+G156+G157+G158+G159+G160+G161</f>
        <v>630.15000000000009</v>
      </c>
      <c r="H163" s="39"/>
    </row>
    <row r="164" spans="1:8" ht="16.899999999999999" customHeight="1" x14ac:dyDescent="0.25">
      <c r="A164" s="88" t="s">
        <v>36</v>
      </c>
      <c r="B164" s="37"/>
      <c r="C164" s="7"/>
      <c r="D164" s="4"/>
      <c r="E164" s="4"/>
      <c r="F164" s="4"/>
      <c r="G164" s="4"/>
      <c r="H164" s="91"/>
    </row>
    <row r="165" spans="1:8" ht="17.45" customHeight="1" x14ac:dyDescent="0.25">
      <c r="A165" s="89"/>
      <c r="B165" s="37" t="s">
        <v>88</v>
      </c>
      <c r="C165" s="30">
        <v>200</v>
      </c>
      <c r="D165" s="17">
        <v>0</v>
      </c>
      <c r="E165" s="17">
        <v>0</v>
      </c>
      <c r="F165" s="17">
        <v>21.2</v>
      </c>
      <c r="G165" s="17">
        <f>F165*4+E165*9+D165*4</f>
        <v>84.8</v>
      </c>
      <c r="H165" s="90" t="s">
        <v>31</v>
      </c>
    </row>
    <row r="166" spans="1:8" ht="16.899999999999999" customHeight="1" x14ac:dyDescent="0.25">
      <c r="A166" s="89"/>
      <c r="B166" s="37" t="s">
        <v>87</v>
      </c>
      <c r="C166" s="30">
        <v>80</v>
      </c>
      <c r="D166" s="17">
        <v>4</v>
      </c>
      <c r="E166" s="17">
        <v>4</v>
      </c>
      <c r="F166" s="17">
        <v>5.5</v>
      </c>
      <c r="G166" s="17">
        <f t="shared" ref="G166" si="15">F166*4+E166*9+D166*4</f>
        <v>74</v>
      </c>
      <c r="H166" s="90">
        <v>376</v>
      </c>
    </row>
    <row r="167" spans="1:8" ht="17.25" customHeight="1" x14ac:dyDescent="0.25">
      <c r="A167" s="89"/>
      <c r="B167" s="37"/>
      <c r="C167" s="30"/>
      <c r="D167" s="17"/>
      <c r="E167" s="17"/>
      <c r="F167" s="17"/>
      <c r="G167" s="17"/>
      <c r="H167" s="90"/>
    </row>
    <row r="168" spans="1:8" x14ac:dyDescent="0.25">
      <c r="A168" s="89" t="s">
        <v>58</v>
      </c>
      <c r="B168" s="36"/>
      <c r="C168" s="15">
        <f>C165+C166+C167</f>
        <v>280</v>
      </c>
      <c r="D168" s="4"/>
      <c r="E168" s="4"/>
      <c r="F168" s="4"/>
      <c r="G168" s="12">
        <f>G165+G166+G167</f>
        <v>158.80000000000001</v>
      </c>
      <c r="H168" s="97"/>
    </row>
    <row r="169" spans="1:8" x14ac:dyDescent="0.25">
      <c r="A169" s="37" t="s">
        <v>30</v>
      </c>
      <c r="B169" s="36"/>
      <c r="C169" s="12">
        <f>C153+C162+C168</f>
        <v>1560</v>
      </c>
      <c r="D169" s="17"/>
      <c r="E169" s="17"/>
      <c r="F169" s="17"/>
      <c r="G169" s="12">
        <f>G153+G162+G168</f>
        <v>1285.47</v>
      </c>
      <c r="H169" s="17"/>
    </row>
    <row r="170" spans="1:8" x14ac:dyDescent="0.25">
      <c r="A170" s="69"/>
      <c r="B170" s="69"/>
      <c r="C170" s="70"/>
      <c r="D170" s="67"/>
      <c r="E170" s="67"/>
      <c r="F170" s="67"/>
      <c r="G170" s="70"/>
      <c r="H170" s="71"/>
    </row>
    <row r="171" spans="1:8" x14ac:dyDescent="0.25">
      <c r="A171" s="69"/>
      <c r="B171" s="69"/>
      <c r="C171" s="70"/>
      <c r="D171" s="67"/>
      <c r="E171" s="67"/>
      <c r="F171" s="67"/>
      <c r="G171" s="70"/>
      <c r="H171" s="71"/>
    </row>
    <row r="172" spans="1:8" x14ac:dyDescent="0.25">
      <c r="A172" s="69"/>
      <c r="B172" s="69"/>
      <c r="C172" s="70"/>
      <c r="D172" s="67"/>
      <c r="E172" s="67"/>
      <c r="F172" s="67"/>
      <c r="G172" s="70"/>
      <c r="H172" s="71"/>
    </row>
    <row r="173" spans="1:8" ht="45.75" customHeight="1" x14ac:dyDescent="0.25">
      <c r="A173" s="20" t="s">
        <v>52</v>
      </c>
      <c r="B173" s="20" t="s">
        <v>51</v>
      </c>
      <c r="C173" s="20" t="s">
        <v>62</v>
      </c>
      <c r="D173" s="20" t="s">
        <v>49</v>
      </c>
      <c r="E173" s="20" t="s">
        <v>48</v>
      </c>
      <c r="F173" s="20" t="s">
        <v>47</v>
      </c>
      <c r="G173" s="24" t="s">
        <v>73</v>
      </c>
      <c r="H173" s="20" t="s">
        <v>14</v>
      </c>
    </row>
    <row r="174" spans="1:8" x14ac:dyDescent="0.25">
      <c r="A174" s="37" t="s">
        <v>65</v>
      </c>
      <c r="B174" s="51"/>
      <c r="C174" s="51"/>
      <c r="D174" s="51"/>
      <c r="E174" s="51"/>
      <c r="F174" s="51"/>
      <c r="G174" s="52"/>
      <c r="H174" s="72"/>
    </row>
    <row r="175" spans="1:8" ht="15.75" customHeight="1" x14ac:dyDescent="0.25">
      <c r="A175" s="14" t="s">
        <v>11</v>
      </c>
      <c r="B175" s="37"/>
      <c r="C175" s="31"/>
      <c r="D175" s="31"/>
      <c r="E175" s="31"/>
      <c r="F175" s="31"/>
      <c r="G175" s="31"/>
      <c r="H175" s="31"/>
    </row>
    <row r="176" spans="1:8" ht="17.25" customHeight="1" x14ac:dyDescent="0.25">
      <c r="A176" s="37" t="s">
        <v>2</v>
      </c>
      <c r="B176" s="36"/>
      <c r="C176" s="17"/>
      <c r="D176" s="17"/>
      <c r="E176" s="17"/>
      <c r="F176" s="17"/>
      <c r="G176" s="17"/>
      <c r="H176" s="40"/>
    </row>
    <row r="177" spans="1:8" x14ac:dyDescent="0.25">
      <c r="A177" s="89"/>
      <c r="B177" s="37" t="s">
        <v>81</v>
      </c>
      <c r="C177" s="30">
        <v>200</v>
      </c>
      <c r="D177" s="17">
        <v>21.2</v>
      </c>
      <c r="E177" s="17">
        <v>17.100000000000001</v>
      </c>
      <c r="F177" s="17">
        <v>37.6</v>
      </c>
      <c r="G177" s="17">
        <f>F177*4+E177*9+D177*4</f>
        <v>389.1</v>
      </c>
      <c r="H177" s="40">
        <v>223</v>
      </c>
    </row>
    <row r="178" spans="1:8" ht="18" customHeight="1" x14ac:dyDescent="0.25">
      <c r="A178" s="36"/>
      <c r="B178" s="37" t="s">
        <v>20</v>
      </c>
      <c r="C178" s="30">
        <v>200</v>
      </c>
      <c r="D178" s="17">
        <v>7.0000000000000007E-2</v>
      </c>
      <c r="E178" s="17">
        <v>0.02</v>
      </c>
      <c r="F178" s="17">
        <v>15</v>
      </c>
      <c r="G178" s="17">
        <f t="shared" ref="G178:G179" si="16">F178*4+E178*9+D178*4</f>
        <v>60.46</v>
      </c>
      <c r="H178" s="40">
        <v>376</v>
      </c>
    </row>
    <row r="179" spans="1:8" x14ac:dyDescent="0.25">
      <c r="A179" s="89"/>
      <c r="B179" s="37" t="s">
        <v>19</v>
      </c>
      <c r="C179" s="30">
        <v>100</v>
      </c>
      <c r="D179" s="17">
        <v>0.6</v>
      </c>
      <c r="E179" s="17">
        <v>0.6</v>
      </c>
      <c r="F179" s="17">
        <v>13.6</v>
      </c>
      <c r="G179" s="17">
        <f t="shared" si="16"/>
        <v>62.199999999999996</v>
      </c>
      <c r="H179" s="40" t="s">
        <v>31</v>
      </c>
    </row>
    <row r="180" spans="1:8" ht="15.75" customHeight="1" x14ac:dyDescent="0.25">
      <c r="A180" s="36" t="s">
        <v>57</v>
      </c>
      <c r="B180" s="37"/>
      <c r="C180" s="15">
        <f>C177+C178+C179</f>
        <v>500</v>
      </c>
      <c r="D180" s="17"/>
      <c r="E180" s="17"/>
      <c r="F180" s="17"/>
      <c r="G180" s="12">
        <f>G177+G178+G179</f>
        <v>511.76</v>
      </c>
      <c r="H180" s="40"/>
    </row>
    <row r="181" spans="1:8" x14ac:dyDescent="0.25">
      <c r="A181" s="37" t="s">
        <v>3</v>
      </c>
      <c r="B181" s="37"/>
      <c r="C181" s="30"/>
      <c r="D181" s="17"/>
      <c r="E181" s="17"/>
      <c r="F181" s="17"/>
      <c r="G181" s="17"/>
      <c r="H181" s="40"/>
    </row>
    <row r="182" spans="1:8" x14ac:dyDescent="0.25">
      <c r="A182" s="36"/>
      <c r="B182" s="37" t="s">
        <v>69</v>
      </c>
      <c r="C182" s="32">
        <v>60</v>
      </c>
      <c r="D182" s="33">
        <v>0.56000000000000005</v>
      </c>
      <c r="E182" s="33">
        <v>0.05</v>
      </c>
      <c r="F182" s="33">
        <v>1.75</v>
      </c>
      <c r="G182" s="33">
        <f>F182*4+E182*9+D182*4</f>
        <v>9.6900000000000013</v>
      </c>
      <c r="H182" s="40">
        <v>70</v>
      </c>
    </row>
    <row r="183" spans="1:8" x14ac:dyDescent="0.25">
      <c r="A183" s="36"/>
      <c r="B183" s="37" t="s">
        <v>26</v>
      </c>
      <c r="C183" s="32">
        <v>200</v>
      </c>
      <c r="D183" s="33">
        <v>4.4000000000000004</v>
      </c>
      <c r="E183" s="33">
        <v>4.24</v>
      </c>
      <c r="F183" s="33">
        <v>13.2</v>
      </c>
      <c r="G183" s="33">
        <f t="shared" ref="G183:G189" si="17">F183*4+E183*9+D183*4</f>
        <v>108.56</v>
      </c>
      <c r="H183" s="40">
        <v>102</v>
      </c>
    </row>
    <row r="184" spans="1:8" x14ac:dyDescent="0.25">
      <c r="A184" s="89"/>
      <c r="B184" s="37" t="s">
        <v>46</v>
      </c>
      <c r="C184" s="32">
        <v>100</v>
      </c>
      <c r="D184" s="33">
        <v>6.2</v>
      </c>
      <c r="E184" s="33">
        <v>14.5</v>
      </c>
      <c r="F184" s="33">
        <v>10.4</v>
      </c>
      <c r="G184" s="33">
        <v>197</v>
      </c>
      <c r="H184" s="40">
        <v>279</v>
      </c>
    </row>
    <row r="185" spans="1:8" x14ac:dyDescent="0.25">
      <c r="A185" s="36"/>
      <c r="B185" s="37" t="s">
        <v>16</v>
      </c>
      <c r="C185" s="32">
        <v>180</v>
      </c>
      <c r="D185" s="33">
        <v>5.4</v>
      </c>
      <c r="E185" s="33">
        <v>5.9</v>
      </c>
      <c r="F185" s="33">
        <v>24.7</v>
      </c>
      <c r="G185" s="33">
        <f t="shared" si="17"/>
        <v>173.5</v>
      </c>
      <c r="H185" s="40">
        <v>303</v>
      </c>
    </row>
    <row r="186" spans="1:8" x14ac:dyDescent="0.25">
      <c r="A186" s="89"/>
      <c r="B186" s="37" t="s">
        <v>40</v>
      </c>
      <c r="C186" s="32">
        <v>200</v>
      </c>
      <c r="D186" s="33">
        <v>3.17</v>
      </c>
      <c r="E186" s="33">
        <v>2.68</v>
      </c>
      <c r="F186" s="33">
        <v>15.95</v>
      </c>
      <c r="G186" s="33">
        <f t="shared" si="17"/>
        <v>100.6</v>
      </c>
      <c r="H186" s="40">
        <v>379</v>
      </c>
    </row>
    <row r="187" spans="1:8" x14ac:dyDescent="0.25">
      <c r="A187" s="89"/>
      <c r="B187" s="37" t="s">
        <v>21</v>
      </c>
      <c r="C187" s="32">
        <v>30</v>
      </c>
      <c r="D187" s="33">
        <v>2.8</v>
      </c>
      <c r="E187" s="33">
        <v>0.3</v>
      </c>
      <c r="F187" s="33">
        <v>17.100000000000001</v>
      </c>
      <c r="G187" s="33">
        <f t="shared" si="17"/>
        <v>82.300000000000011</v>
      </c>
      <c r="H187" s="40" t="s">
        <v>31</v>
      </c>
    </row>
    <row r="188" spans="1:8" x14ac:dyDescent="0.25">
      <c r="A188" s="36"/>
      <c r="B188" s="37" t="s">
        <v>22</v>
      </c>
      <c r="C188" s="32">
        <v>30</v>
      </c>
      <c r="D188" s="33">
        <v>2.1</v>
      </c>
      <c r="E188" s="33">
        <v>0.8</v>
      </c>
      <c r="F188" s="33">
        <v>10.9</v>
      </c>
      <c r="G188" s="33">
        <f t="shared" si="17"/>
        <v>59.2</v>
      </c>
      <c r="H188" s="40" t="s">
        <v>31</v>
      </c>
    </row>
    <row r="189" spans="1:8" x14ac:dyDescent="0.25">
      <c r="A189" s="36"/>
      <c r="B189" s="37" t="s">
        <v>35</v>
      </c>
      <c r="C189" s="32">
        <v>30</v>
      </c>
      <c r="D189" s="33">
        <v>2.95</v>
      </c>
      <c r="E189" s="33">
        <v>8.61</v>
      </c>
      <c r="F189" s="33">
        <v>28.33</v>
      </c>
      <c r="G189" s="33">
        <f t="shared" si="17"/>
        <v>202.61</v>
      </c>
      <c r="H189" s="40" t="s">
        <v>31</v>
      </c>
    </row>
    <row r="190" spans="1:8" ht="15.75" customHeight="1" x14ac:dyDescent="0.25">
      <c r="A190" s="36" t="s">
        <v>59</v>
      </c>
      <c r="B190" s="37"/>
      <c r="C190" s="16">
        <f>C182+C183+C184+C185+C186+C187+C188+C189</f>
        <v>830</v>
      </c>
      <c r="D190" s="35"/>
      <c r="E190" s="35"/>
      <c r="F190" s="35"/>
      <c r="G190" s="48">
        <f>G182+G183+G184+G185+G186+G187+G188+G189</f>
        <v>933.46000000000015</v>
      </c>
      <c r="H190" s="40"/>
    </row>
    <row r="191" spans="1:8" x14ac:dyDescent="0.25">
      <c r="A191" s="88" t="s">
        <v>54</v>
      </c>
      <c r="B191" s="37"/>
      <c r="C191" s="34"/>
      <c r="D191" s="35"/>
      <c r="E191" s="35"/>
      <c r="F191" s="35"/>
      <c r="G191" s="35"/>
      <c r="H191" s="40"/>
    </row>
    <row r="192" spans="1:8" ht="18" customHeight="1" x14ac:dyDescent="0.25">
      <c r="A192" s="89"/>
      <c r="B192" s="37" t="s">
        <v>90</v>
      </c>
      <c r="C192" s="34">
        <v>80</v>
      </c>
      <c r="D192" s="35">
        <v>5.2</v>
      </c>
      <c r="E192" s="35">
        <v>9.6</v>
      </c>
      <c r="F192" s="35">
        <v>36.799999999999997</v>
      </c>
      <c r="G192" s="35">
        <f>F192*4+E192*9+D192*4</f>
        <v>254.39999999999998</v>
      </c>
      <c r="H192" s="40" t="s">
        <v>31</v>
      </c>
    </row>
    <row r="193" spans="1:8" ht="19.5" customHeight="1" x14ac:dyDescent="0.25">
      <c r="A193" s="89"/>
      <c r="B193" s="37" t="s">
        <v>89</v>
      </c>
      <c r="C193" s="34">
        <v>200</v>
      </c>
      <c r="D193" s="35">
        <v>0</v>
      </c>
      <c r="E193" s="35">
        <v>0</v>
      </c>
      <c r="F193" s="35">
        <v>22</v>
      </c>
      <c r="G193" s="35">
        <f t="shared" ref="G193" si="18">F193*4+E193*9+D193*4</f>
        <v>88</v>
      </c>
      <c r="H193" s="40" t="s">
        <v>31</v>
      </c>
    </row>
    <row r="194" spans="1:8" ht="17.45" customHeight="1" x14ac:dyDescent="0.25">
      <c r="A194" s="89"/>
      <c r="B194" s="37"/>
      <c r="C194" s="34"/>
      <c r="D194" s="35"/>
      <c r="E194" s="35"/>
      <c r="F194" s="35"/>
      <c r="G194" s="35"/>
      <c r="H194" s="40"/>
    </row>
    <row r="195" spans="1:8" ht="18" customHeight="1" x14ac:dyDescent="0.25">
      <c r="A195" s="89" t="s">
        <v>58</v>
      </c>
      <c r="B195" s="37"/>
      <c r="C195" s="16">
        <f>C192+C193+C194</f>
        <v>280</v>
      </c>
      <c r="D195" s="35"/>
      <c r="E195" s="35"/>
      <c r="F195" s="35"/>
      <c r="G195" s="48">
        <f>G192+G193+G194</f>
        <v>342.4</v>
      </c>
      <c r="H195" s="40"/>
    </row>
    <row r="196" spans="1:8" x14ac:dyDescent="0.25">
      <c r="A196" s="37" t="s">
        <v>30</v>
      </c>
      <c r="B196" s="36"/>
      <c r="C196" s="12">
        <f>C180+C190+C195</f>
        <v>1610</v>
      </c>
      <c r="D196" s="17"/>
      <c r="E196" s="17"/>
      <c r="F196" s="17"/>
      <c r="G196" s="12">
        <f>G180+G190+G195</f>
        <v>1787.6200000000003</v>
      </c>
      <c r="H196" s="40"/>
    </row>
    <row r="197" spans="1:8" ht="16.5" customHeight="1" x14ac:dyDescent="0.25"/>
    <row r="198" spans="1:8" ht="18.75" customHeight="1" x14ac:dyDescent="0.25"/>
    <row r="199" spans="1:8" ht="18.75" customHeight="1" x14ac:dyDescent="0.25"/>
    <row r="200" spans="1:8" ht="18.75" customHeight="1" x14ac:dyDescent="0.25"/>
    <row r="201" spans="1:8" ht="18.75" customHeight="1" x14ac:dyDescent="0.25">
      <c r="A201" s="73"/>
      <c r="B201" s="74"/>
      <c r="C201" s="75"/>
      <c r="D201" s="76"/>
      <c r="E201" s="76"/>
      <c r="F201" s="76"/>
      <c r="G201" s="75"/>
      <c r="H201" s="87"/>
    </row>
    <row r="202" spans="1:8" ht="44.25" customHeight="1" x14ac:dyDescent="0.25">
      <c r="A202" s="20" t="s">
        <v>52</v>
      </c>
      <c r="B202" s="20" t="s">
        <v>51</v>
      </c>
      <c r="C202" s="20" t="s">
        <v>53</v>
      </c>
      <c r="D202" s="20" t="s">
        <v>49</v>
      </c>
      <c r="E202" s="20" t="s">
        <v>48</v>
      </c>
      <c r="F202" s="20" t="s">
        <v>47</v>
      </c>
      <c r="G202" s="24" t="s">
        <v>73</v>
      </c>
      <c r="H202" s="20" t="s">
        <v>14</v>
      </c>
    </row>
    <row r="203" spans="1:8" ht="15.75" customHeight="1" x14ac:dyDescent="0.25">
      <c r="A203" s="53" t="s">
        <v>65</v>
      </c>
      <c r="B203" s="59"/>
      <c r="C203" s="59"/>
      <c r="D203" s="59"/>
      <c r="E203" s="59"/>
      <c r="F203" s="59"/>
      <c r="G203" s="60"/>
      <c r="H203" s="61"/>
    </row>
    <row r="204" spans="1:8" x14ac:dyDescent="0.25">
      <c r="A204" s="62" t="s">
        <v>12</v>
      </c>
      <c r="B204" s="80"/>
      <c r="C204" s="80"/>
      <c r="D204" s="80"/>
      <c r="E204" s="80"/>
      <c r="F204" s="80"/>
      <c r="G204" s="80"/>
      <c r="H204" s="81"/>
    </row>
    <row r="205" spans="1:8" ht="16.5" customHeight="1" x14ac:dyDescent="0.25">
      <c r="A205" s="6" t="s">
        <v>2</v>
      </c>
      <c r="B205" s="36"/>
      <c r="C205" s="17"/>
      <c r="D205" s="82"/>
      <c r="E205" s="82"/>
      <c r="F205" s="82"/>
      <c r="G205" s="82"/>
      <c r="H205" s="31"/>
    </row>
    <row r="206" spans="1:8" x14ac:dyDescent="0.25">
      <c r="A206" s="36"/>
      <c r="B206" s="37" t="s">
        <v>82</v>
      </c>
      <c r="C206" s="30">
        <v>60</v>
      </c>
      <c r="D206" s="17">
        <v>0.6</v>
      </c>
      <c r="E206" s="17">
        <v>0.05</v>
      </c>
      <c r="F206" s="17">
        <v>1.9</v>
      </c>
      <c r="G206" s="17">
        <f>F206*4+E206*9+D206*4</f>
        <v>10.45</v>
      </c>
      <c r="H206" s="31">
        <v>70</v>
      </c>
    </row>
    <row r="207" spans="1:8" x14ac:dyDescent="0.25">
      <c r="A207" s="36"/>
      <c r="B207" s="49" t="s">
        <v>83</v>
      </c>
      <c r="C207" s="28">
        <v>90</v>
      </c>
      <c r="D207" s="27">
        <v>3.8</v>
      </c>
      <c r="E207" s="27">
        <v>10.199999999999999</v>
      </c>
      <c r="F207" s="27">
        <v>1.1000000000000001</v>
      </c>
      <c r="G207" s="27">
        <f>F207*4+E207*9+D207*4</f>
        <v>111.4</v>
      </c>
      <c r="H207" s="29">
        <v>260</v>
      </c>
    </row>
    <row r="208" spans="1:8" x14ac:dyDescent="0.25">
      <c r="A208" s="36"/>
      <c r="B208" s="49" t="s">
        <v>23</v>
      </c>
      <c r="C208" s="28">
        <v>150</v>
      </c>
      <c r="D208" s="27">
        <v>4</v>
      </c>
      <c r="E208" s="27">
        <v>4.3</v>
      </c>
      <c r="F208" s="27">
        <v>24.6</v>
      </c>
      <c r="G208" s="27">
        <f>F208*4+E208*9+D208*4</f>
        <v>153.1</v>
      </c>
      <c r="H208" s="29">
        <v>303</v>
      </c>
    </row>
    <row r="209" spans="1:8" x14ac:dyDescent="0.25">
      <c r="A209" s="36"/>
      <c r="B209" s="37" t="s">
        <v>21</v>
      </c>
      <c r="C209" s="30">
        <v>40</v>
      </c>
      <c r="D209" s="17">
        <v>3.2</v>
      </c>
      <c r="E209" s="17">
        <v>0.4</v>
      </c>
      <c r="F209" s="17">
        <v>19.5</v>
      </c>
      <c r="G209" s="17">
        <f>F209*4+E209*9+D209*4</f>
        <v>94.399999999999991</v>
      </c>
      <c r="H209" s="31" t="s">
        <v>31</v>
      </c>
    </row>
    <row r="210" spans="1:8" x14ac:dyDescent="0.25">
      <c r="A210" s="36"/>
      <c r="B210" s="49" t="s">
        <v>84</v>
      </c>
      <c r="C210" s="28">
        <v>200</v>
      </c>
      <c r="D210" s="27">
        <v>1</v>
      </c>
      <c r="E210" s="27">
        <v>0</v>
      </c>
      <c r="F210" s="27">
        <v>20.2</v>
      </c>
      <c r="G210" s="27">
        <f>F210*4+E210*9+D210*4</f>
        <v>84.8</v>
      </c>
      <c r="H210" s="29" t="s">
        <v>31</v>
      </c>
    </row>
    <row r="211" spans="1:8" x14ac:dyDescent="0.25">
      <c r="A211" s="36" t="s">
        <v>57</v>
      </c>
      <c r="B211" s="37"/>
      <c r="C211" s="16">
        <f>SUM(C206:C210)</f>
        <v>540</v>
      </c>
      <c r="D211" s="4"/>
      <c r="E211" s="4"/>
      <c r="F211" s="4"/>
      <c r="G211" s="12">
        <f>SUM(G206:G210)</f>
        <v>454.15</v>
      </c>
      <c r="H211" s="2"/>
    </row>
    <row r="212" spans="1:8" x14ac:dyDescent="0.25">
      <c r="A212" s="37" t="s">
        <v>3</v>
      </c>
      <c r="B212" s="37"/>
      <c r="C212" s="30"/>
      <c r="D212" s="17"/>
      <c r="E212" s="17"/>
      <c r="F212" s="17"/>
      <c r="G212" s="17"/>
      <c r="H212" s="31"/>
    </row>
    <row r="213" spans="1:8" x14ac:dyDescent="0.25">
      <c r="A213" s="36"/>
      <c r="B213" s="37" t="s">
        <v>42</v>
      </c>
      <c r="C213" s="43">
        <v>60</v>
      </c>
      <c r="D213" s="44">
        <v>0.6</v>
      </c>
      <c r="E213" s="44">
        <v>3.5</v>
      </c>
      <c r="F213" s="44">
        <v>1.7</v>
      </c>
      <c r="G213" s="44">
        <f t="shared" ref="G213:G219" si="19">F213*4+E213*9+D213*4</f>
        <v>40.699999999999996</v>
      </c>
      <c r="H213" s="29">
        <v>21</v>
      </c>
    </row>
    <row r="214" spans="1:8" x14ac:dyDescent="0.25">
      <c r="A214" s="36"/>
      <c r="B214" s="37" t="s">
        <v>68</v>
      </c>
      <c r="C214" s="30">
        <v>200</v>
      </c>
      <c r="D214" s="17">
        <v>2.2000000000000002</v>
      </c>
      <c r="E214" s="17">
        <v>2.2000000000000002</v>
      </c>
      <c r="F214" s="17">
        <v>14</v>
      </c>
      <c r="G214" s="44">
        <f t="shared" si="19"/>
        <v>84.6</v>
      </c>
      <c r="H214" s="31">
        <v>103</v>
      </c>
    </row>
    <row r="215" spans="1:8" ht="14.25" customHeight="1" x14ac:dyDescent="0.25">
      <c r="A215" s="36"/>
      <c r="B215" s="37" t="s">
        <v>6</v>
      </c>
      <c r="C215" s="30">
        <v>90</v>
      </c>
      <c r="D215" s="17">
        <v>15</v>
      </c>
      <c r="E215" s="17">
        <v>14.4</v>
      </c>
      <c r="F215" s="17">
        <v>14</v>
      </c>
      <c r="G215" s="44">
        <f t="shared" si="19"/>
        <v>245.6</v>
      </c>
      <c r="H215" s="31">
        <v>294</v>
      </c>
    </row>
    <row r="216" spans="1:8" ht="15.75" customHeight="1" x14ac:dyDescent="0.25">
      <c r="A216" s="36"/>
      <c r="B216" s="37" t="s">
        <v>43</v>
      </c>
      <c r="C216" s="30">
        <v>165</v>
      </c>
      <c r="D216" s="17">
        <v>3.4</v>
      </c>
      <c r="E216" s="17">
        <v>5.2</v>
      </c>
      <c r="F216" s="17">
        <v>22.5</v>
      </c>
      <c r="G216" s="44">
        <f t="shared" si="19"/>
        <v>150.4</v>
      </c>
      <c r="H216" s="31">
        <v>312</v>
      </c>
    </row>
    <row r="217" spans="1:8" x14ac:dyDescent="0.25">
      <c r="A217" s="36"/>
      <c r="B217" s="37" t="s">
        <v>21</v>
      </c>
      <c r="C217" s="30">
        <v>30</v>
      </c>
      <c r="D217" s="17">
        <v>2.4</v>
      </c>
      <c r="E217" s="17">
        <v>0.3</v>
      </c>
      <c r="F217" s="17">
        <v>14.7</v>
      </c>
      <c r="G217" s="44">
        <f t="shared" si="19"/>
        <v>71.099999999999994</v>
      </c>
      <c r="H217" s="31" t="s">
        <v>31</v>
      </c>
    </row>
    <row r="218" spans="1:8" x14ac:dyDescent="0.25">
      <c r="A218" s="36"/>
      <c r="B218" s="37" t="s">
        <v>22</v>
      </c>
      <c r="C218" s="30">
        <v>30</v>
      </c>
      <c r="D218" s="17">
        <v>2.6</v>
      </c>
      <c r="E218" s="17">
        <v>1</v>
      </c>
      <c r="F218" s="17">
        <v>13.2</v>
      </c>
      <c r="G218" s="44">
        <f t="shared" si="19"/>
        <v>72.2</v>
      </c>
      <c r="H218" s="31" t="s">
        <v>31</v>
      </c>
    </row>
    <row r="219" spans="1:8" ht="17.25" customHeight="1" x14ac:dyDescent="0.25">
      <c r="A219" s="36"/>
      <c r="B219" s="49" t="s">
        <v>24</v>
      </c>
      <c r="C219" s="28">
        <v>200</v>
      </c>
      <c r="D219" s="27">
        <v>6.6000000000000003E-2</v>
      </c>
      <c r="E219" s="27">
        <v>0.1</v>
      </c>
      <c r="F219" s="27">
        <v>12</v>
      </c>
      <c r="G219" s="44">
        <f t="shared" si="19"/>
        <v>49.164000000000001</v>
      </c>
      <c r="H219" s="29">
        <v>377</v>
      </c>
    </row>
    <row r="220" spans="1:8" ht="19.899999999999999" customHeight="1" x14ac:dyDescent="0.25">
      <c r="A220" s="36" t="s">
        <v>59</v>
      </c>
      <c r="B220" s="37"/>
      <c r="C220" s="15">
        <f>SUM(C213:C219)</f>
        <v>775</v>
      </c>
      <c r="D220" s="11"/>
      <c r="E220" s="11"/>
      <c r="F220" s="11"/>
      <c r="G220" s="12">
        <f>G213+G214+G215+G216+G217+G218+G219</f>
        <v>713.76400000000001</v>
      </c>
      <c r="H220" s="2"/>
    </row>
    <row r="221" spans="1:8" ht="21.6" customHeight="1" x14ac:dyDescent="0.25">
      <c r="A221" s="37" t="s">
        <v>54</v>
      </c>
      <c r="B221" s="37"/>
      <c r="C221" s="8"/>
      <c r="D221" s="11"/>
      <c r="E221" s="11"/>
      <c r="F221" s="11"/>
      <c r="G221" s="11"/>
      <c r="H221" s="2"/>
    </row>
    <row r="222" spans="1:8" ht="18.600000000000001" customHeight="1" x14ac:dyDescent="0.25">
      <c r="A222" s="36"/>
      <c r="B222" s="37" t="s">
        <v>88</v>
      </c>
      <c r="C222" s="8">
        <v>200</v>
      </c>
      <c r="D222" s="3">
        <v>0</v>
      </c>
      <c r="E222" s="3">
        <v>0</v>
      </c>
      <c r="F222" s="3">
        <v>21.2</v>
      </c>
      <c r="G222" s="3">
        <f>F222*4+E222*9+D222*4</f>
        <v>84.8</v>
      </c>
      <c r="H222" s="2" t="s">
        <v>31</v>
      </c>
    </row>
    <row r="223" spans="1:8" ht="15.75" customHeight="1" x14ac:dyDescent="0.25">
      <c r="A223" s="36"/>
      <c r="B223" s="37" t="s">
        <v>91</v>
      </c>
      <c r="C223" s="8">
        <v>80</v>
      </c>
      <c r="D223" s="4">
        <v>3.3</v>
      </c>
      <c r="E223" s="4">
        <v>4.0999999999999996</v>
      </c>
      <c r="F223" s="4">
        <v>37.5</v>
      </c>
      <c r="G223" s="3">
        <f>F223*4+E223*9+D223*4</f>
        <v>200.1</v>
      </c>
      <c r="H223" s="5" t="s">
        <v>31</v>
      </c>
    </row>
    <row r="224" spans="1:8" ht="15.75" customHeight="1" x14ac:dyDescent="0.25">
      <c r="A224" s="36" t="s">
        <v>58</v>
      </c>
      <c r="B224" s="36"/>
      <c r="C224" s="15">
        <f>SUM(C222:C223)</f>
        <v>280</v>
      </c>
      <c r="D224" s="11"/>
      <c r="E224" s="11"/>
      <c r="F224" s="11"/>
      <c r="G224" s="12">
        <f>G222+G223</f>
        <v>284.89999999999998</v>
      </c>
      <c r="H224" s="2"/>
    </row>
    <row r="225" spans="1:8" ht="15.75" customHeight="1" x14ac:dyDescent="0.25">
      <c r="A225" s="37" t="s">
        <v>55</v>
      </c>
      <c r="B225" s="36"/>
      <c r="C225" s="12">
        <f>C211+C220+C224</f>
        <v>1595</v>
      </c>
      <c r="D225" s="4"/>
      <c r="E225" s="4"/>
      <c r="F225" s="4"/>
      <c r="G225" s="12">
        <f>G211+G220+G224</f>
        <v>1452.8139999999999</v>
      </c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>
      <c r="A230" s="64"/>
      <c r="B230" s="65"/>
      <c r="C230" s="66"/>
      <c r="D230" s="67"/>
      <c r="E230" s="67"/>
      <c r="F230" s="67"/>
      <c r="G230" s="66"/>
      <c r="H230" s="68"/>
    </row>
    <row r="231" spans="1:8" ht="43.5" customHeight="1" x14ac:dyDescent="0.25">
      <c r="A231" s="21" t="s">
        <v>52</v>
      </c>
      <c r="B231" s="22" t="s">
        <v>51</v>
      </c>
      <c r="C231" s="22" t="s">
        <v>53</v>
      </c>
      <c r="D231" s="21" t="s">
        <v>49</v>
      </c>
      <c r="E231" s="21" t="s">
        <v>48</v>
      </c>
      <c r="F231" s="21" t="s">
        <v>47</v>
      </c>
      <c r="G231" s="23" t="s">
        <v>73</v>
      </c>
      <c r="H231" s="22" t="s">
        <v>14</v>
      </c>
    </row>
    <row r="232" spans="1:8" ht="15.75" customHeight="1" x14ac:dyDescent="0.25">
      <c r="A232" s="37" t="s">
        <v>65</v>
      </c>
      <c r="B232" s="56"/>
      <c r="C232" s="56"/>
      <c r="D232" s="57"/>
      <c r="E232" s="57"/>
      <c r="F232" s="57"/>
      <c r="G232" s="58"/>
      <c r="H232" s="56"/>
    </row>
    <row r="233" spans="1:8" ht="17.25" customHeight="1" x14ac:dyDescent="0.25">
      <c r="A233" s="14" t="s">
        <v>13</v>
      </c>
      <c r="B233" s="1"/>
      <c r="C233" s="4"/>
      <c r="D233" s="10"/>
      <c r="E233" s="10"/>
      <c r="F233" s="10"/>
      <c r="G233" s="10"/>
      <c r="H233" s="2"/>
    </row>
    <row r="234" spans="1:8" x14ac:dyDescent="0.25">
      <c r="A234" s="37" t="s">
        <v>8</v>
      </c>
      <c r="B234" s="36"/>
      <c r="C234" s="8"/>
      <c r="D234" s="10"/>
      <c r="E234" s="10"/>
      <c r="F234" s="10"/>
      <c r="G234" s="10"/>
      <c r="H234" s="2"/>
    </row>
    <row r="235" spans="1:8" ht="16.149999999999999" customHeight="1" x14ac:dyDescent="0.25">
      <c r="A235" s="36"/>
      <c r="B235" s="37" t="s">
        <v>41</v>
      </c>
      <c r="C235" s="8">
        <v>111</v>
      </c>
      <c r="D235" s="4">
        <v>10.8</v>
      </c>
      <c r="E235" s="4">
        <v>19.5</v>
      </c>
      <c r="F235" s="4">
        <v>2.1</v>
      </c>
      <c r="G235" s="4">
        <f>F235*4+E235*9+D235*4</f>
        <v>227.10000000000002</v>
      </c>
      <c r="H235" s="2">
        <v>210</v>
      </c>
    </row>
    <row r="236" spans="1:8" x14ac:dyDescent="0.25">
      <c r="A236" s="36"/>
      <c r="B236" s="37" t="s">
        <v>85</v>
      </c>
      <c r="C236" s="8">
        <v>200</v>
      </c>
      <c r="D236" s="4">
        <v>5.8</v>
      </c>
      <c r="E236" s="4">
        <v>5</v>
      </c>
      <c r="F236" s="4">
        <v>8</v>
      </c>
      <c r="G236" s="4">
        <f t="shared" ref="G236:G238" si="20">F236*4+E236*9+D236*4</f>
        <v>100.2</v>
      </c>
      <c r="H236" s="2">
        <v>386</v>
      </c>
    </row>
    <row r="237" spans="1:8" ht="16.5" customHeight="1" x14ac:dyDescent="0.25">
      <c r="A237" s="36"/>
      <c r="B237" s="37" t="s">
        <v>86</v>
      </c>
      <c r="C237" s="8">
        <v>200</v>
      </c>
      <c r="D237" s="4">
        <v>1</v>
      </c>
      <c r="E237" s="4">
        <v>0</v>
      </c>
      <c r="F237" s="4">
        <v>20.2</v>
      </c>
      <c r="G237" s="4">
        <f t="shared" si="20"/>
        <v>84.8</v>
      </c>
      <c r="H237" s="2">
        <v>389</v>
      </c>
    </row>
    <row r="238" spans="1:8" x14ac:dyDescent="0.25">
      <c r="A238" s="36"/>
      <c r="B238" s="37" t="s">
        <v>21</v>
      </c>
      <c r="C238" s="8">
        <v>40</v>
      </c>
      <c r="D238" s="4">
        <v>3.2</v>
      </c>
      <c r="E238" s="4">
        <v>0.4</v>
      </c>
      <c r="F238" s="4">
        <v>19.600000000000001</v>
      </c>
      <c r="G238" s="4">
        <f t="shared" si="20"/>
        <v>94.8</v>
      </c>
      <c r="H238" s="2" t="s">
        <v>31</v>
      </c>
    </row>
    <row r="239" spans="1:8" x14ac:dyDescent="0.25">
      <c r="A239" s="36" t="s">
        <v>57</v>
      </c>
      <c r="B239" s="37"/>
      <c r="C239" s="15">
        <f>SUM(C235:C238)</f>
        <v>551</v>
      </c>
      <c r="D239" s="4"/>
      <c r="E239" s="4"/>
      <c r="F239" s="4"/>
      <c r="G239" s="12">
        <f>SUM(G235:G238)</f>
        <v>506.90000000000003</v>
      </c>
      <c r="H239" s="2"/>
    </row>
    <row r="240" spans="1:8" x14ac:dyDescent="0.25">
      <c r="A240" s="37" t="s">
        <v>3</v>
      </c>
      <c r="B240" s="37" t="s">
        <v>70</v>
      </c>
      <c r="C240" s="8">
        <v>50</v>
      </c>
      <c r="D240" s="4">
        <v>0.6</v>
      </c>
      <c r="E240" s="4">
        <v>0.06</v>
      </c>
      <c r="F240" s="4">
        <v>2.1</v>
      </c>
      <c r="G240" s="4">
        <f t="shared" ref="G240:G246" si="21">F240*4+E240*9+D240*4</f>
        <v>11.340000000000002</v>
      </c>
      <c r="H240" s="2">
        <v>70</v>
      </c>
    </row>
    <row r="241" spans="1:8" x14ac:dyDescent="0.25">
      <c r="A241" s="36"/>
      <c r="B241" s="37" t="s">
        <v>4</v>
      </c>
      <c r="C241" s="8">
        <v>200</v>
      </c>
      <c r="D241" s="4">
        <v>1.3</v>
      </c>
      <c r="E241" s="4">
        <v>3.4</v>
      </c>
      <c r="F241" s="4">
        <v>7.3</v>
      </c>
      <c r="G241" s="4">
        <f t="shared" si="21"/>
        <v>65</v>
      </c>
      <c r="H241" s="2">
        <v>99</v>
      </c>
    </row>
    <row r="242" spans="1:8" x14ac:dyDescent="0.25">
      <c r="A242" s="36"/>
      <c r="B242" s="37" t="s">
        <v>38</v>
      </c>
      <c r="C242" s="8">
        <v>90</v>
      </c>
      <c r="D242" s="4">
        <v>8.8000000000000007</v>
      </c>
      <c r="E242" s="4">
        <v>4.5</v>
      </c>
      <c r="F242" s="4">
        <v>3.4</v>
      </c>
      <c r="G242" s="4">
        <f t="shared" si="21"/>
        <v>89.300000000000011</v>
      </c>
      <c r="H242" s="2">
        <v>229</v>
      </c>
    </row>
    <row r="243" spans="1:8" x14ac:dyDescent="0.25">
      <c r="A243" s="36"/>
      <c r="B243" s="37" t="s">
        <v>25</v>
      </c>
      <c r="C243" s="8">
        <v>170</v>
      </c>
      <c r="D243" s="4">
        <v>2.6</v>
      </c>
      <c r="E243" s="4">
        <v>4.2</v>
      </c>
      <c r="F243" s="4">
        <v>26.6</v>
      </c>
      <c r="G243" s="4">
        <f t="shared" si="21"/>
        <v>154.60000000000002</v>
      </c>
      <c r="H243" s="2">
        <v>312</v>
      </c>
    </row>
    <row r="244" spans="1:8" x14ac:dyDescent="0.25">
      <c r="A244" s="36"/>
      <c r="B244" s="37" t="s">
        <v>20</v>
      </c>
      <c r="C244" s="8">
        <v>200</v>
      </c>
      <c r="D244" s="4">
        <v>1</v>
      </c>
      <c r="E244" s="4">
        <v>0</v>
      </c>
      <c r="F244" s="4">
        <v>20.2</v>
      </c>
      <c r="G244" s="4">
        <f t="shared" si="21"/>
        <v>84.8</v>
      </c>
      <c r="H244" s="2">
        <v>389</v>
      </c>
    </row>
    <row r="245" spans="1:8" ht="15" customHeight="1" x14ac:dyDescent="0.25">
      <c r="A245" s="36"/>
      <c r="B245" s="37" t="s">
        <v>21</v>
      </c>
      <c r="C245" s="8">
        <v>30</v>
      </c>
      <c r="D245" s="4">
        <v>2.4</v>
      </c>
      <c r="E245" s="4">
        <v>0.3</v>
      </c>
      <c r="F245" s="4">
        <v>14.7</v>
      </c>
      <c r="G245" s="4">
        <f t="shared" si="21"/>
        <v>71.099999999999994</v>
      </c>
      <c r="H245" s="2" t="s">
        <v>31</v>
      </c>
    </row>
    <row r="246" spans="1:8" ht="15.75" customHeight="1" x14ac:dyDescent="0.25">
      <c r="A246" s="36"/>
      <c r="B246" s="49" t="s">
        <v>22</v>
      </c>
      <c r="C246" s="28">
        <v>25</v>
      </c>
      <c r="D246" s="27">
        <v>2.1</v>
      </c>
      <c r="E246" s="27">
        <v>0.8</v>
      </c>
      <c r="F246" s="27">
        <v>10.6</v>
      </c>
      <c r="G246" s="17">
        <f t="shared" si="21"/>
        <v>58</v>
      </c>
      <c r="H246" s="29" t="s">
        <v>31</v>
      </c>
    </row>
    <row r="247" spans="1:8" x14ac:dyDescent="0.25">
      <c r="A247" s="36" t="s">
        <v>59</v>
      </c>
      <c r="B247" s="37"/>
      <c r="C247" s="12">
        <f>SUM(C240:C246)</f>
        <v>765</v>
      </c>
      <c r="D247" s="4"/>
      <c r="E247" s="4"/>
      <c r="F247" s="4"/>
      <c r="G247" s="12">
        <f>SUM(G240:G246)</f>
        <v>534.14</v>
      </c>
      <c r="H247" s="2"/>
    </row>
    <row r="248" spans="1:8" x14ac:dyDescent="0.25">
      <c r="A248" s="37" t="s">
        <v>54</v>
      </c>
      <c r="B248" s="37"/>
      <c r="C248" s="8"/>
      <c r="D248" s="10"/>
      <c r="E248" s="10"/>
      <c r="F248" s="10"/>
      <c r="G248" s="10"/>
      <c r="H248" s="2"/>
    </row>
    <row r="249" spans="1:8" ht="17.25" customHeight="1" x14ac:dyDescent="0.25">
      <c r="A249" s="36"/>
      <c r="B249" s="37" t="s">
        <v>93</v>
      </c>
      <c r="C249" s="8">
        <v>80</v>
      </c>
      <c r="D249" s="4">
        <v>5.2</v>
      </c>
      <c r="E249" s="4">
        <v>9.6</v>
      </c>
      <c r="F249" s="4">
        <v>36.799999999999997</v>
      </c>
      <c r="G249" s="4">
        <f>F249*4+E249*9+D249*4</f>
        <v>254.39999999999998</v>
      </c>
      <c r="H249" s="2" t="s">
        <v>31</v>
      </c>
    </row>
    <row r="250" spans="1:8" ht="21.75" customHeight="1" x14ac:dyDescent="0.25">
      <c r="A250" s="36"/>
      <c r="B250" s="37" t="s">
        <v>89</v>
      </c>
      <c r="C250" s="8">
        <v>200</v>
      </c>
      <c r="D250" s="4">
        <v>0</v>
      </c>
      <c r="E250" s="4">
        <v>0</v>
      </c>
      <c r="F250" s="4">
        <v>22</v>
      </c>
      <c r="G250" s="4">
        <f t="shared" ref="G250" si="22">F250*4+E250*9+D250*4</f>
        <v>88</v>
      </c>
      <c r="H250" s="2" t="s">
        <v>31</v>
      </c>
    </row>
    <row r="251" spans="1:8" ht="16.899999999999999" customHeight="1" x14ac:dyDescent="0.25">
      <c r="A251" s="36"/>
      <c r="B251" s="37"/>
      <c r="C251" s="8"/>
      <c r="D251" s="4"/>
      <c r="E251" s="4"/>
      <c r="F251" s="4"/>
      <c r="G251" s="4"/>
      <c r="H251" s="2"/>
    </row>
    <row r="252" spans="1:8" x14ac:dyDescent="0.25">
      <c r="A252" s="36"/>
      <c r="B252" s="37"/>
      <c r="C252" s="8"/>
      <c r="D252" s="4"/>
      <c r="E252" s="4"/>
      <c r="F252" s="4"/>
      <c r="G252" s="4"/>
      <c r="H252" s="2"/>
    </row>
    <row r="253" spans="1:8" x14ac:dyDescent="0.25">
      <c r="A253" s="36" t="s">
        <v>58</v>
      </c>
      <c r="B253" s="36"/>
      <c r="C253" s="15">
        <f>SUM(C249:C252)</f>
        <v>280</v>
      </c>
      <c r="D253" s="4"/>
      <c r="E253" s="4"/>
      <c r="F253" s="4"/>
      <c r="G253" s="12">
        <f>SUM(G249:G252)</f>
        <v>342.4</v>
      </c>
      <c r="H253" s="2"/>
    </row>
    <row r="254" spans="1:8" x14ac:dyDescent="0.25">
      <c r="A254" s="37" t="s">
        <v>55</v>
      </c>
      <c r="B254" s="36"/>
      <c r="C254" s="12">
        <f>C239+C247+C253</f>
        <v>1596</v>
      </c>
      <c r="D254" s="4"/>
      <c r="E254" s="4"/>
      <c r="F254" s="4"/>
      <c r="G254" s="12">
        <f>G239+G247+G253</f>
        <v>1383.44</v>
      </c>
      <c r="H254" s="2"/>
    </row>
    <row r="258" spans="1:8" x14ac:dyDescent="0.25">
      <c r="A258" s="73"/>
      <c r="B258" s="83"/>
      <c r="C258" s="84"/>
      <c r="D258" s="85"/>
      <c r="E258" s="85"/>
      <c r="F258" s="85"/>
      <c r="G258" s="84"/>
      <c r="H258" s="86"/>
    </row>
    <row r="259" spans="1:8" ht="44.25" customHeight="1" x14ac:dyDescent="0.25">
      <c r="A259" s="20" t="s">
        <v>52</v>
      </c>
      <c r="B259" s="20" t="s">
        <v>51</v>
      </c>
      <c r="C259" s="20" t="s">
        <v>53</v>
      </c>
      <c r="D259" s="20" t="s">
        <v>49</v>
      </c>
      <c r="E259" s="20" t="s">
        <v>48</v>
      </c>
      <c r="F259" s="20" t="s">
        <v>47</v>
      </c>
      <c r="G259" s="24" t="s">
        <v>73</v>
      </c>
      <c r="H259" s="20" t="s">
        <v>14</v>
      </c>
    </row>
    <row r="260" spans="1:8" x14ac:dyDescent="0.25">
      <c r="A260" s="37" t="s">
        <v>65</v>
      </c>
      <c r="B260" s="51"/>
      <c r="C260" s="51"/>
      <c r="D260" s="51"/>
      <c r="E260" s="51"/>
      <c r="F260" s="51"/>
      <c r="G260" s="52"/>
      <c r="H260" s="51"/>
    </row>
    <row r="261" spans="1:8" x14ac:dyDescent="0.25">
      <c r="A261" s="14" t="s">
        <v>15</v>
      </c>
      <c r="B261" s="1"/>
      <c r="C261" s="2"/>
      <c r="D261" s="1"/>
      <c r="E261" s="1"/>
      <c r="F261" s="1"/>
      <c r="G261" s="1"/>
      <c r="H261" s="2"/>
    </row>
    <row r="262" spans="1:8" x14ac:dyDescent="0.25">
      <c r="A262" s="37" t="s">
        <v>8</v>
      </c>
      <c r="B262" s="36"/>
      <c r="C262" s="17"/>
      <c r="D262" s="82"/>
      <c r="E262" s="82"/>
      <c r="F262" s="82"/>
      <c r="G262" s="82"/>
      <c r="H262" s="31"/>
    </row>
    <row r="263" spans="1:8" x14ac:dyDescent="0.25">
      <c r="A263" s="36"/>
      <c r="B263" s="49" t="s">
        <v>70</v>
      </c>
      <c r="C263" s="32">
        <v>65</v>
      </c>
      <c r="D263" s="33">
        <v>0.6</v>
      </c>
      <c r="E263" s="33">
        <v>0.06</v>
      </c>
      <c r="F263" s="33">
        <v>2.1</v>
      </c>
      <c r="G263" s="33">
        <f>F263*4+E263*9+D263*4</f>
        <v>11.340000000000002</v>
      </c>
      <c r="H263" s="29">
        <v>70</v>
      </c>
    </row>
    <row r="264" spans="1:8" x14ac:dyDescent="0.25">
      <c r="A264" s="36"/>
      <c r="B264" s="100" t="s">
        <v>76</v>
      </c>
      <c r="C264" s="34">
        <v>90</v>
      </c>
      <c r="D264" s="35">
        <v>12.5</v>
      </c>
      <c r="E264" s="35">
        <v>8.6999999999999993</v>
      </c>
      <c r="F264" s="35">
        <v>3.8</v>
      </c>
      <c r="G264" s="33">
        <f t="shared" ref="G264:G267" si="23">F264*4+E264*9+D264*4</f>
        <v>143.5</v>
      </c>
      <c r="H264" s="31">
        <v>261</v>
      </c>
    </row>
    <row r="265" spans="1:8" x14ac:dyDescent="0.25">
      <c r="A265" s="36"/>
      <c r="B265" s="100" t="s">
        <v>16</v>
      </c>
      <c r="C265" s="34">
        <v>180</v>
      </c>
      <c r="D265" s="35">
        <v>5.5</v>
      </c>
      <c r="E265" s="35">
        <v>6</v>
      </c>
      <c r="F265" s="35">
        <v>24.6</v>
      </c>
      <c r="G265" s="33">
        <f t="shared" si="23"/>
        <v>174.4</v>
      </c>
      <c r="H265" s="31">
        <v>303</v>
      </c>
    </row>
    <row r="266" spans="1:8" x14ac:dyDescent="0.25">
      <c r="A266" s="36"/>
      <c r="B266" s="37" t="s">
        <v>40</v>
      </c>
      <c r="C266" s="30">
        <v>200</v>
      </c>
      <c r="D266" s="17">
        <v>3.2</v>
      </c>
      <c r="E266" s="17">
        <v>2.7</v>
      </c>
      <c r="F266" s="17">
        <v>16</v>
      </c>
      <c r="G266" s="33">
        <f t="shared" si="23"/>
        <v>101.1</v>
      </c>
      <c r="H266" s="31">
        <v>379</v>
      </c>
    </row>
    <row r="267" spans="1:8" x14ac:dyDescent="0.25">
      <c r="A267" s="36"/>
      <c r="B267" s="37" t="s">
        <v>21</v>
      </c>
      <c r="C267" s="30">
        <v>40</v>
      </c>
      <c r="D267" s="17">
        <v>3.2</v>
      </c>
      <c r="E267" s="17">
        <v>0.4</v>
      </c>
      <c r="F267" s="17">
        <v>19.600000000000001</v>
      </c>
      <c r="G267" s="33">
        <f t="shared" si="23"/>
        <v>94.8</v>
      </c>
      <c r="H267" s="31" t="s">
        <v>31</v>
      </c>
    </row>
    <row r="268" spans="1:8" x14ac:dyDescent="0.25">
      <c r="A268" s="36" t="s">
        <v>57</v>
      </c>
      <c r="B268" s="37"/>
      <c r="C268" s="15">
        <f>SUM(C263:C267)</f>
        <v>575</v>
      </c>
      <c r="D268" s="17"/>
      <c r="E268" s="17"/>
      <c r="F268" s="17"/>
      <c r="G268" s="15">
        <f>G263+G264+G265+G266+G267</f>
        <v>525.14</v>
      </c>
      <c r="H268" s="31"/>
    </row>
    <row r="269" spans="1:8" x14ac:dyDescent="0.25">
      <c r="A269" s="37" t="s">
        <v>3</v>
      </c>
      <c r="B269" s="37"/>
      <c r="C269" s="30"/>
      <c r="D269" s="82"/>
      <c r="E269" s="82"/>
      <c r="F269" s="82"/>
      <c r="G269" s="82"/>
      <c r="H269" s="31"/>
    </row>
    <row r="270" spans="1:8" x14ac:dyDescent="0.25">
      <c r="A270" s="36"/>
      <c r="B270" s="37" t="s">
        <v>95</v>
      </c>
      <c r="C270" s="28">
        <v>60</v>
      </c>
      <c r="D270" s="27">
        <v>1.2</v>
      </c>
      <c r="E270" s="27">
        <v>3.9</v>
      </c>
      <c r="F270" s="27">
        <v>4.8</v>
      </c>
      <c r="G270" s="27">
        <f>F270*4+E270*9+D270*4</f>
        <v>59.099999999999994</v>
      </c>
      <c r="H270" s="29">
        <v>53</v>
      </c>
    </row>
    <row r="271" spans="1:8" x14ac:dyDescent="0.25">
      <c r="A271" s="36"/>
      <c r="B271" s="37" t="s">
        <v>34</v>
      </c>
      <c r="C271" s="30">
        <v>200</v>
      </c>
      <c r="D271" s="17">
        <v>2</v>
      </c>
      <c r="E271" s="17">
        <v>6.9</v>
      </c>
      <c r="F271" s="17">
        <v>9.5</v>
      </c>
      <c r="G271" s="27">
        <f t="shared" ref="G271:G276" si="24">F271*4+E271*9+D271*4</f>
        <v>108.1</v>
      </c>
      <c r="H271" s="31">
        <v>82</v>
      </c>
    </row>
    <row r="272" spans="1:8" x14ac:dyDescent="0.25">
      <c r="A272" s="36"/>
      <c r="B272" s="37" t="s">
        <v>29</v>
      </c>
      <c r="C272" s="30">
        <v>150</v>
      </c>
      <c r="D272" s="17">
        <v>12.2</v>
      </c>
      <c r="E272" s="17">
        <v>14.3</v>
      </c>
      <c r="F272" s="17">
        <v>27.4</v>
      </c>
      <c r="G272" s="27">
        <f t="shared" si="24"/>
        <v>287.10000000000002</v>
      </c>
      <c r="H272" s="31">
        <v>204</v>
      </c>
    </row>
    <row r="273" spans="1:8" ht="18.75" customHeight="1" x14ac:dyDescent="0.25">
      <c r="A273" s="36"/>
      <c r="B273" s="37" t="s">
        <v>33</v>
      </c>
      <c r="C273" s="30">
        <v>90</v>
      </c>
      <c r="D273" s="17">
        <v>14.2</v>
      </c>
      <c r="E273" s="17">
        <v>13.6</v>
      </c>
      <c r="F273" s="17">
        <v>13.2</v>
      </c>
      <c r="G273" s="27">
        <f t="shared" si="24"/>
        <v>232</v>
      </c>
      <c r="H273" s="31">
        <v>268</v>
      </c>
    </row>
    <row r="274" spans="1:8" x14ac:dyDescent="0.25">
      <c r="A274" s="36"/>
      <c r="B274" s="37" t="s">
        <v>20</v>
      </c>
      <c r="C274" s="30">
        <v>200</v>
      </c>
      <c r="D274" s="17">
        <v>7.0000000000000007E-2</v>
      </c>
      <c r="E274" s="17">
        <v>0.02</v>
      </c>
      <c r="F274" s="17">
        <v>15</v>
      </c>
      <c r="G274" s="27">
        <f t="shared" si="24"/>
        <v>60.46</v>
      </c>
      <c r="H274" s="31">
        <v>376</v>
      </c>
    </row>
    <row r="275" spans="1:8" x14ac:dyDescent="0.25">
      <c r="A275" s="36"/>
      <c r="B275" s="37" t="s">
        <v>21</v>
      </c>
      <c r="C275" s="30">
        <v>30</v>
      </c>
      <c r="D275" s="17">
        <v>3.1</v>
      </c>
      <c r="E275" s="17">
        <v>1.2</v>
      </c>
      <c r="F275" s="17">
        <v>16</v>
      </c>
      <c r="G275" s="27">
        <f t="shared" si="24"/>
        <v>87.2</v>
      </c>
      <c r="H275" s="31" t="s">
        <v>31</v>
      </c>
    </row>
    <row r="276" spans="1:8" x14ac:dyDescent="0.25">
      <c r="A276" s="36"/>
      <c r="B276" s="37" t="s">
        <v>22</v>
      </c>
      <c r="C276" s="30">
        <v>20</v>
      </c>
      <c r="D276" s="17">
        <v>2.1</v>
      </c>
      <c r="E276" s="17">
        <v>0.8</v>
      </c>
      <c r="F276" s="17">
        <v>10.6</v>
      </c>
      <c r="G276" s="27">
        <f t="shared" si="24"/>
        <v>58</v>
      </c>
      <c r="H276" s="31" t="s">
        <v>31</v>
      </c>
    </row>
    <row r="277" spans="1:8" x14ac:dyDescent="0.25">
      <c r="A277" s="36" t="s">
        <v>59</v>
      </c>
      <c r="B277" s="49"/>
      <c r="C277" s="13">
        <f>SUM(C270:C276)</f>
        <v>750</v>
      </c>
      <c r="D277" s="27"/>
      <c r="E277" s="27"/>
      <c r="F277" s="27"/>
      <c r="G277" s="13">
        <f>SUM(G270:G276)</f>
        <v>891.96</v>
      </c>
      <c r="H277" s="29"/>
    </row>
    <row r="278" spans="1:8" x14ac:dyDescent="0.25">
      <c r="A278" s="37" t="s">
        <v>54</v>
      </c>
      <c r="B278" s="49"/>
      <c r="C278" s="28"/>
      <c r="D278" s="27"/>
      <c r="E278" s="27"/>
      <c r="F278" s="27"/>
      <c r="G278" s="27"/>
      <c r="H278" s="29"/>
    </row>
    <row r="279" spans="1:8" ht="18.75" customHeight="1" x14ac:dyDescent="0.25">
      <c r="A279" s="36"/>
      <c r="B279" s="37" t="s">
        <v>88</v>
      </c>
      <c r="C279" s="8">
        <v>200</v>
      </c>
      <c r="D279" s="3">
        <v>0</v>
      </c>
      <c r="E279" s="3">
        <v>0</v>
      </c>
      <c r="F279" s="3">
        <v>21.2</v>
      </c>
      <c r="G279" s="3">
        <f>F279*4+E279*9+D279*4</f>
        <v>84.8</v>
      </c>
      <c r="H279" s="2" t="s">
        <v>31</v>
      </c>
    </row>
    <row r="280" spans="1:8" x14ac:dyDescent="0.25">
      <c r="A280" s="36"/>
      <c r="B280" s="49" t="s">
        <v>87</v>
      </c>
      <c r="C280" s="28">
        <v>80</v>
      </c>
      <c r="D280" s="27">
        <v>4</v>
      </c>
      <c r="E280" s="27">
        <v>4</v>
      </c>
      <c r="F280" s="27">
        <v>5.5</v>
      </c>
      <c r="G280" s="35">
        <f t="shared" ref="G280" si="25">F280*4+E280*9+D280*4</f>
        <v>74</v>
      </c>
      <c r="H280" s="29" t="s">
        <v>31</v>
      </c>
    </row>
    <row r="281" spans="1:8" x14ac:dyDescent="0.25">
      <c r="A281" s="36"/>
      <c r="B281" s="49"/>
      <c r="C281" s="28"/>
      <c r="D281" s="27"/>
      <c r="E281" s="27"/>
      <c r="F281" s="27"/>
      <c r="G281" s="35"/>
      <c r="H281" s="29"/>
    </row>
    <row r="282" spans="1:8" x14ac:dyDescent="0.25">
      <c r="A282" s="36" t="s">
        <v>58</v>
      </c>
      <c r="B282" s="26"/>
      <c r="C282" s="13">
        <f>SUM(C279:C281)</f>
        <v>280</v>
      </c>
      <c r="D282" s="27"/>
      <c r="E282" s="27"/>
      <c r="F282" s="27"/>
      <c r="G282" s="13">
        <f>G279+G280+G281</f>
        <v>158.80000000000001</v>
      </c>
      <c r="H282" s="29"/>
    </row>
    <row r="283" spans="1:8" x14ac:dyDescent="0.25">
      <c r="A283" s="37" t="s">
        <v>55</v>
      </c>
      <c r="B283" s="26"/>
      <c r="C283" s="13">
        <f>C268+C277+C282</f>
        <v>1605</v>
      </c>
      <c r="D283" s="27"/>
      <c r="E283" s="27"/>
      <c r="F283" s="27"/>
      <c r="G283" s="13">
        <f>G268+G277+G282</f>
        <v>1575.8999999999999</v>
      </c>
      <c r="H283" s="29"/>
    </row>
    <row r="287" spans="1:8" x14ac:dyDescent="0.25">
      <c r="A287" s="63"/>
      <c r="B287" s="63"/>
      <c r="C287" s="63"/>
      <c r="D287" s="63"/>
      <c r="E287" s="63"/>
      <c r="F287" s="63"/>
      <c r="G287" s="63"/>
      <c r="H287" s="63"/>
    </row>
    <row r="288" spans="1:8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x14ac:dyDescent="0.25">
      <c r="A289" s="63"/>
      <c r="B289" s="63"/>
      <c r="C289" s="63"/>
      <c r="D289" s="63"/>
      <c r="E289" s="63"/>
      <c r="F289" s="63"/>
      <c r="G289" s="63"/>
      <c r="H289" s="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2026-04-09T08:04:31Z</dcterms:modified>
</cp:coreProperties>
</file>