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00" tabRatio="841"/>
  </bookViews>
  <sheets>
    <sheet name="полдник ГПД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<sst xmlns="http://schemas.openxmlformats.org/spreadsheetml/2006/main" count="145" uniqueCount="91">
  <si>
    <t xml:space="preserve">ПРИМЕРНОЕ МЕНЮ </t>
  </si>
  <si>
    <t xml:space="preserve">полдников ГПД учащихся в общеобразовательных заведениях </t>
  </si>
  <si>
    <t>Возрастная категория : 7-11 лет</t>
  </si>
  <si>
    <t>Категория:</t>
  </si>
  <si>
    <t>Школьники 7-11 лет ГПД</t>
  </si>
  <si>
    <t>№ рецептуры</t>
  </si>
  <si>
    <t>Прием пищи</t>
  </si>
  <si>
    <t>Наименование блюда</t>
  </si>
  <si>
    <t>Выход блюда</t>
  </si>
  <si>
    <t>Пищевые вещества, г</t>
  </si>
  <si>
    <t>Энергетическая ценность (ккал)</t>
  </si>
  <si>
    <t>B1, мг.</t>
  </si>
  <si>
    <t>C, мг.</t>
  </si>
  <si>
    <t>Fe, мг.</t>
  </si>
  <si>
    <t>Ca, мг.</t>
  </si>
  <si>
    <t>A, мг.</t>
  </si>
  <si>
    <t>Mg, мг.</t>
  </si>
  <si>
    <t>E, мг.</t>
  </si>
  <si>
    <t>P, мг.</t>
  </si>
  <si>
    <t>Б</t>
  </si>
  <si>
    <t>Ж</t>
  </si>
  <si>
    <t>У</t>
  </si>
  <si>
    <t>День 1(понедельник)</t>
  </si>
  <si>
    <t xml:space="preserve"> ПОЛДНИК</t>
  </si>
  <si>
    <t>Вареники ленивые отварные (с маслом)</t>
  </si>
  <si>
    <t>150</t>
  </si>
  <si>
    <t>Чай с сахаром</t>
  </si>
  <si>
    <t>200</t>
  </si>
  <si>
    <t>ИТОГО ПО ПРИЕМУ ПИЩИ:</t>
  </si>
  <si>
    <t>ИТОГО ЗА ДЕНЬ:</t>
  </si>
  <si>
    <t>День 2 (вторник)</t>
  </si>
  <si>
    <t>Кефир(простокваша)</t>
  </si>
  <si>
    <t xml:space="preserve">Булочка домашняя </t>
  </si>
  <si>
    <t>75</t>
  </si>
  <si>
    <t>День 3 (среда)</t>
  </si>
  <si>
    <t>Выпечка</t>
  </si>
  <si>
    <t>377</t>
  </si>
  <si>
    <t>Чай с лимоном</t>
  </si>
  <si>
    <t>338</t>
  </si>
  <si>
    <t xml:space="preserve">Плоды или ягоды свежие </t>
  </si>
  <si>
    <t>100</t>
  </si>
  <si>
    <t>День 4 (четверг)</t>
  </si>
  <si>
    <t>Оладьи с яблоками (с молоком сгущенным)</t>
  </si>
  <si>
    <t>170</t>
  </si>
  <si>
    <t>379</t>
  </si>
  <si>
    <t>Кофейный напиток с молоком</t>
  </si>
  <si>
    <t>День 5 (пятница)</t>
  </si>
  <si>
    <t>Пудинг манный (с соусом)</t>
  </si>
  <si>
    <t>220</t>
  </si>
  <si>
    <t>Кисель молочный</t>
  </si>
  <si>
    <t>День 6 (понедельник)</t>
  </si>
  <si>
    <t>382</t>
  </si>
  <si>
    <t>Какао с молоком</t>
  </si>
  <si>
    <t xml:space="preserve">Булочка </t>
  </si>
  <si>
    <t>Яблоки печеные</t>
  </si>
  <si>
    <t>120</t>
  </si>
  <si>
    <t>День 7 (вторник)</t>
  </si>
  <si>
    <t>День 8 (среда)</t>
  </si>
  <si>
    <t>ПОЛДНИК</t>
  </si>
  <si>
    <t>Запеканка из творога (с соусом фруктовым)</t>
  </si>
  <si>
    <t>День 9 (четверг)</t>
  </si>
  <si>
    <t>Блины с молоком сгущеным</t>
  </si>
  <si>
    <t>День 10 (пятница)</t>
  </si>
  <si>
    <t>Сок фруктовый</t>
  </si>
  <si>
    <t>ИТОГО ЗА ВЕСЬ ПЕРИОД:</t>
  </si>
  <si>
    <t>СРЕДНЕЕ ЗНАЧЕНИЕ ЗА ПЕРИОД:</t>
  </si>
  <si>
    <t>Дополнительно:</t>
  </si>
  <si>
    <t>1. При составлении меню допустимы отклонения от рекомендуемых норм питания ± 5 %.</t>
  </si>
  <si>
    <t>2. В случае замены говядины на другие виды мясного сырья (разрешенного для использования в питании детей  поступления новых видов пищевых продуктов, в том числе и импортных товаров, или в случае поступления нестандартного сырья, нормы отходов и потерь при технологической обработке этого сырья могут определяться  организацией самостоятельно путем контрольных проработок.</t>
  </si>
  <si>
    <t>3. Допустимы отклонения от химического состава рекомендуемых наборов продуктов ± 10 %.</t>
  </si>
  <si>
    <t xml:space="preserve">      4. В зимний период овощи натуральные заменяются на  овощи соленые, икру кабачковую, баклажанную;</t>
  </si>
  <si>
    <t xml:space="preserve">      5.Реализация винегрета вместо салата только с 15.10 по 15.04;</t>
  </si>
  <si>
    <t xml:space="preserve">      6.Дополнительные блюда для замены:</t>
  </si>
  <si>
    <t>- котлеты, биточки, тефтели , гуляш из говядины, свинины (не жирной), всех видов птицы;</t>
  </si>
  <si>
    <t>-птица отварная, тушеная в соусе, язык говяжий отварной, сердце отварное в соусе;</t>
  </si>
  <si>
    <t>-голубцы, перец фаршированный мясом и рисом;</t>
  </si>
  <si>
    <t>-оладьи из печени, печень тушеная в соусе (говяжья, куриная);</t>
  </si>
  <si>
    <t>-супы молочные из всех видов круп, макаронных изделий;</t>
  </si>
  <si>
    <t>-запеканки творожные крупяные, оладьи, блинчики;</t>
  </si>
  <si>
    <t>-супы заправочные, борщи, щи, рассольники.</t>
  </si>
  <si>
    <t>- какао, кофейные напитки, соки, кисели,чай с лимоном;</t>
  </si>
  <si>
    <t>- плоды свежие ( яблоки, груши, банан, киви, мандарин, апельсин)</t>
  </si>
  <si>
    <t xml:space="preserve">      При составлении меню была использована литература:</t>
  </si>
  <si>
    <t>1.    Сборник технических нормативов – Сборник рецептур на продукцию для обучающихся во всех образовательных учреждениях. /Под ред. М.П. Могильного,  В.А. Тутельяна–  – 2015г. – 544с.</t>
  </si>
  <si>
    <t>2.Сборник рецептур блюд и кулинарных изделий (Для предприятий ОП) / А.И. Здобнов, В.А. Цыганенко / – М.: «Лада». – 2006 г.</t>
  </si>
  <si>
    <t>3.Скурихин И.М., Тутельян В.А. Таблицы химического состава и калорийности российских продуктов питания: Справочник. – М.: ДеЛипринт. – 2008 г. – 276 с.</t>
  </si>
  <si>
    <t xml:space="preserve">           -СанПиН 2.3/2.4.3590-20  «Санитарно-эпидемиологические требования к организации питания  обучающихся в общеобразовательных учреждениях, учреждениях начального и среднего профессионального образования»</t>
  </si>
  <si>
    <t xml:space="preserve">     Примечание:</t>
  </si>
  <si>
    <t>1. согласно п. 9.3 СанПиН 2.3/2.4.3590-20  блюда приготавливаются с использованием йодированной соли.</t>
  </si>
  <si>
    <r>
      <rPr>
        <sz val="24"/>
        <rFont val="Bernard MT Condensed"/>
        <charset val="134"/>
      </rPr>
      <t xml:space="preserve">2. согласно п.п. 9.3 и 9.4 СанПиН 2.3/2.4.3590-20  в целях профилактики недостаточности витамина С в школах проводится искусственная С-витаминизация готовых третьих блюд аскорбиновой кислотой. Препарат вводят в компоты, кисели и т.п. после их охлаждения до 15 </t>
    </r>
    <r>
      <rPr>
        <vertAlign val="superscript"/>
        <sz val="24"/>
        <rFont val="Bernard MT Condensed"/>
        <charset val="134"/>
      </rPr>
      <t>о</t>
    </r>
    <r>
      <rPr>
        <sz val="24"/>
        <rFont val="Bernard MT Condensed"/>
        <charset val="134"/>
      </rPr>
      <t xml:space="preserve">С (для компота) и 35 </t>
    </r>
    <r>
      <rPr>
        <vertAlign val="superscript"/>
        <sz val="24"/>
        <rFont val="Bernard MT Condensed"/>
        <charset val="134"/>
      </rPr>
      <t>о</t>
    </r>
    <r>
      <rPr>
        <sz val="24"/>
        <rFont val="Bernard MT Condensed"/>
        <charset val="134"/>
      </rPr>
      <t>С (для киселя) непосредственно перед реализацией. Витаминизированные блюда не подогревают.</t>
    </r>
  </si>
  <si>
    <t xml:space="preserve">                                                                         Зав. производством                                                                Костина Т.Н.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</si>
</sst>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###"/>
    <numFmt numFmtId="181" formatCode="0.000"/>
  </numFmts>
  <fonts count="38">
    <font>
      <sz val="11"/>
      <color theme="1"/>
      <name val="Calibri"/>
      <charset val="134"/>
      <scheme val="minor"/>
    </font>
    <font>
      <sz val="10"/>
      <name val="Bernard MT Condensed"/>
      <charset val="134"/>
    </font>
    <font>
      <b/>
      <sz val="10"/>
      <name val="Bernard MT Condensed"/>
      <charset val="134"/>
    </font>
    <font>
      <b/>
      <sz val="24"/>
      <name val="Bernard MT Condensed"/>
      <charset val="134"/>
    </font>
    <font>
      <sz val="24"/>
      <name val="Bernard MT Condensed"/>
      <charset val="134"/>
    </font>
    <font>
      <sz val="24"/>
      <name val="Times New Roman"/>
      <charset val="204"/>
    </font>
    <font>
      <sz val="18"/>
      <name val="Bernard MT Condensed"/>
      <charset val="134"/>
    </font>
    <font>
      <sz val="18"/>
      <color theme="0"/>
      <name val="Bernard MT Condensed"/>
      <charset val="134"/>
    </font>
    <font>
      <sz val="24"/>
      <color theme="0"/>
      <name val="Bernard MT Condensed"/>
      <charset val="134"/>
    </font>
    <font>
      <b/>
      <u/>
      <sz val="26"/>
      <name val="Bernard MT Condensed"/>
      <charset val="134"/>
    </font>
    <font>
      <sz val="26"/>
      <name val="Bernard MT Condensed"/>
      <charset val="134"/>
    </font>
    <font>
      <b/>
      <sz val="26"/>
      <name val="Bernard MT Condensed"/>
      <charset val="134"/>
    </font>
    <font>
      <sz val="22"/>
      <name val="Bernard MT Condensed"/>
      <charset val="134"/>
    </font>
    <font>
      <sz val="12"/>
      <name val="Bernard MT Condensed"/>
      <charset val="134"/>
    </font>
    <font>
      <b/>
      <sz val="18"/>
      <name val="Bernard MT Condensed"/>
      <charset val="134"/>
    </font>
    <font>
      <b/>
      <sz val="24"/>
      <name val="Times New Roman"/>
      <charset val="204"/>
    </font>
    <font>
      <sz val="24"/>
      <color rgb="FF000000"/>
      <name val="Bernard MT Condensed"/>
      <charset val="134"/>
    </font>
    <font>
      <i/>
      <sz val="24"/>
      <name val="Bernard MT Condensed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vertAlign val="superscript"/>
      <sz val="24"/>
      <name val="Bernard MT Condensed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11" applyNumberFormat="0" applyAlignment="0" applyProtection="0">
      <alignment vertical="center"/>
    </xf>
    <xf numFmtId="0" fontId="27" fillId="4" borderId="12" applyNumberFormat="0" applyAlignment="0" applyProtection="0">
      <alignment vertical="center"/>
    </xf>
    <xf numFmtId="0" fontId="28" fillId="4" borderId="11" applyNumberFormat="0" applyAlignment="0" applyProtection="0">
      <alignment vertical="center"/>
    </xf>
    <xf numFmtId="0" fontId="29" fillId="5" borderId="13" applyNumberFormat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</cellStyleXfs>
  <cellXfs count="78">
    <xf numFmtId="0" fontId="0" fillId="0" borderId="0" xfId="0"/>
    <xf numFmtId="0" fontId="1" fillId="0" borderId="0" xfId="0" applyNumberFormat="1" applyFont="1" applyAlignment="1">
      <alignment vertical="center" wrapText="1"/>
    </xf>
    <xf numFmtId="0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vertical="center" wrapText="1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center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/>
    </xf>
    <xf numFmtId="2" fontId="1" fillId="0" borderId="0" xfId="0" applyNumberFormat="1" applyFont="1" applyAlignment="1">
      <alignment horizontal="center"/>
    </xf>
    <xf numFmtId="0" fontId="1" fillId="0" borderId="0" xfId="0" applyFont="1"/>
    <xf numFmtId="0" fontId="7" fillId="0" borderId="0" xfId="0" applyFont="1" applyAlignment="1">
      <alignment wrapText="1"/>
    </xf>
    <xf numFmtId="0" fontId="8" fillId="0" borderId="0" xfId="0" applyFont="1"/>
    <xf numFmtId="2" fontId="6" fillId="0" borderId="0" xfId="0" applyNumberFormat="1" applyFont="1" applyAlignment="1">
      <alignment horizontal="center"/>
    </xf>
    <xf numFmtId="0" fontId="6" fillId="0" borderId="0" xfId="0" applyFont="1" applyAlignment="1">
      <alignment wrapText="1"/>
    </xf>
    <xf numFmtId="0" fontId="9" fillId="0" borderId="0" xfId="0" applyFont="1" applyAlignment="1">
      <alignment horizontal="center" vertical="center"/>
    </xf>
    <xf numFmtId="2" fontId="10" fillId="0" borderId="0" xfId="0" applyNumberFormat="1" applyFont="1" applyAlignment="1">
      <alignment horizontal="center"/>
    </xf>
    <xf numFmtId="0" fontId="11" fillId="0" borderId="0" xfId="0" applyFont="1" applyAlignment="1">
      <alignment horizontal="center" vertical="center"/>
    </xf>
    <xf numFmtId="0" fontId="10" fillId="0" borderId="0" xfId="0" applyFont="1"/>
    <xf numFmtId="0" fontId="10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center"/>
    </xf>
    <xf numFmtId="2" fontId="12" fillId="0" borderId="0" xfId="0" applyNumberFormat="1" applyFont="1" applyAlignment="1">
      <alignment horizontal="center"/>
    </xf>
    <xf numFmtId="0" fontId="6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horizontal="left" vertical="center" wrapText="1"/>
    </xf>
    <xf numFmtId="0" fontId="1" fillId="0" borderId="0" xfId="0" applyNumberFormat="1" applyFont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0" fontId="12" fillId="0" borderId="0" xfId="0" applyNumberFormat="1" applyFont="1" applyAlignment="1">
      <alignment horizontal="left" vertical="center" wrapText="1"/>
    </xf>
    <xf numFmtId="0" fontId="13" fillId="0" borderId="0" xfId="0" applyNumberFormat="1" applyFont="1" applyAlignment="1">
      <alignment horizontal="center" vertical="center" wrapText="1"/>
    </xf>
    <xf numFmtId="2" fontId="13" fillId="0" borderId="0" xfId="0" applyNumberFormat="1" applyFont="1" applyAlignment="1">
      <alignment horizontal="center" vertical="center" wrapText="1"/>
    </xf>
    <xf numFmtId="0" fontId="14" fillId="0" borderId="1" xfId="0" applyNumberFormat="1" applyFont="1" applyBorder="1" applyAlignment="1">
      <alignment horizontal="center" vertical="center" wrapText="1"/>
    </xf>
    <xf numFmtId="0" fontId="14" fillId="0" borderId="2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2" fontId="14" fillId="0" borderId="2" xfId="0" applyNumberFormat="1" applyFont="1" applyBorder="1" applyAlignment="1">
      <alignment horizontal="center" vertical="center" wrapText="1"/>
    </xf>
    <xf numFmtId="0" fontId="14" fillId="0" borderId="3" xfId="0" applyNumberFormat="1" applyFont="1" applyBorder="1" applyAlignment="1">
      <alignment horizontal="center" vertical="center" wrapText="1"/>
    </xf>
    <xf numFmtId="0" fontId="14" fillId="0" borderId="4" xfId="0" applyNumberFormat="1" applyFont="1" applyBorder="1" applyAlignment="1">
      <alignment horizontal="center" vertical="center" wrapText="1"/>
    </xf>
    <xf numFmtId="0" fontId="3" fillId="0" borderId="4" xfId="0" applyNumberFormat="1" applyFont="1" applyBorder="1" applyAlignment="1">
      <alignment horizontal="center" vertical="center" wrapText="1"/>
    </xf>
    <xf numFmtId="2" fontId="14" fillId="0" borderId="4" xfId="0" applyNumberFormat="1" applyFont="1" applyBorder="1" applyAlignment="1">
      <alignment horizontal="center" vertical="center" wrapText="1"/>
    </xf>
    <xf numFmtId="0" fontId="14" fillId="0" borderId="1" xfId="0" applyFont="1" applyBorder="1"/>
    <xf numFmtId="0" fontId="14" fillId="0" borderId="2" xfId="0" applyFont="1" applyBorder="1"/>
    <xf numFmtId="0" fontId="14" fillId="0" borderId="5" xfId="0" applyFont="1" applyBorder="1" applyAlignment="1">
      <alignment horizontal="center"/>
    </xf>
    <xf numFmtId="0" fontId="3" fillId="0" borderId="6" xfId="0" applyFont="1" applyBorder="1" applyAlignment="1">
      <alignment wrapText="1"/>
    </xf>
    <xf numFmtId="0" fontId="4" fillId="0" borderId="6" xfId="0" applyFont="1" applyBorder="1" applyAlignment="1">
      <alignment wrapText="1"/>
    </xf>
    <xf numFmtId="0" fontId="6" fillId="0" borderId="6" xfId="0" applyFont="1" applyBorder="1" applyAlignment="1">
      <alignment horizontal="center"/>
    </xf>
    <xf numFmtId="180" fontId="6" fillId="0" borderId="6" xfId="0" applyNumberFormat="1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0" fontId="14" fillId="0" borderId="5" xfId="0" applyFont="1" applyBorder="1"/>
    <xf numFmtId="0" fontId="14" fillId="0" borderId="6" xfId="0" applyFont="1" applyBorder="1"/>
    <xf numFmtId="0" fontId="14" fillId="0" borderId="6" xfId="0" applyFont="1" applyBorder="1" applyAlignment="1">
      <alignment horizontal="center"/>
    </xf>
    <xf numFmtId="181" fontId="14" fillId="0" borderId="6" xfId="0" applyNumberFormat="1" applyFont="1" applyBorder="1" applyAlignment="1">
      <alignment horizontal="center"/>
    </xf>
    <xf numFmtId="0" fontId="14" fillId="0" borderId="3" xfId="0" applyFont="1" applyBorder="1"/>
    <xf numFmtId="0" fontId="14" fillId="0" borderId="4" xfId="0" applyFont="1" applyBorder="1"/>
    <xf numFmtId="0" fontId="3" fillId="0" borderId="4" xfId="0" applyFont="1" applyBorder="1"/>
    <xf numFmtId="0" fontId="14" fillId="0" borderId="4" xfId="0" applyFont="1" applyBorder="1" applyAlignment="1">
      <alignment horizontal="center"/>
    </xf>
    <xf numFmtId="0" fontId="5" fillId="0" borderId="6" xfId="0" applyFont="1" applyBorder="1" applyAlignment="1">
      <alignment wrapText="1"/>
    </xf>
    <xf numFmtId="49" fontId="6" fillId="0" borderId="6" xfId="0" applyNumberFormat="1" applyFont="1" applyBorder="1" applyAlignment="1">
      <alignment horizontal="center"/>
    </xf>
    <xf numFmtId="0" fontId="15" fillId="0" borderId="6" xfId="0" applyFont="1" applyBorder="1" applyAlignment="1">
      <alignment wrapText="1"/>
    </xf>
    <xf numFmtId="0" fontId="14" fillId="0" borderId="2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16" fillId="0" borderId="0" xfId="0" applyFont="1" applyAlignment="1">
      <alignment vertical="center"/>
    </xf>
    <xf numFmtId="0" fontId="16" fillId="0" borderId="0" xfId="0" applyFont="1" applyAlignment="1">
      <alignment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49" fontId="4" fillId="0" borderId="0" xfId="0" applyNumberFormat="1" applyFont="1" applyAlignment="1">
      <alignment vertical="center"/>
    </xf>
    <xf numFmtId="0" fontId="17" fillId="0" borderId="0" xfId="0" applyFont="1" applyAlignment="1">
      <alignment vertical="center"/>
    </xf>
    <xf numFmtId="0" fontId="4" fillId="0" borderId="0" xfId="0" applyFont="1" applyAlignment="1">
      <alignment horizontal="left" vertical="center" wrapText="1" indent="3"/>
    </xf>
    <xf numFmtId="0" fontId="4" fillId="0" borderId="0" xfId="0" applyFont="1" applyAlignment="1">
      <alignment horizontal="left" vertical="center" indent="3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left" vertical="center" wrapText="1" indent="1"/>
    </xf>
    <xf numFmtId="0" fontId="17" fillId="0" borderId="0" xfId="0" applyFont="1" applyAlignment="1">
      <alignment horizontal="center" vertical="center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center"/>
    </xf>
    <xf numFmtId="2" fontId="4" fillId="0" borderId="0" xfId="0" applyNumberFormat="1" applyFont="1" applyAlignment="1">
      <alignment horizont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96"/>
  <sheetViews>
    <sheetView tabSelected="1" zoomScale="50" zoomScaleNormal="50" workbookViewId="0">
      <selection activeCell="V90" sqref="V90"/>
    </sheetView>
  </sheetViews>
  <sheetFormatPr defaultColWidth="9" defaultRowHeight="29.4"/>
  <cols>
    <col min="1" max="1" width="17.5740740740741" style="8" customWidth="1"/>
    <col min="2" max="2" width="27.5740740740741" style="9" customWidth="1"/>
    <col min="3" max="3" width="132.138888888889" style="6" customWidth="1"/>
    <col min="4" max="4" width="20.5740740740741" style="10" customWidth="1"/>
    <col min="5" max="7" width="26.5740740740741" style="11" customWidth="1"/>
    <col min="8" max="8" width="31.287037037037" style="11" customWidth="1"/>
    <col min="9" max="16" width="0.287037037037037" style="10" hidden="1" customWidth="1"/>
    <col min="17" max="16384" width="9.13888888888889" style="12"/>
  </cols>
  <sheetData>
    <row r="1" ht="29.25" customHeight="1" spans="2:16">
      <c r="B1" s="13"/>
      <c r="C1" s="14"/>
      <c r="D1" s="8"/>
      <c r="E1" s="15"/>
      <c r="F1" s="15"/>
      <c r="G1" s="15"/>
      <c r="H1" s="15"/>
      <c r="I1" s="8"/>
      <c r="J1" s="8"/>
      <c r="K1" s="8"/>
      <c r="L1" s="8"/>
      <c r="M1" s="8"/>
      <c r="N1" s="8"/>
      <c r="O1" s="8"/>
      <c r="P1" s="8"/>
    </row>
    <row r="2" ht="29.25" customHeight="1" spans="2:16">
      <c r="B2" s="13"/>
      <c r="C2" s="14"/>
      <c r="D2" s="8"/>
      <c r="E2" s="15"/>
      <c r="F2" s="15"/>
      <c r="G2" s="15"/>
      <c r="H2" s="15"/>
      <c r="I2" s="8"/>
      <c r="J2" s="8"/>
      <c r="K2" s="8"/>
      <c r="L2" s="8"/>
      <c r="M2" s="8"/>
      <c r="N2" s="8"/>
      <c r="O2" s="8"/>
      <c r="P2" s="8"/>
    </row>
    <row r="3" ht="29.25" customHeight="1" spans="2:16">
      <c r="B3" s="16"/>
      <c r="C3" s="17" t="s">
        <v>0</v>
      </c>
      <c r="D3" s="8"/>
      <c r="E3" s="18"/>
      <c r="G3" s="18"/>
      <c r="H3" s="15"/>
      <c r="I3" s="8"/>
      <c r="J3" s="8"/>
      <c r="K3" s="8"/>
      <c r="L3" s="8"/>
      <c r="M3" s="8"/>
      <c r="N3" s="8"/>
      <c r="O3" s="8"/>
      <c r="P3" s="8"/>
    </row>
    <row r="4" ht="29.25" customHeight="1" spans="2:16">
      <c r="B4" s="16"/>
      <c r="C4" s="19" t="s">
        <v>1</v>
      </c>
      <c r="E4" s="18"/>
      <c r="G4" s="18"/>
      <c r="H4" s="18"/>
      <c r="I4" s="8"/>
      <c r="J4" s="8"/>
      <c r="K4" s="8"/>
      <c r="L4" s="8"/>
      <c r="M4" s="8"/>
      <c r="N4" s="8"/>
      <c r="O4" s="8"/>
      <c r="P4" s="8"/>
    </row>
    <row r="5" ht="29.25" customHeight="1" spans="2:16">
      <c r="B5" s="16"/>
      <c r="C5" s="20"/>
      <c r="D5" s="21"/>
      <c r="E5" s="18"/>
      <c r="F5" s="19"/>
      <c r="G5" s="18"/>
      <c r="H5" s="18"/>
      <c r="I5" s="8"/>
      <c r="J5" s="8"/>
      <c r="K5" s="8"/>
      <c r="L5" s="8"/>
      <c r="M5" s="8"/>
      <c r="N5" s="8"/>
      <c r="O5" s="8"/>
      <c r="P5" s="8"/>
    </row>
    <row r="6" ht="29.25" customHeight="1" spans="2:16">
      <c r="B6" s="16"/>
      <c r="D6" s="8"/>
      <c r="E6" s="15"/>
      <c r="F6" s="22"/>
      <c r="G6" s="15"/>
      <c r="H6" s="15"/>
      <c r="I6" s="8"/>
      <c r="J6" s="8"/>
      <c r="K6" s="8"/>
      <c r="L6" s="8"/>
      <c r="M6" s="8"/>
      <c r="N6" s="8"/>
      <c r="O6" s="8"/>
      <c r="P6" s="8"/>
    </row>
    <row r="7" ht="29.25" customHeight="1" spans="2:16">
      <c r="B7" s="16"/>
      <c r="C7" s="23" t="s">
        <v>2</v>
      </c>
      <c r="D7" s="24"/>
      <c r="E7" s="25"/>
      <c r="G7" s="25"/>
      <c r="H7" s="25"/>
      <c r="I7" s="8"/>
      <c r="J7" s="8"/>
      <c r="K7" s="8"/>
      <c r="L7" s="8"/>
      <c r="M7" s="8"/>
      <c r="N7" s="8"/>
      <c r="O7" s="8"/>
      <c r="P7" s="8"/>
    </row>
    <row r="8" s="1" customFormat="1" ht="29.25" customHeight="1" spans="1:16">
      <c r="A8" s="26"/>
      <c r="B8" s="27"/>
      <c r="C8" s="27"/>
      <c r="D8" s="28"/>
      <c r="E8" s="29"/>
      <c r="F8" s="29"/>
      <c r="G8" s="29"/>
      <c r="H8" s="29"/>
      <c r="I8" s="28"/>
      <c r="J8" s="28"/>
      <c r="K8" s="28"/>
      <c r="L8" s="28"/>
      <c r="M8" s="28"/>
      <c r="N8" s="28"/>
      <c r="O8" s="28"/>
      <c r="P8" s="28"/>
    </row>
    <row r="9" s="1" customFormat="1" ht="29.25" customHeight="1" spans="1:16">
      <c r="A9" s="26" t="s">
        <v>3</v>
      </c>
      <c r="B9" s="30" t="s">
        <v>4</v>
      </c>
      <c r="C9" s="30"/>
      <c r="D9" s="31"/>
      <c r="E9" s="32"/>
      <c r="F9" s="32"/>
      <c r="G9" s="32"/>
      <c r="H9" s="32"/>
      <c r="I9" s="31"/>
      <c r="J9" s="31"/>
      <c r="K9" s="31"/>
      <c r="L9" s="31"/>
      <c r="M9" s="31"/>
      <c r="N9" s="31"/>
      <c r="O9" s="31"/>
      <c r="P9" s="31"/>
    </row>
    <row r="10" s="2" customFormat="1" ht="29.25" customHeight="1" spans="1:16">
      <c r="A10" s="33" t="s">
        <v>5</v>
      </c>
      <c r="B10" s="34" t="s">
        <v>6</v>
      </c>
      <c r="C10" s="35" t="s">
        <v>7</v>
      </c>
      <c r="D10" s="34" t="s">
        <v>8</v>
      </c>
      <c r="E10" s="36" t="s">
        <v>9</v>
      </c>
      <c r="F10" s="36"/>
      <c r="G10" s="36"/>
      <c r="H10" s="36" t="s">
        <v>10</v>
      </c>
      <c r="I10" s="34" t="s">
        <v>11</v>
      </c>
      <c r="J10" s="34" t="s">
        <v>12</v>
      </c>
      <c r="K10" s="34" t="s">
        <v>13</v>
      </c>
      <c r="L10" s="34" t="s">
        <v>14</v>
      </c>
      <c r="M10" s="34" t="s">
        <v>15</v>
      </c>
      <c r="N10" s="34" t="s">
        <v>16</v>
      </c>
      <c r="O10" s="34" t="s">
        <v>17</v>
      </c>
      <c r="P10" s="34" t="s">
        <v>18</v>
      </c>
    </row>
    <row r="11" s="3" customFormat="1" ht="29.25" customHeight="1" spans="1:16">
      <c r="A11" s="37"/>
      <c r="B11" s="38"/>
      <c r="C11" s="39"/>
      <c r="D11" s="38"/>
      <c r="E11" s="40" t="s">
        <v>19</v>
      </c>
      <c r="F11" s="40" t="s">
        <v>20</v>
      </c>
      <c r="G11" s="40" t="s">
        <v>21</v>
      </c>
      <c r="H11" s="40"/>
      <c r="I11" s="38"/>
      <c r="J11" s="38"/>
      <c r="K11" s="38"/>
      <c r="L11" s="38"/>
      <c r="M11" s="38"/>
      <c r="N11" s="38"/>
      <c r="O11" s="38"/>
      <c r="P11" s="38"/>
    </row>
    <row r="12" s="4" customFormat="1" ht="29.25" customHeight="1" spans="1:16">
      <c r="A12" s="41" t="s">
        <v>22</v>
      </c>
      <c r="B12" s="42"/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2"/>
      <c r="O12" s="42"/>
      <c r="P12" s="42"/>
    </row>
    <row r="13" s="5" customFormat="1" ht="29.25" customHeight="1" spans="1:16">
      <c r="A13" s="43">
        <v>218</v>
      </c>
      <c r="B13" s="44" t="s">
        <v>23</v>
      </c>
      <c r="C13" s="45" t="s">
        <v>24</v>
      </c>
      <c r="D13" s="46" t="s">
        <v>25</v>
      </c>
      <c r="E13" s="47">
        <v>21.18</v>
      </c>
      <c r="F13" s="47">
        <v>15.38</v>
      </c>
      <c r="G13" s="47">
        <v>22.09</v>
      </c>
      <c r="H13" s="47">
        <v>307.95</v>
      </c>
      <c r="I13" s="46">
        <v>0.045</v>
      </c>
      <c r="J13" s="46">
        <v>0.555</v>
      </c>
      <c r="K13" s="46">
        <v>0.495</v>
      </c>
      <c r="L13" s="46">
        <v>186.075</v>
      </c>
      <c r="M13" s="46">
        <v>0.09</v>
      </c>
      <c r="N13" s="46">
        <v>25.665</v>
      </c>
      <c r="O13" s="46">
        <v>0</v>
      </c>
      <c r="P13" s="62">
        <v>245.1</v>
      </c>
    </row>
    <row r="14" s="6" customFormat="1" ht="29.25" customHeight="1" spans="1:16">
      <c r="A14" s="48">
        <v>376</v>
      </c>
      <c r="B14" s="44" t="s">
        <v>23</v>
      </c>
      <c r="C14" s="45" t="s">
        <v>26</v>
      </c>
      <c r="D14" s="46" t="s">
        <v>27</v>
      </c>
      <c r="E14" s="49">
        <v>0.06</v>
      </c>
      <c r="F14" s="49">
        <v>0.02</v>
      </c>
      <c r="G14" s="49">
        <v>13.96</v>
      </c>
      <c r="H14" s="49">
        <v>55.82</v>
      </c>
      <c r="I14" s="46">
        <v>0</v>
      </c>
      <c r="J14" s="46">
        <v>0.02</v>
      </c>
      <c r="K14" s="46">
        <v>0.26</v>
      </c>
      <c r="L14" s="46">
        <v>10.32</v>
      </c>
      <c r="M14" s="46">
        <v>0</v>
      </c>
      <c r="N14" s="46">
        <v>1.3</v>
      </c>
      <c r="O14" s="46">
        <v>0</v>
      </c>
      <c r="P14" s="46">
        <v>2.6</v>
      </c>
    </row>
    <row r="15" s="4" customFormat="1" ht="29.25" customHeight="1" spans="1:16">
      <c r="A15" s="50" t="s">
        <v>28</v>
      </c>
      <c r="B15" s="51"/>
      <c r="C15" s="51"/>
      <c r="D15" s="52">
        <f t="shared" ref="D15:P15" si="0">D13+D14</f>
        <v>350</v>
      </c>
      <c r="E15" s="53">
        <f t="shared" si="0"/>
        <v>21.24</v>
      </c>
      <c r="F15" s="53">
        <f t="shared" si="0"/>
        <v>15.4</v>
      </c>
      <c r="G15" s="53">
        <f t="shared" si="0"/>
        <v>36.05</v>
      </c>
      <c r="H15" s="53">
        <f t="shared" si="0"/>
        <v>363.77</v>
      </c>
      <c r="I15" s="52">
        <f t="shared" si="0"/>
        <v>0.045</v>
      </c>
      <c r="J15" s="52">
        <f t="shared" si="0"/>
        <v>0.575</v>
      </c>
      <c r="K15" s="52">
        <f t="shared" si="0"/>
        <v>0.755</v>
      </c>
      <c r="L15" s="52">
        <f t="shared" si="0"/>
        <v>196.395</v>
      </c>
      <c r="M15" s="52">
        <f t="shared" si="0"/>
        <v>0.09</v>
      </c>
      <c r="N15" s="52">
        <f t="shared" si="0"/>
        <v>26.965</v>
      </c>
      <c r="O15" s="52">
        <f t="shared" si="0"/>
        <v>0</v>
      </c>
      <c r="P15" s="52">
        <f t="shared" si="0"/>
        <v>247.7</v>
      </c>
    </row>
    <row r="16" s="4" customFormat="1" ht="29.25" customHeight="1" spans="1:16">
      <c r="A16" s="54" t="s">
        <v>29</v>
      </c>
      <c r="B16" s="55"/>
      <c r="C16" s="56"/>
      <c r="D16" s="57">
        <f>D15</f>
        <v>350</v>
      </c>
      <c r="E16" s="57">
        <f t="shared" ref="E16:P16" si="1">E15</f>
        <v>21.24</v>
      </c>
      <c r="F16" s="57">
        <f t="shared" si="1"/>
        <v>15.4</v>
      </c>
      <c r="G16" s="57">
        <f t="shared" si="1"/>
        <v>36.05</v>
      </c>
      <c r="H16" s="57">
        <f t="shared" si="1"/>
        <v>363.77</v>
      </c>
      <c r="I16" s="57">
        <f t="shared" si="1"/>
        <v>0.045</v>
      </c>
      <c r="J16" s="57">
        <f t="shared" si="1"/>
        <v>0.575</v>
      </c>
      <c r="K16" s="57">
        <f t="shared" si="1"/>
        <v>0.755</v>
      </c>
      <c r="L16" s="57">
        <f t="shared" si="1"/>
        <v>196.395</v>
      </c>
      <c r="M16" s="57">
        <f t="shared" si="1"/>
        <v>0.09</v>
      </c>
      <c r="N16" s="57">
        <f t="shared" si="1"/>
        <v>26.965</v>
      </c>
      <c r="O16" s="57">
        <f t="shared" si="1"/>
        <v>0</v>
      </c>
      <c r="P16" s="57">
        <f t="shared" si="1"/>
        <v>247.7</v>
      </c>
    </row>
    <row r="17" s="4" customFormat="1" ht="29.25" customHeight="1" spans="1:16">
      <c r="A17" s="41" t="s">
        <v>30</v>
      </c>
      <c r="B17" s="42"/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42"/>
    </row>
    <row r="18" s="7" customFormat="1" ht="29.25" customHeight="1" spans="1:16">
      <c r="A18" s="48">
        <v>386</v>
      </c>
      <c r="B18" s="44" t="s">
        <v>23</v>
      </c>
      <c r="C18" s="58" t="s">
        <v>31</v>
      </c>
      <c r="D18" s="46">
        <v>200</v>
      </c>
      <c r="E18" s="47">
        <v>5.4</v>
      </c>
      <c r="F18" s="47">
        <v>1.8</v>
      </c>
      <c r="G18" s="47">
        <v>7.2</v>
      </c>
      <c r="H18" s="47">
        <v>72</v>
      </c>
      <c r="I18" s="46">
        <v>0.072</v>
      </c>
      <c r="J18" s="46">
        <v>1.26</v>
      </c>
      <c r="K18" s="46">
        <v>0.18</v>
      </c>
      <c r="L18" s="46">
        <v>216</v>
      </c>
      <c r="M18" s="46">
        <v>0</v>
      </c>
      <c r="N18" s="46">
        <v>0</v>
      </c>
      <c r="O18" s="46">
        <v>0</v>
      </c>
      <c r="P18" s="62">
        <v>0</v>
      </c>
    </row>
    <row r="19" s="7" customFormat="1" ht="29.25" customHeight="1" spans="1:16">
      <c r="A19" s="48">
        <v>424</v>
      </c>
      <c r="B19" s="44" t="s">
        <v>23</v>
      </c>
      <c r="C19" s="58" t="s">
        <v>32</v>
      </c>
      <c r="D19" s="46" t="s">
        <v>33</v>
      </c>
      <c r="E19" s="47">
        <v>5.46</v>
      </c>
      <c r="F19" s="47">
        <v>9.39</v>
      </c>
      <c r="G19" s="47">
        <v>32.94</v>
      </c>
      <c r="H19" s="47">
        <v>238.5</v>
      </c>
      <c r="I19" s="46">
        <v>0.09</v>
      </c>
      <c r="J19" s="46">
        <v>0</v>
      </c>
      <c r="K19" s="46">
        <v>0.975</v>
      </c>
      <c r="L19" s="46">
        <v>14.85</v>
      </c>
      <c r="M19" s="46">
        <v>0</v>
      </c>
      <c r="N19" s="46">
        <v>20.55</v>
      </c>
      <c r="O19" s="46">
        <v>3.495</v>
      </c>
      <c r="P19" s="62">
        <v>52.5</v>
      </c>
    </row>
    <row r="20" s="4" customFormat="1" ht="29.25" customHeight="1" spans="1:16">
      <c r="A20" s="50" t="s">
        <v>28</v>
      </c>
      <c r="B20" s="51"/>
      <c r="C20" s="51"/>
      <c r="D20" s="52">
        <f t="shared" ref="D20:L20" si="2">D18+D19</f>
        <v>275</v>
      </c>
      <c r="E20" s="53">
        <f t="shared" si="2"/>
        <v>10.86</v>
      </c>
      <c r="F20" s="53">
        <f t="shared" si="2"/>
        <v>11.19</v>
      </c>
      <c r="G20" s="53">
        <f t="shared" si="2"/>
        <v>40.14</v>
      </c>
      <c r="H20" s="53">
        <f t="shared" si="2"/>
        <v>310.5</v>
      </c>
      <c r="I20" s="52">
        <f t="shared" si="2"/>
        <v>0.162</v>
      </c>
      <c r="J20" s="52">
        <f t="shared" si="2"/>
        <v>1.26</v>
      </c>
      <c r="K20" s="52">
        <f t="shared" si="2"/>
        <v>1.155</v>
      </c>
      <c r="L20" s="52">
        <f t="shared" si="2"/>
        <v>230.85</v>
      </c>
      <c r="M20" s="52" t="e">
        <f>M18+M19+#REF!</f>
        <v>#REF!</v>
      </c>
      <c r="N20" s="52" t="e">
        <f>N18+N19+#REF!</f>
        <v>#REF!</v>
      </c>
      <c r="O20" s="52" t="e">
        <f>O18+O19+#REF!</f>
        <v>#REF!</v>
      </c>
      <c r="P20" s="52" t="e">
        <f>P18+P19+#REF!</f>
        <v>#REF!</v>
      </c>
    </row>
    <row r="21" s="4" customFormat="1" ht="29.25" customHeight="1" spans="1:16">
      <c r="A21" s="54" t="s">
        <v>29</v>
      </c>
      <c r="B21" s="55"/>
      <c r="C21" s="56"/>
      <c r="D21" s="57">
        <f>D20</f>
        <v>275</v>
      </c>
      <c r="E21" s="57">
        <f t="shared" ref="E21:P21" si="3">E20</f>
        <v>10.86</v>
      </c>
      <c r="F21" s="57">
        <f t="shared" si="3"/>
        <v>11.19</v>
      </c>
      <c r="G21" s="57">
        <f t="shared" si="3"/>
        <v>40.14</v>
      </c>
      <c r="H21" s="57">
        <f t="shared" si="3"/>
        <v>310.5</v>
      </c>
      <c r="I21" s="57">
        <f t="shared" si="3"/>
        <v>0.162</v>
      </c>
      <c r="J21" s="57">
        <f t="shared" si="3"/>
        <v>1.26</v>
      </c>
      <c r="K21" s="57">
        <f t="shared" si="3"/>
        <v>1.155</v>
      </c>
      <c r="L21" s="57">
        <f t="shared" si="3"/>
        <v>230.85</v>
      </c>
      <c r="M21" s="57" t="e">
        <f t="shared" si="3"/>
        <v>#REF!</v>
      </c>
      <c r="N21" s="57" t="e">
        <f t="shared" si="3"/>
        <v>#REF!</v>
      </c>
      <c r="O21" s="57" t="e">
        <f t="shared" si="3"/>
        <v>#REF!</v>
      </c>
      <c r="P21" s="57" t="e">
        <f t="shared" si="3"/>
        <v>#REF!</v>
      </c>
    </row>
    <row r="22" s="4" customFormat="1" ht="29.25" customHeight="1" spans="1:16">
      <c r="A22" s="41" t="s">
        <v>34</v>
      </c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</row>
    <row r="23" s="7" customFormat="1" ht="29.25" customHeight="1" spans="1:16">
      <c r="A23" s="48">
        <v>446</v>
      </c>
      <c r="B23" s="44" t="s">
        <v>23</v>
      </c>
      <c r="C23" s="58" t="s">
        <v>35</v>
      </c>
      <c r="D23" s="46">
        <v>100</v>
      </c>
      <c r="E23" s="47">
        <v>10.27</v>
      </c>
      <c r="F23" s="47">
        <v>12.88</v>
      </c>
      <c r="G23" s="47">
        <v>27.33</v>
      </c>
      <c r="H23" s="47">
        <v>266</v>
      </c>
      <c r="I23" s="46">
        <v>0.15</v>
      </c>
      <c r="J23" s="46">
        <v>0</v>
      </c>
      <c r="K23" s="46">
        <v>22</v>
      </c>
      <c r="L23" s="46">
        <v>23.68</v>
      </c>
      <c r="M23" s="46">
        <v>8.75</v>
      </c>
      <c r="N23" s="46">
        <v>24.91</v>
      </c>
      <c r="O23" s="46">
        <v>1.035</v>
      </c>
      <c r="P23" s="62">
        <v>109.62</v>
      </c>
    </row>
    <row r="24" s="6" customFormat="1" ht="29.25" customHeight="1" spans="1:16">
      <c r="A24" s="48" t="s">
        <v>36</v>
      </c>
      <c r="B24" s="44" t="s">
        <v>23</v>
      </c>
      <c r="C24" s="45" t="s">
        <v>37</v>
      </c>
      <c r="D24" s="46" t="s">
        <v>27</v>
      </c>
      <c r="E24" s="49">
        <v>0.12</v>
      </c>
      <c r="F24" s="49">
        <v>0.02</v>
      </c>
      <c r="G24" s="49">
        <v>13.7</v>
      </c>
      <c r="H24" s="49">
        <v>55.86</v>
      </c>
      <c r="I24" s="46">
        <v>0</v>
      </c>
      <c r="J24" s="46">
        <v>2.54</v>
      </c>
      <c r="K24" s="46">
        <v>0.32</v>
      </c>
      <c r="L24" s="46">
        <v>12.8</v>
      </c>
      <c r="M24" s="46">
        <v>0</v>
      </c>
      <c r="N24" s="46">
        <v>2.16</v>
      </c>
      <c r="O24" s="46">
        <v>0</v>
      </c>
      <c r="P24" s="46">
        <v>3.96</v>
      </c>
    </row>
    <row r="25" s="7" customFormat="1" ht="29.25" customHeight="1" spans="1:16">
      <c r="A25" s="48" t="s">
        <v>38</v>
      </c>
      <c r="B25" s="44" t="s">
        <v>23</v>
      </c>
      <c r="C25" s="58" t="s">
        <v>39</v>
      </c>
      <c r="D25" s="46" t="s">
        <v>40</v>
      </c>
      <c r="E25" s="47">
        <v>0.4</v>
      </c>
      <c r="F25" s="47">
        <v>0.4</v>
      </c>
      <c r="G25" s="47">
        <v>9.8</v>
      </c>
      <c r="H25" s="47">
        <v>47</v>
      </c>
      <c r="I25" s="46">
        <v>0.03</v>
      </c>
      <c r="J25" s="46">
        <v>10</v>
      </c>
      <c r="K25" s="46">
        <v>2.2</v>
      </c>
      <c r="L25" s="46">
        <v>16</v>
      </c>
      <c r="M25" s="46">
        <v>0</v>
      </c>
      <c r="N25" s="46">
        <v>9</v>
      </c>
      <c r="O25" s="46">
        <v>0.2</v>
      </c>
      <c r="P25" s="62">
        <v>11</v>
      </c>
    </row>
    <row r="26" s="4" customFormat="1" ht="29.25" customHeight="1" spans="1:16">
      <c r="A26" s="50" t="s">
        <v>28</v>
      </c>
      <c r="B26" s="51"/>
      <c r="C26" s="51"/>
      <c r="D26" s="52">
        <f>D23+D24+D25</f>
        <v>400</v>
      </c>
      <c r="E26" s="52">
        <f t="shared" ref="E26:P26" si="4">E23+E24+E25</f>
        <v>10.79</v>
      </c>
      <c r="F26" s="52">
        <f t="shared" si="4"/>
        <v>13.3</v>
      </c>
      <c r="G26" s="52">
        <f t="shared" si="4"/>
        <v>50.83</v>
      </c>
      <c r="H26" s="52">
        <f t="shared" si="4"/>
        <v>368.86</v>
      </c>
      <c r="I26" s="52">
        <f t="shared" si="4"/>
        <v>0.18</v>
      </c>
      <c r="J26" s="52">
        <f t="shared" si="4"/>
        <v>12.54</v>
      </c>
      <c r="K26" s="52">
        <f t="shared" si="4"/>
        <v>24.52</v>
      </c>
      <c r="L26" s="52">
        <f t="shared" si="4"/>
        <v>52.48</v>
      </c>
      <c r="M26" s="52">
        <f t="shared" si="4"/>
        <v>8.75</v>
      </c>
      <c r="N26" s="52">
        <f t="shared" si="4"/>
        <v>36.07</v>
      </c>
      <c r="O26" s="52">
        <f t="shared" si="4"/>
        <v>1.235</v>
      </c>
      <c r="P26" s="52">
        <f t="shared" si="4"/>
        <v>124.58</v>
      </c>
    </row>
    <row r="27" s="4" customFormat="1" ht="29.25" customHeight="1" spans="1:16">
      <c r="A27" s="54" t="s">
        <v>29</v>
      </c>
      <c r="B27" s="55"/>
      <c r="C27" s="56"/>
      <c r="D27" s="57">
        <f>D26</f>
        <v>400</v>
      </c>
      <c r="E27" s="57">
        <f t="shared" ref="E27:P27" si="5">E26</f>
        <v>10.79</v>
      </c>
      <c r="F27" s="57">
        <f t="shared" si="5"/>
        <v>13.3</v>
      </c>
      <c r="G27" s="57">
        <f t="shared" si="5"/>
        <v>50.83</v>
      </c>
      <c r="H27" s="57">
        <f t="shared" si="5"/>
        <v>368.86</v>
      </c>
      <c r="I27" s="57">
        <f t="shared" si="5"/>
        <v>0.18</v>
      </c>
      <c r="J27" s="57">
        <f t="shared" si="5"/>
        <v>12.54</v>
      </c>
      <c r="K27" s="57">
        <f t="shared" si="5"/>
        <v>24.52</v>
      </c>
      <c r="L27" s="57">
        <f t="shared" si="5"/>
        <v>52.48</v>
      </c>
      <c r="M27" s="57">
        <f t="shared" si="5"/>
        <v>8.75</v>
      </c>
      <c r="N27" s="57">
        <f t="shared" si="5"/>
        <v>36.07</v>
      </c>
      <c r="O27" s="57">
        <f t="shared" si="5"/>
        <v>1.235</v>
      </c>
      <c r="P27" s="57">
        <f t="shared" si="5"/>
        <v>124.58</v>
      </c>
    </row>
    <row r="28" s="4" customFormat="1" ht="29.25" customHeight="1" spans="1:16">
      <c r="A28" s="41" t="s">
        <v>41</v>
      </c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</row>
    <row r="29" s="7" customFormat="1" ht="29.25" customHeight="1" spans="1:16">
      <c r="A29" s="48">
        <v>403</v>
      </c>
      <c r="B29" s="44" t="s">
        <v>23</v>
      </c>
      <c r="C29" s="58" t="s">
        <v>42</v>
      </c>
      <c r="D29" s="46" t="s">
        <v>43</v>
      </c>
      <c r="E29" s="47">
        <v>12.04</v>
      </c>
      <c r="F29" s="47">
        <v>12.22</v>
      </c>
      <c r="G29" s="47">
        <v>68.73</v>
      </c>
      <c r="H29" s="47">
        <v>433.01</v>
      </c>
      <c r="I29" s="46">
        <v>0.238</v>
      </c>
      <c r="J29" s="46">
        <v>1.462</v>
      </c>
      <c r="K29" s="46">
        <v>2.295</v>
      </c>
      <c r="L29" s="46">
        <v>180.574</v>
      </c>
      <c r="M29" s="46">
        <v>0.034</v>
      </c>
      <c r="N29" s="46">
        <v>53.074</v>
      </c>
      <c r="O29" s="46">
        <v>5.457</v>
      </c>
      <c r="P29" s="62">
        <v>216.903</v>
      </c>
    </row>
    <row r="30" s="7" customFormat="1" ht="29.25" customHeight="1" spans="1:16">
      <c r="A30" s="48" t="s">
        <v>44</v>
      </c>
      <c r="B30" s="44" t="s">
        <v>23</v>
      </c>
      <c r="C30" s="45" t="s">
        <v>45</v>
      </c>
      <c r="D30" s="46" t="s">
        <v>27</v>
      </c>
      <c r="E30" s="49">
        <v>3.16</v>
      </c>
      <c r="F30" s="49">
        <v>2.68</v>
      </c>
      <c r="G30" s="49">
        <v>15.94</v>
      </c>
      <c r="H30" s="49">
        <v>100.6</v>
      </c>
      <c r="I30" s="46">
        <v>0.04</v>
      </c>
      <c r="J30" s="46">
        <v>1.3</v>
      </c>
      <c r="K30" s="46">
        <v>0.14</v>
      </c>
      <c r="L30" s="46">
        <v>125.78</v>
      </c>
      <c r="M30" s="46">
        <v>0.02</v>
      </c>
      <c r="N30" s="46">
        <v>14</v>
      </c>
      <c r="O30" s="46">
        <v>0</v>
      </c>
      <c r="P30" s="46">
        <v>90</v>
      </c>
    </row>
    <row r="31" s="4" customFormat="1" ht="29.25" customHeight="1" spans="1:16">
      <c r="A31" s="50" t="s">
        <v>28</v>
      </c>
      <c r="B31" s="51"/>
      <c r="C31" s="51"/>
      <c r="D31" s="52">
        <f>D29+D30</f>
        <v>370</v>
      </c>
      <c r="E31" s="52">
        <f t="shared" ref="E31:P31" si="6">E29+E30</f>
        <v>15.2</v>
      </c>
      <c r="F31" s="52">
        <f t="shared" si="6"/>
        <v>14.9</v>
      </c>
      <c r="G31" s="52">
        <f t="shared" si="6"/>
        <v>84.67</v>
      </c>
      <c r="H31" s="52">
        <f t="shared" si="6"/>
        <v>533.61</v>
      </c>
      <c r="I31" s="52">
        <f t="shared" si="6"/>
        <v>0.278</v>
      </c>
      <c r="J31" s="52">
        <f t="shared" si="6"/>
        <v>2.762</v>
      </c>
      <c r="K31" s="52">
        <f t="shared" si="6"/>
        <v>2.435</v>
      </c>
      <c r="L31" s="52">
        <f t="shared" si="6"/>
        <v>306.354</v>
      </c>
      <c r="M31" s="52">
        <f t="shared" si="6"/>
        <v>0.054</v>
      </c>
      <c r="N31" s="52">
        <f t="shared" si="6"/>
        <v>67.074</v>
      </c>
      <c r="O31" s="52">
        <f t="shared" si="6"/>
        <v>5.457</v>
      </c>
      <c r="P31" s="52">
        <f t="shared" si="6"/>
        <v>306.903</v>
      </c>
    </row>
    <row r="32" s="4" customFormat="1" ht="29.25" customHeight="1" spans="1:16">
      <c r="A32" s="54" t="s">
        <v>29</v>
      </c>
      <c r="B32" s="55"/>
      <c r="C32" s="56"/>
      <c r="D32" s="57">
        <f>D31</f>
        <v>370</v>
      </c>
      <c r="E32" s="57">
        <f t="shared" ref="E32:P32" si="7">E31</f>
        <v>15.2</v>
      </c>
      <c r="F32" s="57">
        <f t="shared" si="7"/>
        <v>14.9</v>
      </c>
      <c r="G32" s="57">
        <f t="shared" si="7"/>
        <v>84.67</v>
      </c>
      <c r="H32" s="57">
        <f t="shared" si="7"/>
        <v>533.61</v>
      </c>
      <c r="I32" s="57">
        <f t="shared" si="7"/>
        <v>0.278</v>
      </c>
      <c r="J32" s="57">
        <f t="shared" si="7"/>
        <v>2.762</v>
      </c>
      <c r="K32" s="57">
        <f t="shared" si="7"/>
        <v>2.435</v>
      </c>
      <c r="L32" s="57">
        <f t="shared" si="7"/>
        <v>306.354</v>
      </c>
      <c r="M32" s="57">
        <f t="shared" si="7"/>
        <v>0.054</v>
      </c>
      <c r="N32" s="57">
        <f t="shared" si="7"/>
        <v>67.074</v>
      </c>
      <c r="O32" s="57">
        <f t="shared" si="7"/>
        <v>5.457</v>
      </c>
      <c r="P32" s="57">
        <f t="shared" si="7"/>
        <v>306.903</v>
      </c>
    </row>
    <row r="33" s="4" customFormat="1" ht="29.25" customHeight="1" spans="1:16">
      <c r="A33" s="41" t="s">
        <v>46</v>
      </c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</row>
    <row r="34" s="7" customFormat="1" ht="29.25" customHeight="1" spans="1:16">
      <c r="A34" s="48">
        <v>190</v>
      </c>
      <c r="B34" s="44" t="s">
        <v>23</v>
      </c>
      <c r="C34" s="58" t="s">
        <v>47</v>
      </c>
      <c r="D34" s="59" t="s">
        <v>48</v>
      </c>
      <c r="E34" s="47">
        <v>10.76</v>
      </c>
      <c r="F34" s="47">
        <v>11.71</v>
      </c>
      <c r="G34" s="47">
        <v>56.83</v>
      </c>
      <c r="H34" s="47">
        <v>373.98</v>
      </c>
      <c r="I34" s="46">
        <v>0.138</v>
      </c>
      <c r="J34" s="46">
        <v>1.679</v>
      </c>
      <c r="K34" s="46">
        <v>1.15</v>
      </c>
      <c r="L34" s="46">
        <v>131.307</v>
      </c>
      <c r="M34" s="46">
        <v>0</v>
      </c>
      <c r="N34" s="46">
        <v>16.422</v>
      </c>
      <c r="O34" s="46">
        <v>1.035</v>
      </c>
      <c r="P34" s="62">
        <v>67.62</v>
      </c>
    </row>
    <row r="35" s="7" customFormat="1" ht="29.25" customHeight="1" spans="1:16">
      <c r="A35" s="48">
        <v>361</v>
      </c>
      <c r="B35" s="44" t="s">
        <v>23</v>
      </c>
      <c r="C35" s="58" t="s">
        <v>49</v>
      </c>
      <c r="D35" s="46" t="s">
        <v>27</v>
      </c>
      <c r="E35" s="47">
        <v>4.06</v>
      </c>
      <c r="F35" s="47">
        <v>4.48</v>
      </c>
      <c r="G35" s="47">
        <v>30.36</v>
      </c>
      <c r="H35" s="47">
        <v>179.14</v>
      </c>
      <c r="I35" s="46">
        <v>0.06</v>
      </c>
      <c r="J35" s="46">
        <v>1.82</v>
      </c>
      <c r="K35" s="46">
        <v>0.18</v>
      </c>
      <c r="L35" s="46">
        <v>174.28</v>
      </c>
      <c r="M35" s="46">
        <v>0</v>
      </c>
      <c r="N35" s="46">
        <v>0.4</v>
      </c>
      <c r="O35" s="46">
        <v>0</v>
      </c>
      <c r="P35" s="62">
        <v>7.7</v>
      </c>
    </row>
    <row r="36" s="4" customFormat="1" ht="29.25" customHeight="1" spans="1:16">
      <c r="A36" s="50" t="s">
        <v>28</v>
      </c>
      <c r="B36" s="51"/>
      <c r="C36" s="51"/>
      <c r="D36" s="52">
        <f>D34+D35</f>
        <v>420</v>
      </c>
      <c r="E36" s="52">
        <f t="shared" ref="E36:P36" si="8">E34+E35</f>
        <v>14.82</v>
      </c>
      <c r="F36" s="52">
        <f t="shared" si="8"/>
        <v>16.19</v>
      </c>
      <c r="G36" s="52">
        <f t="shared" si="8"/>
        <v>87.19</v>
      </c>
      <c r="H36" s="52">
        <f t="shared" si="8"/>
        <v>553.12</v>
      </c>
      <c r="I36" s="52">
        <f t="shared" si="8"/>
        <v>0.198</v>
      </c>
      <c r="J36" s="52">
        <f t="shared" si="8"/>
        <v>3.499</v>
      </c>
      <c r="K36" s="52">
        <f t="shared" si="8"/>
        <v>1.33</v>
      </c>
      <c r="L36" s="52">
        <f t="shared" si="8"/>
        <v>305.587</v>
      </c>
      <c r="M36" s="52">
        <f t="shared" si="8"/>
        <v>0</v>
      </c>
      <c r="N36" s="52">
        <f t="shared" si="8"/>
        <v>16.822</v>
      </c>
      <c r="O36" s="52">
        <f t="shared" si="8"/>
        <v>1.035</v>
      </c>
      <c r="P36" s="52">
        <f t="shared" si="8"/>
        <v>75.32</v>
      </c>
    </row>
    <row r="37" s="4" customFormat="1" ht="29.25" customHeight="1" spans="1:16">
      <c r="A37" s="54" t="s">
        <v>29</v>
      </c>
      <c r="B37" s="55"/>
      <c r="C37" s="56"/>
      <c r="D37" s="57">
        <f>D36</f>
        <v>420</v>
      </c>
      <c r="E37" s="57">
        <f t="shared" ref="E37:P37" si="9">E36</f>
        <v>14.82</v>
      </c>
      <c r="F37" s="57">
        <f t="shared" si="9"/>
        <v>16.19</v>
      </c>
      <c r="G37" s="57">
        <f t="shared" si="9"/>
        <v>87.19</v>
      </c>
      <c r="H37" s="57">
        <f t="shared" si="9"/>
        <v>553.12</v>
      </c>
      <c r="I37" s="57">
        <f t="shared" si="9"/>
        <v>0.198</v>
      </c>
      <c r="J37" s="57">
        <f t="shared" si="9"/>
        <v>3.499</v>
      </c>
      <c r="K37" s="57">
        <f t="shared" si="9"/>
        <v>1.33</v>
      </c>
      <c r="L37" s="57">
        <f t="shared" si="9"/>
        <v>305.587</v>
      </c>
      <c r="M37" s="57">
        <f t="shared" si="9"/>
        <v>0</v>
      </c>
      <c r="N37" s="57">
        <f t="shared" si="9"/>
        <v>16.822</v>
      </c>
      <c r="O37" s="57">
        <f t="shared" si="9"/>
        <v>1.035</v>
      </c>
      <c r="P37" s="57">
        <f t="shared" si="9"/>
        <v>75.32</v>
      </c>
    </row>
    <row r="38" s="4" customFormat="1" ht="29.25" customHeight="1" spans="1:16">
      <c r="A38" s="41" t="s">
        <v>50</v>
      </c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</row>
    <row r="39" s="7" customFormat="1" ht="29.25" customHeight="1" spans="1:16">
      <c r="A39" s="48" t="s">
        <v>51</v>
      </c>
      <c r="B39" s="44" t="s">
        <v>23</v>
      </c>
      <c r="C39" s="45" t="s">
        <v>52</v>
      </c>
      <c r="D39" s="46" t="s">
        <v>27</v>
      </c>
      <c r="E39" s="49">
        <v>4.08</v>
      </c>
      <c r="F39" s="49">
        <v>3.54</v>
      </c>
      <c r="G39" s="49">
        <v>17.58</v>
      </c>
      <c r="H39" s="49">
        <v>118.6</v>
      </c>
      <c r="I39" s="46">
        <v>0.06</v>
      </c>
      <c r="J39" s="46">
        <v>1.58</v>
      </c>
      <c r="K39" s="46">
        <v>0.48</v>
      </c>
      <c r="L39" s="46">
        <v>152.22</v>
      </c>
      <c r="M39" s="46">
        <v>0.02</v>
      </c>
      <c r="N39" s="46">
        <v>21.34</v>
      </c>
      <c r="O39" s="46">
        <v>0</v>
      </c>
      <c r="P39" s="46">
        <v>124.56</v>
      </c>
    </row>
    <row r="40" s="7" customFormat="1" ht="29.25" customHeight="1" spans="1:16">
      <c r="A40" s="48">
        <v>421</v>
      </c>
      <c r="B40" s="44" t="s">
        <v>23</v>
      </c>
      <c r="C40" s="58" t="s">
        <v>53</v>
      </c>
      <c r="D40" s="46" t="s">
        <v>33</v>
      </c>
      <c r="E40" s="47">
        <v>5.46</v>
      </c>
      <c r="F40" s="47">
        <v>9.39</v>
      </c>
      <c r="G40" s="47">
        <v>32.94</v>
      </c>
      <c r="H40" s="47">
        <v>238.5</v>
      </c>
      <c r="I40" s="46">
        <v>0.09</v>
      </c>
      <c r="J40" s="46">
        <v>0</v>
      </c>
      <c r="K40" s="46">
        <v>0.975</v>
      </c>
      <c r="L40" s="46">
        <v>14.85</v>
      </c>
      <c r="M40" s="46">
        <v>0</v>
      </c>
      <c r="N40" s="46">
        <v>20.55</v>
      </c>
      <c r="O40" s="46">
        <v>3.495</v>
      </c>
      <c r="P40" s="62">
        <v>52.5</v>
      </c>
    </row>
    <row r="41" s="7" customFormat="1" ht="29.25" customHeight="1" spans="1:16">
      <c r="A41" s="48">
        <v>372</v>
      </c>
      <c r="B41" s="44" t="s">
        <v>23</v>
      </c>
      <c r="C41" s="58" t="s">
        <v>54</v>
      </c>
      <c r="D41" s="46" t="s">
        <v>55</v>
      </c>
      <c r="E41" s="47">
        <v>0.43</v>
      </c>
      <c r="F41" s="47">
        <v>0.42</v>
      </c>
      <c r="G41" s="47">
        <v>42.82</v>
      </c>
      <c r="H41" s="47">
        <v>171.2</v>
      </c>
      <c r="I41" s="46">
        <v>0.036</v>
      </c>
      <c r="J41" s="46">
        <v>5.52</v>
      </c>
      <c r="K41" s="46">
        <v>2.436</v>
      </c>
      <c r="L41" s="46">
        <v>19.836</v>
      </c>
      <c r="M41" s="46">
        <v>0</v>
      </c>
      <c r="N41" s="46">
        <v>9.924</v>
      </c>
      <c r="O41" s="46">
        <v>0.228</v>
      </c>
      <c r="P41" s="62">
        <v>12.156</v>
      </c>
    </row>
    <row r="42" s="4" customFormat="1" ht="29.25" customHeight="1" spans="1:16">
      <c r="A42" s="50" t="s">
        <v>28</v>
      </c>
      <c r="B42" s="51"/>
      <c r="C42" s="51"/>
      <c r="D42" s="52">
        <f>D39+D40+D41</f>
        <v>395</v>
      </c>
      <c r="E42" s="52">
        <f t="shared" ref="E42:P42" si="10">E39+E40+E41</f>
        <v>9.97</v>
      </c>
      <c r="F42" s="52">
        <f t="shared" si="10"/>
        <v>13.35</v>
      </c>
      <c r="G42" s="52">
        <f t="shared" si="10"/>
        <v>93.34</v>
      </c>
      <c r="H42" s="52">
        <f t="shared" si="10"/>
        <v>528.3</v>
      </c>
      <c r="I42" s="52">
        <f t="shared" si="10"/>
        <v>0.186</v>
      </c>
      <c r="J42" s="52">
        <f t="shared" si="10"/>
        <v>7.1</v>
      </c>
      <c r="K42" s="52">
        <f t="shared" si="10"/>
        <v>3.891</v>
      </c>
      <c r="L42" s="52">
        <f t="shared" si="10"/>
        <v>186.906</v>
      </c>
      <c r="M42" s="52">
        <f t="shared" si="10"/>
        <v>0.02</v>
      </c>
      <c r="N42" s="52">
        <f t="shared" si="10"/>
        <v>51.814</v>
      </c>
      <c r="O42" s="52">
        <f t="shared" si="10"/>
        <v>3.723</v>
      </c>
      <c r="P42" s="52">
        <f t="shared" si="10"/>
        <v>189.216</v>
      </c>
    </row>
    <row r="43" s="4" customFormat="1" ht="29.25" customHeight="1" spans="1:16">
      <c r="A43" s="54" t="s">
        <v>29</v>
      </c>
      <c r="B43" s="55"/>
      <c r="C43" s="56"/>
      <c r="D43" s="57">
        <f>D42</f>
        <v>395</v>
      </c>
      <c r="E43" s="57">
        <f t="shared" ref="E43:P43" si="11">E42</f>
        <v>9.97</v>
      </c>
      <c r="F43" s="57">
        <f t="shared" si="11"/>
        <v>13.35</v>
      </c>
      <c r="G43" s="57">
        <f t="shared" si="11"/>
        <v>93.34</v>
      </c>
      <c r="H43" s="57">
        <f t="shared" si="11"/>
        <v>528.3</v>
      </c>
      <c r="I43" s="57">
        <f t="shared" si="11"/>
        <v>0.186</v>
      </c>
      <c r="J43" s="57">
        <f t="shared" si="11"/>
        <v>7.1</v>
      </c>
      <c r="K43" s="57">
        <f t="shared" si="11"/>
        <v>3.891</v>
      </c>
      <c r="L43" s="57">
        <f t="shared" si="11"/>
        <v>186.906</v>
      </c>
      <c r="M43" s="57">
        <f t="shared" si="11"/>
        <v>0.02</v>
      </c>
      <c r="N43" s="57">
        <f t="shared" si="11"/>
        <v>51.814</v>
      </c>
      <c r="O43" s="57">
        <f t="shared" si="11"/>
        <v>3.723</v>
      </c>
      <c r="P43" s="57">
        <f t="shared" si="11"/>
        <v>189.216</v>
      </c>
    </row>
    <row r="44" s="4" customFormat="1" ht="29.25" customHeight="1" spans="1:16">
      <c r="A44" s="41" t="s">
        <v>56</v>
      </c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</row>
    <row r="45" s="7" customFormat="1" ht="29.25" customHeight="1" spans="1:16">
      <c r="A45" s="48">
        <v>403</v>
      </c>
      <c r="B45" s="44" t="s">
        <v>23</v>
      </c>
      <c r="C45" s="45" t="s">
        <v>42</v>
      </c>
      <c r="D45" s="46">
        <v>170</v>
      </c>
      <c r="E45" s="47">
        <v>12.04</v>
      </c>
      <c r="F45" s="47">
        <v>12.22</v>
      </c>
      <c r="G45" s="47">
        <v>68.73</v>
      </c>
      <c r="H45" s="47">
        <v>433.01</v>
      </c>
      <c r="I45" s="46">
        <v>0.238</v>
      </c>
      <c r="J45" s="46">
        <v>1.462</v>
      </c>
      <c r="K45" s="46">
        <v>2.295</v>
      </c>
      <c r="L45" s="46">
        <v>180.574</v>
      </c>
      <c r="M45" s="46">
        <v>0.034</v>
      </c>
      <c r="N45" s="46">
        <v>53.074</v>
      </c>
      <c r="O45" s="46">
        <v>5.457</v>
      </c>
      <c r="P45" s="62">
        <v>216.903</v>
      </c>
    </row>
    <row r="46" s="7" customFormat="1" ht="29.25" customHeight="1" spans="1:16">
      <c r="A46" s="48" t="s">
        <v>36</v>
      </c>
      <c r="B46" s="44" t="s">
        <v>23</v>
      </c>
      <c r="C46" s="45" t="s">
        <v>37</v>
      </c>
      <c r="D46" s="46" t="s">
        <v>27</v>
      </c>
      <c r="E46" s="49">
        <v>0.12</v>
      </c>
      <c r="F46" s="49">
        <v>0.02</v>
      </c>
      <c r="G46" s="49">
        <v>13.7</v>
      </c>
      <c r="H46" s="49">
        <v>55.86</v>
      </c>
      <c r="I46" s="46">
        <v>0</v>
      </c>
      <c r="J46" s="46">
        <v>2.54</v>
      </c>
      <c r="K46" s="46">
        <v>0.32</v>
      </c>
      <c r="L46" s="46">
        <v>12.8</v>
      </c>
      <c r="M46" s="46">
        <v>0</v>
      </c>
      <c r="N46" s="46">
        <v>2.16</v>
      </c>
      <c r="O46" s="46">
        <v>0</v>
      </c>
      <c r="P46" s="46">
        <v>3.96</v>
      </c>
    </row>
    <row r="47" s="4" customFormat="1" ht="29.25" customHeight="1" spans="1:16">
      <c r="A47" s="50" t="s">
        <v>28</v>
      </c>
      <c r="B47" s="51"/>
      <c r="C47" s="51"/>
      <c r="D47" s="52">
        <f>D45+D46</f>
        <v>370</v>
      </c>
      <c r="E47" s="52">
        <f t="shared" ref="E47:P47" si="12">E45+E46</f>
        <v>12.16</v>
      </c>
      <c r="F47" s="52">
        <f t="shared" si="12"/>
        <v>12.24</v>
      </c>
      <c r="G47" s="52">
        <f t="shared" si="12"/>
        <v>82.43</v>
      </c>
      <c r="H47" s="52">
        <f t="shared" si="12"/>
        <v>488.87</v>
      </c>
      <c r="I47" s="52">
        <f t="shared" si="12"/>
        <v>0.238</v>
      </c>
      <c r="J47" s="52">
        <f t="shared" si="12"/>
        <v>4.002</v>
      </c>
      <c r="K47" s="52">
        <f t="shared" si="12"/>
        <v>2.615</v>
      </c>
      <c r="L47" s="52">
        <f t="shared" si="12"/>
        <v>193.374</v>
      </c>
      <c r="M47" s="52">
        <f t="shared" si="12"/>
        <v>0.034</v>
      </c>
      <c r="N47" s="52">
        <f t="shared" si="12"/>
        <v>55.234</v>
      </c>
      <c r="O47" s="52">
        <f t="shared" si="12"/>
        <v>5.457</v>
      </c>
      <c r="P47" s="52">
        <f t="shared" si="12"/>
        <v>220.863</v>
      </c>
    </row>
    <row r="48" s="4" customFormat="1" ht="29.25" customHeight="1" spans="1:16">
      <c r="A48" s="54" t="s">
        <v>29</v>
      </c>
      <c r="B48" s="55"/>
      <c r="C48" s="56"/>
      <c r="D48" s="57">
        <f>D47</f>
        <v>370</v>
      </c>
      <c r="E48" s="57">
        <f t="shared" ref="E48:P48" si="13">E47</f>
        <v>12.16</v>
      </c>
      <c r="F48" s="57">
        <f t="shared" si="13"/>
        <v>12.24</v>
      </c>
      <c r="G48" s="57">
        <f t="shared" si="13"/>
        <v>82.43</v>
      </c>
      <c r="H48" s="57">
        <f t="shared" si="13"/>
        <v>488.87</v>
      </c>
      <c r="I48" s="57">
        <f t="shared" si="13"/>
        <v>0.238</v>
      </c>
      <c r="J48" s="57">
        <f t="shared" si="13"/>
        <v>4.002</v>
      </c>
      <c r="K48" s="57">
        <f t="shared" si="13"/>
        <v>2.615</v>
      </c>
      <c r="L48" s="57">
        <f t="shared" si="13"/>
        <v>193.374</v>
      </c>
      <c r="M48" s="57">
        <f t="shared" si="13"/>
        <v>0.034</v>
      </c>
      <c r="N48" s="57">
        <f t="shared" si="13"/>
        <v>55.234</v>
      </c>
      <c r="O48" s="57">
        <f t="shared" si="13"/>
        <v>5.457</v>
      </c>
      <c r="P48" s="57">
        <f t="shared" si="13"/>
        <v>220.863</v>
      </c>
    </row>
    <row r="49" s="4" customFormat="1" ht="29.25" customHeight="1" spans="1:16">
      <c r="A49" s="41" t="s">
        <v>57</v>
      </c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</row>
    <row r="50" s="7" customFormat="1" ht="29.25" customHeight="1" spans="1:16">
      <c r="A50" s="48">
        <v>223</v>
      </c>
      <c r="B50" s="60" t="s">
        <v>58</v>
      </c>
      <c r="C50" s="45" t="s">
        <v>59</v>
      </c>
      <c r="D50" s="46">
        <v>160</v>
      </c>
      <c r="E50" s="47">
        <v>21.7</v>
      </c>
      <c r="F50" s="47">
        <v>11.65</v>
      </c>
      <c r="G50" s="47">
        <v>33.15</v>
      </c>
      <c r="H50" s="47">
        <v>324</v>
      </c>
      <c r="I50" s="46">
        <v>0.064</v>
      </c>
      <c r="J50" s="46">
        <v>0.512</v>
      </c>
      <c r="K50" s="46">
        <v>0.544</v>
      </c>
      <c r="L50" s="46">
        <v>211.344</v>
      </c>
      <c r="M50" s="46">
        <v>0.08</v>
      </c>
      <c r="N50" s="46">
        <v>31.472</v>
      </c>
      <c r="O50" s="46">
        <v>0.48</v>
      </c>
      <c r="P50" s="62">
        <v>245.072</v>
      </c>
    </row>
    <row r="51" s="7" customFormat="1" ht="29.25" customHeight="1" spans="1:16">
      <c r="A51" s="48">
        <v>377</v>
      </c>
      <c r="B51" s="60" t="s">
        <v>58</v>
      </c>
      <c r="C51" s="45" t="s">
        <v>37</v>
      </c>
      <c r="D51" s="46" t="s">
        <v>27</v>
      </c>
      <c r="E51" s="49">
        <v>0.12</v>
      </c>
      <c r="F51" s="49">
        <v>0.02</v>
      </c>
      <c r="G51" s="49">
        <v>13.7</v>
      </c>
      <c r="H51" s="49">
        <v>55.86</v>
      </c>
      <c r="I51" s="46">
        <v>0</v>
      </c>
      <c r="J51" s="46">
        <v>2.54</v>
      </c>
      <c r="K51" s="46">
        <v>0.32</v>
      </c>
      <c r="L51" s="46">
        <v>12.8</v>
      </c>
      <c r="M51" s="46">
        <v>0</v>
      </c>
      <c r="N51" s="46">
        <v>2.16</v>
      </c>
      <c r="O51" s="46">
        <v>0</v>
      </c>
      <c r="P51" s="46">
        <v>3.96</v>
      </c>
    </row>
    <row r="52" s="4" customFormat="1" ht="29.25" customHeight="1" spans="1:16">
      <c r="A52" s="50" t="s">
        <v>28</v>
      </c>
      <c r="B52" s="51"/>
      <c r="C52" s="51"/>
      <c r="D52" s="52">
        <f>D50+D51</f>
        <v>360</v>
      </c>
      <c r="E52" s="52">
        <f t="shared" ref="E52:P52" si="14">E50+E51</f>
        <v>21.82</v>
      </c>
      <c r="F52" s="52">
        <f t="shared" si="14"/>
        <v>11.67</v>
      </c>
      <c r="G52" s="52">
        <f t="shared" si="14"/>
        <v>46.85</v>
      </c>
      <c r="H52" s="52">
        <f t="shared" si="14"/>
        <v>379.86</v>
      </c>
      <c r="I52" s="52">
        <f t="shared" si="14"/>
        <v>0.064</v>
      </c>
      <c r="J52" s="52">
        <f t="shared" si="14"/>
        <v>3.052</v>
      </c>
      <c r="K52" s="52">
        <f t="shared" si="14"/>
        <v>0.864</v>
      </c>
      <c r="L52" s="52">
        <f t="shared" si="14"/>
        <v>224.144</v>
      </c>
      <c r="M52" s="52">
        <f t="shared" si="14"/>
        <v>0.08</v>
      </c>
      <c r="N52" s="52">
        <f t="shared" si="14"/>
        <v>33.632</v>
      </c>
      <c r="O52" s="52">
        <f t="shared" si="14"/>
        <v>0.48</v>
      </c>
      <c r="P52" s="52">
        <f t="shared" si="14"/>
        <v>249.032</v>
      </c>
    </row>
    <row r="53" s="4" customFormat="1" ht="29.25" customHeight="1" spans="1:16">
      <c r="A53" s="54" t="s">
        <v>29</v>
      </c>
      <c r="B53" s="55"/>
      <c r="C53" s="56"/>
      <c r="D53" s="57">
        <f>D52</f>
        <v>360</v>
      </c>
      <c r="E53" s="57">
        <f t="shared" ref="E53:P53" si="15">E52</f>
        <v>21.82</v>
      </c>
      <c r="F53" s="57">
        <f t="shared" si="15"/>
        <v>11.67</v>
      </c>
      <c r="G53" s="57">
        <f t="shared" si="15"/>
        <v>46.85</v>
      </c>
      <c r="H53" s="57">
        <f t="shared" si="15"/>
        <v>379.86</v>
      </c>
      <c r="I53" s="57">
        <f t="shared" si="15"/>
        <v>0.064</v>
      </c>
      <c r="J53" s="57">
        <f t="shared" si="15"/>
        <v>3.052</v>
      </c>
      <c r="K53" s="57">
        <f t="shared" si="15"/>
        <v>0.864</v>
      </c>
      <c r="L53" s="57">
        <f t="shared" si="15"/>
        <v>224.144</v>
      </c>
      <c r="M53" s="57">
        <f t="shared" si="15"/>
        <v>0.08</v>
      </c>
      <c r="N53" s="57">
        <f t="shared" si="15"/>
        <v>33.632</v>
      </c>
      <c r="O53" s="57">
        <f t="shared" si="15"/>
        <v>0.48</v>
      </c>
      <c r="P53" s="57">
        <f t="shared" si="15"/>
        <v>249.032</v>
      </c>
    </row>
    <row r="54" s="4" customFormat="1" ht="29.25" customHeight="1" spans="1:16">
      <c r="A54" s="41" t="s">
        <v>60</v>
      </c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</row>
    <row r="55" s="7" customFormat="1" ht="29.25" customHeight="1" spans="1:16">
      <c r="A55" s="48">
        <v>396</v>
      </c>
      <c r="B55" s="44" t="s">
        <v>23</v>
      </c>
      <c r="C55" s="58" t="s">
        <v>61</v>
      </c>
      <c r="D55" s="46">
        <v>170</v>
      </c>
      <c r="E55" s="47">
        <v>12.04</v>
      </c>
      <c r="F55" s="47">
        <v>12.22</v>
      </c>
      <c r="G55" s="47">
        <v>68.73</v>
      </c>
      <c r="H55" s="47">
        <v>433.01</v>
      </c>
      <c r="I55" s="46">
        <v>0.238</v>
      </c>
      <c r="J55" s="46">
        <v>1.462</v>
      </c>
      <c r="K55" s="46">
        <v>2.295</v>
      </c>
      <c r="L55" s="46">
        <v>180.574</v>
      </c>
      <c r="M55" s="46">
        <v>0.034</v>
      </c>
      <c r="N55" s="46">
        <v>53.074</v>
      </c>
      <c r="O55" s="46">
        <v>5.457</v>
      </c>
      <c r="P55" s="62">
        <v>216.903</v>
      </c>
    </row>
    <row r="56" s="7" customFormat="1" ht="29.25" customHeight="1" spans="1:16">
      <c r="A56" s="48" t="s">
        <v>36</v>
      </c>
      <c r="B56" s="44" t="s">
        <v>23</v>
      </c>
      <c r="C56" s="45" t="s">
        <v>37</v>
      </c>
      <c r="D56" s="46" t="s">
        <v>27</v>
      </c>
      <c r="E56" s="49">
        <v>0.12</v>
      </c>
      <c r="F56" s="49">
        <v>0.02</v>
      </c>
      <c r="G56" s="49">
        <v>13.7</v>
      </c>
      <c r="H56" s="49">
        <v>55.86</v>
      </c>
      <c r="I56" s="46">
        <v>0</v>
      </c>
      <c r="J56" s="46">
        <v>2.54</v>
      </c>
      <c r="K56" s="46">
        <v>0.32</v>
      </c>
      <c r="L56" s="46">
        <v>12.8</v>
      </c>
      <c r="M56" s="46">
        <v>0</v>
      </c>
      <c r="N56" s="46">
        <v>2.16</v>
      </c>
      <c r="O56" s="46">
        <v>0</v>
      </c>
      <c r="P56" s="46">
        <v>3.96</v>
      </c>
    </row>
    <row r="57" s="4" customFormat="1" ht="29.25" customHeight="1" spans="1:16">
      <c r="A57" s="50" t="s">
        <v>28</v>
      </c>
      <c r="B57" s="51"/>
      <c r="C57" s="51"/>
      <c r="D57" s="52">
        <f>D55+D56</f>
        <v>370</v>
      </c>
      <c r="E57" s="52">
        <f t="shared" ref="E57:H57" si="16">E55+E56</f>
        <v>12.16</v>
      </c>
      <c r="F57" s="52">
        <f t="shared" si="16"/>
        <v>12.24</v>
      </c>
      <c r="G57" s="52">
        <f t="shared" si="16"/>
        <v>82.43</v>
      </c>
      <c r="H57" s="52">
        <f t="shared" si="16"/>
        <v>488.87</v>
      </c>
      <c r="I57" s="52" t="e">
        <f>#REF!+#REF!+#REF!</f>
        <v>#REF!</v>
      </c>
      <c r="J57" s="52" t="e">
        <f>#REF!+#REF!+#REF!</f>
        <v>#REF!</v>
      </c>
      <c r="K57" s="52" t="e">
        <f>#REF!+#REF!+#REF!</f>
        <v>#REF!</v>
      </c>
      <c r="L57" s="52" t="e">
        <f>#REF!+#REF!+#REF!</f>
        <v>#REF!</v>
      </c>
      <c r="M57" s="52" t="e">
        <f>#REF!+#REF!+#REF!</f>
        <v>#REF!</v>
      </c>
      <c r="N57" s="52" t="e">
        <f>#REF!+#REF!+#REF!</f>
        <v>#REF!</v>
      </c>
      <c r="O57" s="52" t="e">
        <f>#REF!+#REF!+#REF!</f>
        <v>#REF!</v>
      </c>
      <c r="P57" s="52" t="e">
        <f>#REF!+#REF!+#REF!</f>
        <v>#REF!</v>
      </c>
    </row>
    <row r="58" s="4" customFormat="1" ht="29.25" customHeight="1" spans="1:16">
      <c r="A58" s="54" t="s">
        <v>29</v>
      </c>
      <c r="B58" s="55"/>
      <c r="C58" s="56"/>
      <c r="D58" s="57">
        <f>D57</f>
        <v>370</v>
      </c>
      <c r="E58" s="57">
        <f t="shared" ref="E58:P58" si="17">E57</f>
        <v>12.16</v>
      </c>
      <c r="F58" s="57">
        <f t="shared" si="17"/>
        <v>12.24</v>
      </c>
      <c r="G58" s="57">
        <f t="shared" si="17"/>
        <v>82.43</v>
      </c>
      <c r="H58" s="57">
        <f t="shared" si="17"/>
        <v>488.87</v>
      </c>
      <c r="I58" s="57" t="e">
        <f t="shared" si="17"/>
        <v>#REF!</v>
      </c>
      <c r="J58" s="57" t="e">
        <f t="shared" si="17"/>
        <v>#REF!</v>
      </c>
      <c r="K58" s="57" t="e">
        <f t="shared" si="17"/>
        <v>#REF!</v>
      </c>
      <c r="L58" s="57" t="e">
        <f t="shared" si="17"/>
        <v>#REF!</v>
      </c>
      <c r="M58" s="57" t="e">
        <f t="shared" si="17"/>
        <v>#REF!</v>
      </c>
      <c r="N58" s="57" t="e">
        <f t="shared" si="17"/>
        <v>#REF!</v>
      </c>
      <c r="O58" s="57" t="e">
        <f t="shared" si="17"/>
        <v>#REF!</v>
      </c>
      <c r="P58" s="57" t="e">
        <f t="shared" si="17"/>
        <v>#REF!</v>
      </c>
    </row>
    <row r="59" s="4" customFormat="1" ht="29.25" customHeight="1" spans="1:16">
      <c r="A59" s="41" t="s">
        <v>62</v>
      </c>
      <c r="B59" s="42"/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42"/>
      <c r="P59" s="42"/>
    </row>
    <row r="60" s="7" customFormat="1" ht="29.25" customHeight="1" spans="1:16">
      <c r="A60" s="48">
        <v>389</v>
      </c>
      <c r="B60" s="44" t="s">
        <v>23</v>
      </c>
      <c r="C60" s="45" t="s">
        <v>63</v>
      </c>
      <c r="D60" s="46">
        <v>200</v>
      </c>
      <c r="E60" s="47">
        <v>5.22</v>
      </c>
      <c r="F60" s="47">
        <v>5.76</v>
      </c>
      <c r="G60" s="47">
        <v>8.46</v>
      </c>
      <c r="H60" s="47">
        <v>108</v>
      </c>
      <c r="I60" s="46">
        <v>0.072</v>
      </c>
      <c r="J60" s="46">
        <v>2.34</v>
      </c>
      <c r="K60" s="46">
        <v>0.18</v>
      </c>
      <c r="L60" s="46">
        <v>216</v>
      </c>
      <c r="M60" s="46">
        <v>0</v>
      </c>
      <c r="N60" s="46">
        <v>0</v>
      </c>
      <c r="O60" s="46">
        <v>0</v>
      </c>
      <c r="P60" s="62">
        <v>0</v>
      </c>
    </row>
    <row r="61" s="7" customFormat="1" ht="29.25" customHeight="1" spans="1:16">
      <c r="A61" s="48">
        <v>424</v>
      </c>
      <c r="B61" s="44" t="s">
        <v>23</v>
      </c>
      <c r="C61" s="45" t="s">
        <v>32</v>
      </c>
      <c r="D61" s="46" t="s">
        <v>33</v>
      </c>
      <c r="E61" s="47">
        <v>5.46</v>
      </c>
      <c r="F61" s="47">
        <v>9.39</v>
      </c>
      <c r="G61" s="47">
        <v>32.94</v>
      </c>
      <c r="H61" s="47">
        <v>238.5</v>
      </c>
      <c r="I61" s="46">
        <v>0.09</v>
      </c>
      <c r="J61" s="46">
        <v>0</v>
      </c>
      <c r="K61" s="46">
        <v>0.975</v>
      </c>
      <c r="L61" s="46">
        <v>14.85</v>
      </c>
      <c r="M61" s="46">
        <v>0</v>
      </c>
      <c r="N61" s="46">
        <v>20.55</v>
      </c>
      <c r="O61" s="46">
        <v>3.495</v>
      </c>
      <c r="P61" s="62">
        <v>52.5</v>
      </c>
    </row>
    <row r="62" s="4" customFormat="1" ht="29.25" customHeight="1" spans="1:16">
      <c r="A62" s="50" t="s">
        <v>28</v>
      </c>
      <c r="B62" s="51"/>
      <c r="C62" s="51"/>
      <c r="D62" s="52">
        <f>D60+D61</f>
        <v>275</v>
      </c>
      <c r="E62" s="52">
        <f t="shared" ref="E62:H62" si="18">E60+E61</f>
        <v>10.68</v>
      </c>
      <c r="F62" s="52">
        <f t="shared" si="18"/>
        <v>15.15</v>
      </c>
      <c r="G62" s="52">
        <f t="shared" si="18"/>
        <v>41.4</v>
      </c>
      <c r="H62" s="52">
        <f t="shared" si="18"/>
        <v>346.5</v>
      </c>
      <c r="I62" s="52" t="e">
        <f>I60+I61+#REF!</f>
        <v>#REF!</v>
      </c>
      <c r="J62" s="52" t="e">
        <f>J60+J61+#REF!</f>
        <v>#REF!</v>
      </c>
      <c r="K62" s="52" t="e">
        <f>K60+K61+#REF!</f>
        <v>#REF!</v>
      </c>
      <c r="L62" s="52" t="e">
        <f>L60+L61+#REF!</f>
        <v>#REF!</v>
      </c>
      <c r="M62" s="52" t="e">
        <f>M60+M61+#REF!</f>
        <v>#REF!</v>
      </c>
      <c r="N62" s="52" t="e">
        <f>N60+N61+#REF!</f>
        <v>#REF!</v>
      </c>
      <c r="O62" s="52" t="e">
        <f>O60+O61+#REF!</f>
        <v>#REF!</v>
      </c>
      <c r="P62" s="52" t="e">
        <f>P60+P61+#REF!</f>
        <v>#REF!</v>
      </c>
    </row>
    <row r="63" s="4" customFormat="1" ht="29.25" customHeight="1" spans="1:16">
      <c r="A63" s="54" t="s">
        <v>29</v>
      </c>
      <c r="B63" s="55"/>
      <c r="C63" s="55"/>
      <c r="D63" s="57">
        <f>D62</f>
        <v>275</v>
      </c>
      <c r="E63" s="57">
        <f t="shared" ref="E63:P63" si="19">E62</f>
        <v>10.68</v>
      </c>
      <c r="F63" s="57">
        <f t="shared" si="19"/>
        <v>15.15</v>
      </c>
      <c r="G63" s="57">
        <f t="shared" si="19"/>
        <v>41.4</v>
      </c>
      <c r="H63" s="57">
        <f t="shared" si="19"/>
        <v>346.5</v>
      </c>
      <c r="I63" s="57" t="e">
        <f t="shared" si="19"/>
        <v>#REF!</v>
      </c>
      <c r="J63" s="57" t="e">
        <f t="shared" si="19"/>
        <v>#REF!</v>
      </c>
      <c r="K63" s="57" t="e">
        <f t="shared" si="19"/>
        <v>#REF!</v>
      </c>
      <c r="L63" s="57" t="e">
        <f t="shared" si="19"/>
        <v>#REF!</v>
      </c>
      <c r="M63" s="57" t="e">
        <f t="shared" si="19"/>
        <v>#REF!</v>
      </c>
      <c r="N63" s="57" t="e">
        <f t="shared" si="19"/>
        <v>#REF!</v>
      </c>
      <c r="O63" s="57" t="e">
        <f t="shared" si="19"/>
        <v>#REF!</v>
      </c>
      <c r="P63" s="57" t="e">
        <f t="shared" si="19"/>
        <v>#REF!</v>
      </c>
    </row>
    <row r="64" s="4" customFormat="1" ht="29.25" customHeight="1" spans="1:16">
      <c r="A64" s="41" t="s">
        <v>64</v>
      </c>
      <c r="B64" s="42"/>
      <c r="C64" s="42"/>
      <c r="D64" s="61">
        <f t="shared" ref="D64:P64" si="20">D16+D21+D27+D32+D37+D43+D48+D53+D58+D63</f>
        <v>3585</v>
      </c>
      <c r="E64" s="61">
        <f t="shared" si="20"/>
        <v>139.7</v>
      </c>
      <c r="F64" s="61">
        <f t="shared" si="20"/>
        <v>135.63</v>
      </c>
      <c r="G64" s="61">
        <f t="shared" si="20"/>
        <v>645.33</v>
      </c>
      <c r="H64" s="61">
        <f t="shared" si="20"/>
        <v>4362.26</v>
      </c>
      <c r="I64" s="61" t="e">
        <f t="shared" si="20"/>
        <v>#REF!</v>
      </c>
      <c r="J64" s="61" t="e">
        <f t="shared" si="20"/>
        <v>#REF!</v>
      </c>
      <c r="K64" s="61" t="e">
        <f t="shared" si="20"/>
        <v>#REF!</v>
      </c>
      <c r="L64" s="61" t="e">
        <f t="shared" si="20"/>
        <v>#REF!</v>
      </c>
      <c r="M64" s="61" t="e">
        <f t="shared" si="20"/>
        <v>#REF!</v>
      </c>
      <c r="N64" s="61" t="e">
        <f t="shared" si="20"/>
        <v>#REF!</v>
      </c>
      <c r="O64" s="61" t="e">
        <f t="shared" si="20"/>
        <v>#REF!</v>
      </c>
      <c r="P64" s="61" t="e">
        <f t="shared" si="20"/>
        <v>#REF!</v>
      </c>
    </row>
    <row r="65" s="4" customFormat="1" ht="29.25" customHeight="1" spans="1:16">
      <c r="A65" s="50" t="s">
        <v>65</v>
      </c>
      <c r="B65" s="51"/>
      <c r="C65" s="51"/>
      <c r="D65" s="52">
        <f>D64/10</f>
        <v>358.5</v>
      </c>
      <c r="E65" s="52">
        <f t="shared" ref="E65:P65" si="21">E64/10</f>
        <v>13.97</v>
      </c>
      <c r="F65" s="52">
        <f t="shared" si="21"/>
        <v>13.563</v>
      </c>
      <c r="G65" s="52">
        <f t="shared" si="21"/>
        <v>64.533</v>
      </c>
      <c r="H65" s="52">
        <f t="shared" si="21"/>
        <v>436.226</v>
      </c>
      <c r="I65" s="52" t="e">
        <f t="shared" si="21"/>
        <v>#REF!</v>
      </c>
      <c r="J65" s="52" t="e">
        <f t="shared" si="21"/>
        <v>#REF!</v>
      </c>
      <c r="K65" s="52" t="e">
        <f t="shared" si="21"/>
        <v>#REF!</v>
      </c>
      <c r="L65" s="52" t="e">
        <f t="shared" si="21"/>
        <v>#REF!</v>
      </c>
      <c r="M65" s="52" t="e">
        <f t="shared" si="21"/>
        <v>#REF!</v>
      </c>
      <c r="N65" s="52" t="e">
        <f t="shared" si="21"/>
        <v>#REF!</v>
      </c>
      <c r="O65" s="52" t="e">
        <f t="shared" si="21"/>
        <v>#REF!</v>
      </c>
      <c r="P65" s="52" t="e">
        <f t="shared" si="21"/>
        <v>#REF!</v>
      </c>
    </row>
    <row r="66" s="6" customFormat="1" ht="29.25" customHeight="1" spans="1:16">
      <c r="A66" s="8"/>
      <c r="B66" s="63" t="s">
        <v>66</v>
      </c>
      <c r="C66" s="63"/>
      <c r="D66" s="63"/>
      <c r="E66" s="63"/>
      <c r="F66" s="63"/>
      <c r="G66" s="63"/>
      <c r="H66" s="63"/>
      <c r="I66" s="63"/>
      <c r="J66" s="63"/>
      <c r="K66" s="63"/>
      <c r="L66" s="63"/>
      <c r="M66" s="63"/>
      <c r="N66" s="63"/>
      <c r="O66" s="63"/>
      <c r="P66" s="63"/>
    </row>
    <row r="67" s="6" customFormat="1" ht="29.25" customHeight="1" spans="1:16">
      <c r="A67" s="8"/>
      <c r="B67" s="64" t="s">
        <v>67</v>
      </c>
      <c r="C67" s="64"/>
      <c r="D67" s="64"/>
      <c r="E67" s="64"/>
      <c r="F67" s="64"/>
      <c r="G67" s="64"/>
      <c r="H67" s="64"/>
      <c r="I67" s="64"/>
      <c r="J67" s="64"/>
      <c r="K67" s="64"/>
      <c r="L67" s="64"/>
      <c r="M67" s="64"/>
      <c r="N67" s="64"/>
      <c r="O67" s="64"/>
      <c r="P67" s="64"/>
    </row>
    <row r="68" s="6" customFormat="1" ht="29.25" customHeight="1" spans="1:16">
      <c r="A68" s="8"/>
      <c r="B68" s="65" t="s">
        <v>68</v>
      </c>
      <c r="C68" s="65"/>
      <c r="D68" s="65"/>
      <c r="E68" s="65"/>
      <c r="F68" s="65"/>
      <c r="G68" s="65"/>
      <c r="H68" s="65"/>
      <c r="I68" s="65"/>
      <c r="J68" s="65"/>
      <c r="K68" s="65"/>
      <c r="L68" s="65"/>
      <c r="M68" s="65"/>
      <c r="N68" s="65"/>
      <c r="O68" s="65"/>
      <c r="P68" s="65"/>
    </row>
    <row r="69" s="6" customFormat="1" ht="29.25" customHeight="1" spans="1:16">
      <c r="A69" s="8"/>
      <c r="B69" s="64" t="s">
        <v>69</v>
      </c>
      <c r="C69" s="64"/>
      <c r="D69" s="64"/>
      <c r="E69" s="64"/>
      <c r="F69" s="64"/>
      <c r="G69" s="64"/>
      <c r="H69" s="64"/>
      <c r="I69" s="64"/>
      <c r="J69" s="64"/>
      <c r="K69" s="64"/>
      <c r="L69" s="64"/>
      <c r="M69" s="64"/>
      <c r="N69" s="64"/>
      <c r="O69" s="64"/>
      <c r="P69" s="64"/>
    </row>
    <row r="70" s="6" customFormat="1" ht="29.25" customHeight="1" spans="1:16">
      <c r="A70" s="8"/>
      <c r="B70" s="66" t="s">
        <v>70</v>
      </c>
      <c r="C70" s="66"/>
      <c r="D70" s="66"/>
      <c r="E70" s="66"/>
      <c r="F70" s="66"/>
      <c r="G70" s="66"/>
      <c r="H70" s="66"/>
      <c r="I70" s="66"/>
      <c r="J70" s="66"/>
      <c r="K70" s="66"/>
      <c r="L70" s="66"/>
      <c r="M70" s="66"/>
      <c r="N70" s="66"/>
      <c r="O70" s="66"/>
      <c r="P70" s="66"/>
    </row>
    <row r="71" s="6" customFormat="1" ht="29.25" customHeight="1" spans="1:16">
      <c r="A71" s="8"/>
      <c r="B71" s="66" t="s">
        <v>71</v>
      </c>
      <c r="C71" s="66"/>
      <c r="D71" s="66"/>
      <c r="E71" s="66"/>
      <c r="F71" s="66"/>
      <c r="G71" s="66"/>
      <c r="H71" s="66"/>
      <c r="I71" s="66"/>
      <c r="J71" s="66"/>
      <c r="K71" s="66"/>
      <c r="L71" s="66"/>
      <c r="M71" s="66"/>
      <c r="N71" s="66"/>
      <c r="O71" s="66"/>
      <c r="P71" s="66"/>
    </row>
    <row r="72" s="6" customFormat="1" ht="29.25" customHeight="1" spans="1:16">
      <c r="A72" s="8"/>
      <c r="B72" s="66" t="s">
        <v>72</v>
      </c>
      <c r="C72" s="66"/>
      <c r="D72" s="66"/>
      <c r="E72" s="66"/>
      <c r="F72" s="66"/>
      <c r="G72" s="66"/>
      <c r="H72" s="66"/>
      <c r="I72" s="66"/>
      <c r="J72" s="66"/>
      <c r="K72" s="66"/>
      <c r="L72" s="66"/>
      <c r="M72" s="66"/>
      <c r="N72" s="66"/>
      <c r="O72" s="66"/>
      <c r="P72" s="66"/>
    </row>
    <row r="73" s="6" customFormat="1" ht="29.25" customHeight="1" spans="1:16">
      <c r="A73" s="8"/>
      <c r="B73" s="67" t="s">
        <v>73</v>
      </c>
      <c r="C73" s="67"/>
      <c r="D73" s="67"/>
      <c r="E73" s="67"/>
      <c r="F73" s="67"/>
      <c r="G73" s="67"/>
      <c r="H73" s="67"/>
      <c r="I73" s="67"/>
      <c r="J73" s="67"/>
      <c r="K73" s="67"/>
      <c r="L73" s="67"/>
      <c r="M73" s="67"/>
      <c r="N73" s="67"/>
      <c r="O73" s="67"/>
      <c r="P73" s="67"/>
    </row>
    <row r="74" s="6" customFormat="1" ht="29.25" customHeight="1" spans="1:16">
      <c r="A74" s="8"/>
      <c r="B74" s="67" t="s">
        <v>74</v>
      </c>
      <c r="C74" s="67"/>
      <c r="D74" s="67"/>
      <c r="E74" s="67"/>
      <c r="F74" s="67"/>
      <c r="G74" s="67"/>
      <c r="H74" s="67"/>
      <c r="I74" s="67"/>
      <c r="J74" s="67"/>
      <c r="K74" s="67"/>
      <c r="L74" s="67"/>
      <c r="M74" s="67"/>
      <c r="N74" s="67"/>
      <c r="O74" s="67"/>
      <c r="P74" s="67"/>
    </row>
    <row r="75" s="6" customFormat="1" ht="29.25" customHeight="1" spans="1:16">
      <c r="A75" s="8"/>
      <c r="B75" s="67" t="s">
        <v>75</v>
      </c>
      <c r="C75" s="67"/>
      <c r="D75" s="67"/>
      <c r="E75" s="67"/>
      <c r="F75" s="67"/>
      <c r="G75" s="67"/>
      <c r="H75" s="67"/>
      <c r="I75" s="67"/>
      <c r="J75" s="67"/>
      <c r="K75" s="67"/>
      <c r="L75" s="67"/>
      <c r="M75" s="67"/>
      <c r="N75" s="67"/>
      <c r="O75" s="67"/>
      <c r="P75" s="67"/>
    </row>
    <row r="76" s="6" customFormat="1" ht="29.25" customHeight="1" spans="1:16">
      <c r="A76" s="8"/>
      <c r="B76" s="67" t="s">
        <v>76</v>
      </c>
      <c r="C76" s="67"/>
      <c r="D76" s="67"/>
      <c r="E76" s="67"/>
      <c r="F76" s="67"/>
      <c r="G76" s="67"/>
      <c r="H76" s="67"/>
      <c r="I76" s="67"/>
      <c r="J76" s="67"/>
      <c r="K76" s="67"/>
      <c r="L76" s="67"/>
      <c r="M76" s="67"/>
      <c r="N76" s="67"/>
      <c r="O76" s="67"/>
      <c r="P76" s="67"/>
    </row>
    <row r="77" s="6" customFormat="1" ht="29.25" customHeight="1" spans="1:16">
      <c r="A77" s="8"/>
      <c r="B77" s="67" t="s">
        <v>77</v>
      </c>
      <c r="C77" s="67"/>
      <c r="D77" s="67"/>
      <c r="E77" s="67"/>
      <c r="F77" s="67"/>
      <c r="G77" s="67"/>
      <c r="H77" s="67"/>
      <c r="I77" s="67"/>
      <c r="J77" s="67"/>
      <c r="K77" s="67"/>
      <c r="L77" s="67"/>
      <c r="M77" s="67"/>
      <c r="N77" s="67"/>
      <c r="O77" s="67"/>
      <c r="P77" s="67"/>
    </row>
    <row r="78" s="6" customFormat="1" ht="29.25" customHeight="1" spans="1:16">
      <c r="A78" s="8"/>
      <c r="B78" s="68" t="s">
        <v>78</v>
      </c>
      <c r="C78" s="68"/>
      <c r="D78" s="68"/>
      <c r="E78" s="68"/>
      <c r="F78" s="68"/>
      <c r="G78" s="68"/>
      <c r="H78" s="68"/>
      <c r="I78" s="68"/>
      <c r="J78" s="68"/>
      <c r="K78" s="68"/>
      <c r="L78" s="68"/>
      <c r="M78" s="68"/>
      <c r="N78" s="68"/>
      <c r="O78" s="68"/>
      <c r="P78" s="68"/>
    </row>
    <row r="79" s="6" customFormat="1" ht="29.25" customHeight="1" spans="1:16">
      <c r="A79" s="8"/>
      <c r="B79" s="67" t="s">
        <v>79</v>
      </c>
      <c r="C79" s="67"/>
      <c r="D79" s="67"/>
      <c r="E79" s="67"/>
      <c r="F79" s="67"/>
      <c r="G79" s="67"/>
      <c r="H79" s="67"/>
      <c r="I79" s="67"/>
      <c r="J79" s="67"/>
      <c r="K79" s="67"/>
      <c r="L79" s="67"/>
      <c r="M79" s="67"/>
      <c r="N79" s="67"/>
      <c r="O79" s="67"/>
      <c r="P79" s="67"/>
    </row>
    <row r="80" s="6" customFormat="1" ht="29.25" customHeight="1" spans="1:16">
      <c r="A80" s="8"/>
      <c r="B80" s="68" t="s">
        <v>80</v>
      </c>
      <c r="C80" s="68"/>
      <c r="D80" s="68"/>
      <c r="E80" s="68"/>
      <c r="F80" s="68"/>
      <c r="G80" s="68"/>
      <c r="H80" s="68"/>
      <c r="I80" s="68"/>
      <c r="J80" s="68"/>
      <c r="K80" s="68"/>
      <c r="L80" s="68"/>
      <c r="M80" s="68"/>
      <c r="N80" s="68"/>
      <c r="O80" s="68"/>
      <c r="P80" s="68"/>
    </row>
    <row r="81" s="6" customFormat="1" ht="29.25" customHeight="1" spans="1:16">
      <c r="A81" s="8"/>
      <c r="B81" s="68" t="s">
        <v>81</v>
      </c>
      <c r="C81" s="68"/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68"/>
      <c r="P81" s="68"/>
    </row>
    <row r="82" s="6" customFormat="1" ht="29.25" customHeight="1" spans="1:16">
      <c r="A82" s="8"/>
      <c r="B82" s="67"/>
      <c r="C82" s="67"/>
      <c r="D82" s="67"/>
      <c r="E82" s="67"/>
      <c r="F82" s="67"/>
      <c r="G82" s="67"/>
      <c r="H82" s="67"/>
      <c r="I82" s="67"/>
      <c r="J82" s="67"/>
      <c r="K82" s="67"/>
      <c r="L82" s="67"/>
      <c r="M82" s="67"/>
      <c r="N82" s="67"/>
      <c r="O82" s="67"/>
      <c r="P82" s="67"/>
    </row>
    <row r="83" s="6" customFormat="1" ht="29.25" customHeight="1" spans="1:16">
      <c r="A83" s="8"/>
      <c r="B83" s="67"/>
      <c r="C83" s="67"/>
      <c r="D83" s="67"/>
      <c r="E83" s="67"/>
      <c r="F83" s="67"/>
      <c r="G83" s="67"/>
      <c r="H83" s="67"/>
      <c r="I83" s="67"/>
      <c r="J83" s="67"/>
      <c r="K83" s="67"/>
      <c r="L83" s="67"/>
      <c r="M83" s="67"/>
      <c r="N83" s="67"/>
      <c r="O83" s="67"/>
      <c r="P83" s="67"/>
    </row>
    <row r="84" s="6" customFormat="1" ht="29.25" customHeight="1" spans="1:16">
      <c r="A84" s="8"/>
      <c r="B84" s="69" t="s">
        <v>82</v>
      </c>
      <c r="C84" s="69"/>
      <c r="D84" s="69"/>
      <c r="E84" s="69"/>
      <c r="F84" s="69"/>
      <c r="G84" s="69"/>
      <c r="H84" s="69"/>
      <c r="I84" s="69"/>
      <c r="J84" s="69"/>
      <c r="K84" s="69"/>
      <c r="L84" s="69"/>
      <c r="M84" s="69"/>
      <c r="N84" s="69"/>
      <c r="O84" s="69"/>
      <c r="P84" s="69"/>
    </row>
    <row r="85" s="6" customFormat="1" ht="29.25" customHeight="1" spans="1:16">
      <c r="A85" s="8"/>
      <c r="B85" s="70" t="s">
        <v>83</v>
      </c>
      <c r="C85" s="70"/>
      <c r="D85" s="70"/>
      <c r="E85" s="70"/>
      <c r="F85" s="70"/>
      <c r="G85" s="70"/>
      <c r="H85" s="70"/>
      <c r="I85" s="70"/>
      <c r="J85" s="70"/>
      <c r="K85" s="70"/>
      <c r="L85" s="70"/>
      <c r="M85" s="70"/>
      <c r="N85" s="70"/>
      <c r="O85" s="70"/>
      <c r="P85" s="70"/>
    </row>
    <row r="86" s="6" customFormat="1" ht="42.75" customHeight="1" spans="1:16">
      <c r="A86" s="8"/>
      <c r="B86" s="71" t="s">
        <v>84</v>
      </c>
      <c r="C86" s="71"/>
      <c r="D86" s="71"/>
      <c r="E86" s="71"/>
      <c r="F86" s="71"/>
      <c r="G86" s="71"/>
      <c r="H86" s="71"/>
      <c r="I86" s="71"/>
      <c r="J86" s="71"/>
      <c r="K86" s="71"/>
      <c r="L86" s="71"/>
      <c r="M86" s="71"/>
      <c r="N86" s="71"/>
      <c r="O86" s="71"/>
      <c r="P86" s="71"/>
    </row>
    <row r="87" s="6" customFormat="1" ht="54" customHeight="1" spans="1:16">
      <c r="A87" s="8"/>
      <c r="B87" s="71" t="s">
        <v>85</v>
      </c>
      <c r="C87" s="71"/>
      <c r="D87" s="71"/>
      <c r="E87" s="71"/>
      <c r="F87" s="71"/>
      <c r="G87" s="71"/>
      <c r="H87" s="71"/>
      <c r="I87" s="71"/>
      <c r="J87" s="71"/>
      <c r="K87" s="71"/>
      <c r="L87" s="71"/>
      <c r="M87" s="71"/>
      <c r="N87" s="71"/>
      <c r="O87" s="71"/>
      <c r="P87" s="71"/>
    </row>
    <row r="88" s="6" customFormat="1" ht="69" customHeight="1" spans="1:16">
      <c r="A88" s="8"/>
      <c r="B88" s="72" t="s">
        <v>86</v>
      </c>
      <c r="C88" s="72"/>
      <c r="D88" s="72"/>
      <c r="E88" s="72"/>
      <c r="F88" s="72"/>
      <c r="G88" s="72"/>
      <c r="H88" s="72"/>
      <c r="I88" s="72"/>
      <c r="J88" s="72"/>
      <c r="K88" s="72"/>
      <c r="L88" s="72"/>
      <c r="M88" s="72"/>
      <c r="N88" s="72"/>
      <c r="O88" s="72"/>
      <c r="P88" s="72"/>
    </row>
    <row r="89" s="6" customFormat="1" ht="29.25" customHeight="1" spans="1:16">
      <c r="A89" s="8"/>
      <c r="B89" s="67"/>
      <c r="C89" s="67"/>
      <c r="D89" s="67"/>
      <c r="E89" s="67"/>
      <c r="F89" s="67"/>
      <c r="G89" s="67"/>
      <c r="H89" s="67"/>
      <c r="I89" s="67"/>
      <c r="J89" s="67"/>
      <c r="K89" s="67"/>
      <c r="L89" s="67"/>
      <c r="M89" s="67"/>
      <c r="N89" s="67"/>
      <c r="O89" s="67"/>
      <c r="P89" s="67"/>
    </row>
    <row r="90" s="6" customFormat="1" ht="29.25" customHeight="1" spans="1:16">
      <c r="A90" s="8"/>
      <c r="B90" s="67" t="s">
        <v>87</v>
      </c>
      <c r="C90" s="67"/>
      <c r="D90" s="67"/>
      <c r="E90" s="67"/>
      <c r="F90" s="67"/>
      <c r="G90" s="67"/>
      <c r="H90" s="67"/>
      <c r="I90" s="67"/>
      <c r="J90" s="67"/>
      <c r="K90" s="67"/>
      <c r="L90" s="67"/>
      <c r="M90" s="67"/>
      <c r="N90" s="67"/>
      <c r="O90" s="67"/>
      <c r="P90" s="67"/>
    </row>
    <row r="91" s="6" customFormat="1" ht="29.25" customHeight="1" spans="1:16">
      <c r="A91" s="8"/>
      <c r="B91" s="73" t="s">
        <v>88</v>
      </c>
      <c r="C91" s="73"/>
      <c r="D91" s="73"/>
      <c r="E91" s="73"/>
      <c r="F91" s="73"/>
      <c r="G91" s="73"/>
      <c r="H91" s="73"/>
      <c r="I91" s="73"/>
      <c r="J91" s="73"/>
      <c r="K91" s="73"/>
      <c r="L91" s="73"/>
      <c r="M91" s="73"/>
      <c r="N91" s="73"/>
      <c r="O91" s="73"/>
      <c r="P91" s="73"/>
    </row>
    <row r="92" s="6" customFormat="1" ht="29.25" customHeight="1" spans="1:16">
      <c r="A92" s="8"/>
      <c r="B92" s="73" t="s">
        <v>89</v>
      </c>
      <c r="C92" s="73"/>
      <c r="D92" s="73"/>
      <c r="E92" s="73"/>
      <c r="F92" s="73"/>
      <c r="G92" s="73"/>
      <c r="H92" s="73"/>
      <c r="I92" s="73"/>
      <c r="J92" s="73"/>
      <c r="K92" s="73"/>
      <c r="L92" s="73"/>
      <c r="M92" s="73"/>
      <c r="N92" s="73"/>
      <c r="O92" s="73"/>
      <c r="P92" s="73"/>
    </row>
    <row r="93" s="6" customFormat="1" ht="29.25" customHeight="1" spans="1:16">
      <c r="A93" s="8"/>
      <c r="B93" s="74"/>
      <c r="C93" s="74"/>
      <c r="D93" s="74"/>
      <c r="E93" s="74"/>
      <c r="F93" s="74"/>
      <c r="G93" s="74"/>
      <c r="H93" s="74"/>
      <c r="I93" s="74"/>
      <c r="J93" s="74"/>
      <c r="K93" s="74"/>
      <c r="L93" s="74"/>
      <c r="M93" s="74"/>
      <c r="N93" s="74"/>
      <c r="O93" s="74"/>
      <c r="P93" s="74"/>
    </row>
    <row r="94" s="6" customFormat="1" ht="29.25" customHeight="1" spans="1:16">
      <c r="A94" s="8"/>
      <c r="B94" s="67"/>
      <c r="C94" s="67"/>
      <c r="D94" s="67"/>
      <c r="E94" s="67"/>
      <c r="F94" s="67"/>
      <c r="G94" s="67"/>
      <c r="H94" s="67"/>
      <c r="I94" s="67"/>
      <c r="J94" s="67"/>
      <c r="K94" s="67"/>
      <c r="L94" s="67"/>
      <c r="M94" s="67"/>
      <c r="N94" s="67"/>
      <c r="O94" s="67"/>
      <c r="P94" s="67"/>
    </row>
    <row r="95" s="6" customFormat="1" ht="29.25" customHeight="1" spans="1:16">
      <c r="A95" s="8"/>
      <c r="B95" s="67" t="s">
        <v>90</v>
      </c>
      <c r="C95" s="67"/>
      <c r="D95" s="67"/>
      <c r="E95" s="67"/>
      <c r="F95" s="67"/>
      <c r="G95" s="67"/>
      <c r="H95" s="67"/>
      <c r="I95" s="67"/>
      <c r="J95" s="67"/>
      <c r="K95" s="67"/>
      <c r="L95" s="67"/>
      <c r="M95" s="67"/>
      <c r="N95" s="67"/>
      <c r="O95" s="67"/>
      <c r="P95" s="67"/>
    </row>
    <row r="96" s="6" customFormat="1" ht="29.25" customHeight="1" spans="1:16">
      <c r="A96" s="8"/>
      <c r="B96" s="75"/>
      <c r="D96" s="76"/>
      <c r="E96" s="77"/>
      <c r="F96" s="77"/>
      <c r="G96" s="77"/>
      <c r="H96" s="77"/>
      <c r="I96" s="76"/>
      <c r="J96" s="76"/>
      <c r="K96" s="76"/>
      <c r="L96" s="76"/>
      <c r="M96" s="76"/>
      <c r="N96" s="76"/>
      <c r="O96" s="76"/>
      <c r="P96" s="76"/>
    </row>
  </sheetData>
  <mergeCells count="78">
    <mergeCell ref="B8:C8"/>
    <mergeCell ref="B9:C9"/>
    <mergeCell ref="E10:G10"/>
    <mergeCell ref="A12:P12"/>
    <mergeCell ref="A15:C15"/>
    <mergeCell ref="A16:B16"/>
    <mergeCell ref="A17:P17"/>
    <mergeCell ref="A20:C20"/>
    <mergeCell ref="A21:B21"/>
    <mergeCell ref="A22:P22"/>
    <mergeCell ref="A26:C26"/>
    <mergeCell ref="A27:B27"/>
    <mergeCell ref="A28:P28"/>
    <mergeCell ref="A31:C31"/>
    <mergeCell ref="A32:B32"/>
    <mergeCell ref="A33:P33"/>
    <mergeCell ref="A36:C36"/>
    <mergeCell ref="A37:B37"/>
    <mergeCell ref="A38:P38"/>
    <mergeCell ref="A42:C42"/>
    <mergeCell ref="A43:B43"/>
    <mergeCell ref="A44:P44"/>
    <mergeCell ref="A47:C47"/>
    <mergeCell ref="A48:B48"/>
    <mergeCell ref="A49:P49"/>
    <mergeCell ref="A52:C52"/>
    <mergeCell ref="A53:B53"/>
    <mergeCell ref="A54:P54"/>
    <mergeCell ref="A57:C57"/>
    <mergeCell ref="A58:B58"/>
    <mergeCell ref="A59:P59"/>
    <mergeCell ref="A62:C62"/>
    <mergeCell ref="A63:C63"/>
    <mergeCell ref="A64:C64"/>
    <mergeCell ref="A65:C65"/>
    <mergeCell ref="B66:P66"/>
    <mergeCell ref="B67:P67"/>
    <mergeCell ref="B68:P68"/>
    <mergeCell ref="B69:P69"/>
    <mergeCell ref="B70:P70"/>
    <mergeCell ref="B71:P71"/>
    <mergeCell ref="B72:P72"/>
    <mergeCell ref="B73:P73"/>
    <mergeCell ref="B74:P74"/>
    <mergeCell ref="B75:P75"/>
    <mergeCell ref="B76:P76"/>
    <mergeCell ref="B77:P77"/>
    <mergeCell ref="B78:P78"/>
    <mergeCell ref="B79:P79"/>
    <mergeCell ref="B80:P80"/>
    <mergeCell ref="B81:P81"/>
    <mergeCell ref="B82:P82"/>
    <mergeCell ref="B83:P83"/>
    <mergeCell ref="B84:P84"/>
    <mergeCell ref="B85:P85"/>
    <mergeCell ref="B86:P86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A10:A11"/>
    <mergeCell ref="B10:B11"/>
    <mergeCell ref="C10:C11"/>
    <mergeCell ref="D10:D11"/>
    <mergeCell ref="H10:H11"/>
    <mergeCell ref="I10:I11"/>
    <mergeCell ref="J10:J11"/>
    <mergeCell ref="K10:K11"/>
    <mergeCell ref="L10:L11"/>
    <mergeCell ref="M10:M11"/>
    <mergeCell ref="N10:N11"/>
    <mergeCell ref="O10:O11"/>
    <mergeCell ref="P10:P11"/>
  </mergeCells>
  <pageMargins left="0.7" right="0.7" top="0.75" bottom="0.75" header="0.3" footer="0.3"/>
  <pageSetup paperSize="9" scale="17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полдник ГПД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2015-06-05T18:19:00Z</dcterms:created>
  <dcterms:modified xsi:type="dcterms:W3CDTF">2024-11-23T08:31:45Z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7E55DC520CA74AAEACE2A7867006FA72_12</vt:lpwstr>
  </property>
  <property fmtid="{D5CDD505-2E9C-101B-9397-08002B2CF9AE}" pid="3" name="KSOProductBuildVer">
    <vt:lpwstr>1049-12.2.0.18911</vt:lpwstr>
  </property>
</Properties>
</file>