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tabRatio="841"/>
  </bookViews>
  <sheets>
    <sheet name="Обед 7-1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<sst xmlns="http://schemas.openxmlformats.org/spreadsheetml/2006/main" count="561" uniqueCount="353">
  <si>
    <t>СОГЛАСОВАНО</t>
  </si>
  <si>
    <t>УТВЕРЖДАЮ</t>
  </si>
  <si>
    <t>Начальник территориального отдела</t>
  </si>
  <si>
    <t>Директор МБОУ &lt;&lt; Средняя общеобразовательная</t>
  </si>
  <si>
    <t>по г. Симферополю и Симферопольскому району</t>
  </si>
  <si>
    <t>школа - детский сад № 37&gt;&gt;</t>
  </si>
  <si>
    <t>Межрегионального Управления Роспотребнадзора</t>
  </si>
  <si>
    <t>г. Симферополь</t>
  </si>
  <si>
    <t>по Республике Крым и г. Севастополю</t>
  </si>
  <si>
    <t>_________________ Д.В. Рисованая</t>
  </si>
  <si>
    <t>__________________ О.В. Гончаренко</t>
  </si>
  <si>
    <t>&lt;&lt;__________&gt;&gt;______________________2021 г.</t>
  </si>
  <si>
    <t>&lt;&lt;__________&gt;&gt;______________________2020 г.</t>
  </si>
  <si>
    <t xml:space="preserve">ПРИМЕРНОЕ МЕНЮ </t>
  </si>
  <si>
    <t xml:space="preserve">обедов  учащихся в общеобразовательных заведениях </t>
  </si>
  <si>
    <t xml:space="preserve">отнесенных к льготной категории </t>
  </si>
  <si>
    <t>Возрастная категория : 7-11 лет;</t>
  </si>
  <si>
    <t>Категория:</t>
  </si>
  <si>
    <t>Школьники 7-11 лет.</t>
  </si>
  <si>
    <t>№ рецептуры</t>
  </si>
  <si>
    <t>Прием пищи</t>
  </si>
  <si>
    <t>Наименование блюда</t>
  </si>
  <si>
    <t>Выход блюда</t>
  </si>
  <si>
    <t>Пищевые вещества, г</t>
  </si>
  <si>
    <t>Энергетическая ценность (ккал)</t>
  </si>
  <si>
    <t>B1, мг.</t>
  </si>
  <si>
    <t>C, мг.</t>
  </si>
  <si>
    <t>Fe, мг.</t>
  </si>
  <si>
    <t>Ca, мг.</t>
  </si>
  <si>
    <t>A, мг.</t>
  </si>
  <si>
    <t>Mg, мг.</t>
  </si>
  <si>
    <t>E, мг.</t>
  </si>
  <si>
    <t>P, мг.</t>
  </si>
  <si>
    <t>Б</t>
  </si>
  <si>
    <t>Ж</t>
  </si>
  <si>
    <t>У</t>
  </si>
  <si>
    <t>День 1(понедельник)</t>
  </si>
  <si>
    <t>71</t>
  </si>
  <si>
    <t>ОБЕД</t>
  </si>
  <si>
    <t>Овощи натуральные свежие (помидоры)</t>
  </si>
  <si>
    <t>30</t>
  </si>
  <si>
    <t>102</t>
  </si>
  <si>
    <t>Суп картофельный с бобовыми</t>
  </si>
  <si>
    <t>250</t>
  </si>
  <si>
    <t>310</t>
  </si>
  <si>
    <t>Картофель отварной</t>
  </si>
  <si>
    <t>Рыба припущенная</t>
  </si>
  <si>
    <t>80</t>
  </si>
  <si>
    <t>377</t>
  </si>
  <si>
    <t>Чай с лимоном</t>
  </si>
  <si>
    <t>200</t>
  </si>
  <si>
    <t>701.5</t>
  </si>
  <si>
    <t>Хлеб пшеничный(50)</t>
  </si>
  <si>
    <t>50</t>
  </si>
  <si>
    <t>700.2(30)</t>
  </si>
  <si>
    <t>Хлеб ржаной(30)</t>
  </si>
  <si>
    <t>ИТОГО ПО ПРИЕМУ ПИЩИ:</t>
  </si>
  <si>
    <t>760</t>
  </si>
  <si>
    <t>26,07</t>
  </si>
  <si>
    <t>16,93</t>
  </si>
  <si>
    <t>92,41</t>
  </si>
  <si>
    <t>640,75</t>
  </si>
  <si>
    <t>0,569</t>
  </si>
  <si>
    <t>32,815</t>
  </si>
  <si>
    <t>6,558</t>
  </si>
  <si>
    <t>131,531</t>
  </si>
  <si>
    <t>0,008</t>
  </si>
  <si>
    <t>120,699</t>
  </si>
  <si>
    <t>7,921</t>
  </si>
  <si>
    <t>378,716</t>
  </si>
  <si>
    <t>ИТОГО ЗА ДЕНЬ:</t>
  </si>
  <si>
    <t>0,742</t>
  </si>
  <si>
    <t>112,332</t>
  </si>
  <si>
    <t>9,15</t>
  </si>
  <si>
    <t>283,528</t>
  </si>
  <si>
    <t>0,03</t>
  </si>
  <si>
    <t>160,868</t>
  </si>
  <si>
    <t>8,803</t>
  </si>
  <si>
    <t>520,708</t>
  </si>
  <si>
    <t>День 2 (вторник)</t>
  </si>
  <si>
    <t>Овощи натуральные свежие (огурцы)</t>
  </si>
  <si>
    <t>98</t>
  </si>
  <si>
    <t>Суп крестьянский с крупой (перловой, рисовой, овсяной, пшеничной)</t>
  </si>
  <si>
    <t>259</t>
  </si>
  <si>
    <t>Жаркое по-домашнему</t>
  </si>
  <si>
    <t>0,336</t>
  </si>
  <si>
    <t>23,085</t>
  </si>
  <si>
    <t>7,475</t>
  </si>
  <si>
    <t>113,415</t>
  </si>
  <si>
    <t>0</t>
  </si>
  <si>
    <t>102,395</t>
  </si>
  <si>
    <t>7,08</t>
  </si>
  <si>
    <t>379,055</t>
  </si>
  <si>
    <t>0,626</t>
  </si>
  <si>
    <t>36,211</t>
  </si>
  <si>
    <t>12,783</t>
  </si>
  <si>
    <t>444,485</t>
  </si>
  <si>
    <t>0,06</t>
  </si>
  <si>
    <t>126,055</t>
  </si>
  <si>
    <t>7,845</t>
  </si>
  <si>
    <t>484,309</t>
  </si>
  <si>
    <t>День 3 (среда)</t>
  </si>
  <si>
    <t>88</t>
  </si>
  <si>
    <t>Щи из свежей капусты с картофелем</t>
  </si>
  <si>
    <t>304</t>
  </si>
  <si>
    <t>Рис отварной</t>
  </si>
  <si>
    <t>229</t>
  </si>
  <si>
    <t>Рыба, тушенная в томате с овощами</t>
  </si>
  <si>
    <t>349</t>
  </si>
  <si>
    <t>Компот из смеси сухофруктов</t>
  </si>
  <si>
    <t>338</t>
  </si>
  <si>
    <t>Плоды или ягоды свежие</t>
  </si>
  <si>
    <t>100</t>
  </si>
  <si>
    <t>0,334</t>
  </si>
  <si>
    <t>33,617</t>
  </si>
  <si>
    <t>7,441</t>
  </si>
  <si>
    <t>164,366</t>
  </si>
  <si>
    <t>0,012</t>
  </si>
  <si>
    <t>136,329</t>
  </si>
  <si>
    <t>8,646</t>
  </si>
  <si>
    <t>455,844</t>
  </si>
  <si>
    <t>0,596</t>
  </si>
  <si>
    <t>63,107</t>
  </si>
  <si>
    <t>11,455</t>
  </si>
  <si>
    <t>266,25</t>
  </si>
  <si>
    <t>202,101</t>
  </si>
  <si>
    <t>10,687</t>
  </si>
  <si>
    <t>743,304</t>
  </si>
  <si>
    <t>День 4 (четверг)</t>
  </si>
  <si>
    <t>63</t>
  </si>
  <si>
    <t>Борщ с капустой и картофелем</t>
  </si>
  <si>
    <t>171</t>
  </si>
  <si>
    <t>Каша рассыпчатая Артек (с маслом)</t>
  </si>
  <si>
    <t>Бефстроганов из говядины</t>
  </si>
  <si>
    <t>351</t>
  </si>
  <si>
    <t>Кисель из фруктов</t>
  </si>
  <si>
    <t>570</t>
  </si>
  <si>
    <t>31,91</t>
  </si>
  <si>
    <t>25,4</t>
  </si>
  <si>
    <t>116,84</t>
  </si>
  <si>
    <t>826,34</t>
  </si>
  <si>
    <t>0,44</t>
  </si>
  <si>
    <t>7,79</t>
  </si>
  <si>
    <t>9,656</t>
  </si>
  <si>
    <t>96,778</t>
  </si>
  <si>
    <t>198,512</t>
  </si>
  <si>
    <t>2,2</t>
  </si>
  <si>
    <t>470,734</t>
  </si>
  <si>
    <t>0,53</t>
  </si>
  <si>
    <t>20,271</t>
  </si>
  <si>
    <t>12,356</t>
  </si>
  <si>
    <t>267,398</t>
  </si>
  <si>
    <t>228,852</t>
  </si>
  <si>
    <t>2,965</t>
  </si>
  <si>
    <t>609,294</t>
  </si>
  <si>
    <t>День 5 (пятница)</t>
  </si>
  <si>
    <t>Суп картофельный с клецками</t>
  </si>
  <si>
    <t>203.1</t>
  </si>
  <si>
    <t>Макаронные изделия отварные с маслом</t>
  </si>
  <si>
    <t>150</t>
  </si>
  <si>
    <t>Птица запеченая</t>
  </si>
  <si>
    <t>388</t>
  </si>
  <si>
    <t>Напиток из плодов шиповника</t>
  </si>
  <si>
    <t>46,55</t>
  </si>
  <si>
    <t>36,27</t>
  </si>
  <si>
    <t>182,49</t>
  </si>
  <si>
    <t>1250,29</t>
  </si>
  <si>
    <t>0,686</t>
  </si>
  <si>
    <t>141,3</t>
  </si>
  <si>
    <t>13,138</t>
  </si>
  <si>
    <t>202,171</t>
  </si>
  <si>
    <t>0,034</t>
  </si>
  <si>
    <t>253,844</t>
  </si>
  <si>
    <t>8,245</t>
  </si>
  <si>
    <t>662,936</t>
  </si>
  <si>
    <t>День 6 (понедельник)</t>
  </si>
  <si>
    <t>101</t>
  </si>
  <si>
    <t>Суп картофельный с крупой (рисовой)</t>
  </si>
  <si>
    <t>321</t>
  </si>
  <si>
    <t xml:space="preserve">Капуста тушеная </t>
  </si>
  <si>
    <t>294</t>
  </si>
  <si>
    <t>Котлеты рубленые из птицы или кролика (с маслом)</t>
  </si>
  <si>
    <t>342</t>
  </si>
  <si>
    <t>Компот из свежих плодов</t>
  </si>
  <si>
    <t>25,12</t>
  </si>
  <si>
    <t>19,77</t>
  </si>
  <si>
    <t>111,3</t>
  </si>
  <si>
    <t>736,1</t>
  </si>
  <si>
    <t>0,48</t>
  </si>
  <si>
    <t>101,196</t>
  </si>
  <si>
    <t>10,027</t>
  </si>
  <si>
    <t>226,39</t>
  </si>
  <si>
    <t>0,04</t>
  </si>
  <si>
    <t>122,504</t>
  </si>
  <si>
    <t>52,569</t>
  </si>
  <si>
    <t>294,159</t>
  </si>
  <si>
    <t>0,66</t>
  </si>
  <si>
    <t>112,776</t>
  </si>
  <si>
    <t>13,867</t>
  </si>
  <si>
    <t>433,79</t>
  </si>
  <si>
    <t>0,1</t>
  </si>
  <si>
    <t>156,399</t>
  </si>
  <si>
    <t>53,334</t>
  </si>
  <si>
    <t>434,609</t>
  </si>
  <si>
    <t>День 7 (вторник)</t>
  </si>
  <si>
    <t>96</t>
  </si>
  <si>
    <t>Рассольник ленинградский</t>
  </si>
  <si>
    <t>312</t>
  </si>
  <si>
    <t>Пюре картофельное</t>
  </si>
  <si>
    <t>235</t>
  </si>
  <si>
    <t>Шницель рыбный натуральный (с маслом)</t>
  </si>
  <si>
    <t xml:space="preserve">Компот из свежих плодов </t>
  </si>
  <si>
    <t>840</t>
  </si>
  <si>
    <t>24,02</t>
  </si>
  <si>
    <t>23,94</t>
  </si>
  <si>
    <t>108,82</t>
  </si>
  <si>
    <t>754,69</t>
  </si>
  <si>
    <t>0,474</t>
  </si>
  <si>
    <t>40,253</t>
  </si>
  <si>
    <t>7,625</t>
  </si>
  <si>
    <t>183,902</t>
  </si>
  <si>
    <t>132,299</t>
  </si>
  <si>
    <t>8,61</t>
  </si>
  <si>
    <t>455,485</t>
  </si>
  <si>
    <t>0,611</t>
  </si>
  <si>
    <t>43,061</t>
  </si>
  <si>
    <t>8,635</t>
  </si>
  <si>
    <t>716,728</t>
  </si>
  <si>
    <t>0,178</t>
  </si>
  <si>
    <t>163,597</t>
  </si>
  <si>
    <t>9,787</t>
  </si>
  <si>
    <t>726,403</t>
  </si>
  <si>
    <t>День 8 (среда)</t>
  </si>
  <si>
    <t>103</t>
  </si>
  <si>
    <t>Суп картофельный с макаронными изделиями</t>
  </si>
  <si>
    <t>289</t>
  </si>
  <si>
    <t>Рагу из птицы</t>
  </si>
  <si>
    <t>175</t>
  </si>
  <si>
    <t>389</t>
  </si>
  <si>
    <t>Соки овощные, фруктовые и ягодные</t>
  </si>
  <si>
    <t>755</t>
  </si>
  <si>
    <t>22,47</t>
  </si>
  <si>
    <t>15,65</t>
  </si>
  <si>
    <t>94,23</t>
  </si>
  <si>
    <t>686,06</t>
  </si>
  <si>
    <t>0,322</t>
  </si>
  <si>
    <t>24,822</t>
  </si>
  <si>
    <t>5,73</t>
  </si>
  <si>
    <t>97,563</t>
  </si>
  <si>
    <t>0,017</t>
  </si>
  <si>
    <t>103,928</t>
  </si>
  <si>
    <t>4,665</t>
  </si>
  <si>
    <t>277,118</t>
  </si>
  <si>
    <t>0,485</t>
  </si>
  <si>
    <t>118,619</t>
  </si>
  <si>
    <t>10,342</t>
  </si>
  <si>
    <t>244,283</t>
  </si>
  <si>
    <t>0,05</t>
  </si>
  <si>
    <t>165,453</t>
  </si>
  <si>
    <t>6,161</t>
  </si>
  <si>
    <t>439,556</t>
  </si>
  <si>
    <t>День 9 (четверг)</t>
  </si>
  <si>
    <t>Каша рассыпчатая гречневая с маслом</t>
  </si>
  <si>
    <t>255</t>
  </si>
  <si>
    <t>Печень по-строгановски</t>
  </si>
  <si>
    <t>Компот из свежих плодов (яблоки, айва или груша)</t>
  </si>
  <si>
    <t>810</t>
  </si>
  <si>
    <t>29,87</t>
  </si>
  <si>
    <t>22,92</t>
  </si>
  <si>
    <t>120,92</t>
  </si>
  <si>
    <t>814,1</t>
  </si>
  <si>
    <t>42,575</t>
  </si>
  <si>
    <t>11,46</t>
  </si>
  <si>
    <t>180,105</t>
  </si>
  <si>
    <t>6,225</t>
  </si>
  <si>
    <t>83,03</t>
  </si>
  <si>
    <t>2,095</t>
  </si>
  <si>
    <t>400,16</t>
  </si>
  <si>
    <t>0,825</t>
  </si>
  <si>
    <t>55,335</t>
  </si>
  <si>
    <t>14,999</t>
  </si>
  <si>
    <t>727,672</t>
  </si>
  <si>
    <t>6,333</t>
  </si>
  <si>
    <t>165,862</t>
  </si>
  <si>
    <t>4,998</t>
  </si>
  <si>
    <t>890,02</t>
  </si>
  <si>
    <t>День 10 (пятница)</t>
  </si>
  <si>
    <t>108</t>
  </si>
  <si>
    <t>265</t>
  </si>
  <si>
    <t>Плов из говядины</t>
  </si>
  <si>
    <t>735</t>
  </si>
  <si>
    <t>29,86</t>
  </si>
  <si>
    <t>25,39</t>
  </si>
  <si>
    <t>110,67</t>
  </si>
  <si>
    <t>806,22</t>
  </si>
  <si>
    <t>12,488</t>
  </si>
  <si>
    <t>6,712</t>
  </si>
  <si>
    <t>76,207</t>
  </si>
  <si>
    <t>0,025</t>
  </si>
  <si>
    <t>107,783</t>
  </si>
  <si>
    <t>6,108</t>
  </si>
  <si>
    <t>404,427</t>
  </si>
  <si>
    <t>0,592</t>
  </si>
  <si>
    <t>56,37</t>
  </si>
  <si>
    <t>11,418</t>
  </si>
  <si>
    <t>197,123</t>
  </si>
  <si>
    <t>0,037</t>
  </si>
  <si>
    <t>191,307</t>
  </si>
  <si>
    <t>11,149</t>
  </si>
  <si>
    <t>735,091</t>
  </si>
  <si>
    <t>ИТОГО ЗА ВЕСЬ ПЕРИОД:</t>
  </si>
  <si>
    <t>6,353</t>
  </si>
  <si>
    <t>759,382</t>
  </si>
  <si>
    <t>118,143</t>
  </si>
  <si>
    <t>3783,428</t>
  </si>
  <si>
    <t>6,894</t>
  </si>
  <si>
    <t>1814,338</t>
  </si>
  <si>
    <t>123,974</t>
  </si>
  <si>
    <t>6246,23</t>
  </si>
  <si>
    <t>СРЕДНЕЕ ЗНАЧЕНИЕ ЗА ПЕРИОД:</t>
  </si>
  <si>
    <t>0,6353</t>
  </si>
  <si>
    <t>75,9382</t>
  </si>
  <si>
    <t>11,8143</t>
  </si>
  <si>
    <t>378,3428</t>
  </si>
  <si>
    <t>0,6894</t>
  </si>
  <si>
    <t>181,4338</t>
  </si>
  <si>
    <t>12,3974</t>
  </si>
  <si>
    <t>624,623</t>
  </si>
  <si>
    <t>Дополнительно:</t>
  </si>
  <si>
    <t>1. При составлении меню допустимы отклонения от рекомендуемых норм питания ± 5 %.</t>
  </si>
  <si>
    <t>2. В случае замены говядины на другие виды мясного сырья (разрешенного для использования в питании детей  поступления новых видов пищевых продуктов, в том числе и импортных товаров, или в случае поступления нестандартного сырья, нормы отходов и потерь при технологической обработке этого сырья могут определяться  организацией самостоятельно путем контрольных проработок.</t>
  </si>
  <si>
    <t>3. Допустимы отклонения от химического состава рекомендуемых наборов продуктов ± 10 %.</t>
  </si>
  <si>
    <t xml:space="preserve">      4. В зимний период овощи натуральные заменяются на  овощи соленые, икру кабачковую, баклажанную;</t>
  </si>
  <si>
    <t xml:space="preserve">      5.Реализация винегрета вместо салата только с 15.10 по 15.04;</t>
  </si>
  <si>
    <t xml:space="preserve">      6.Дополнительные блюда для замены:</t>
  </si>
  <si>
    <t>- котлеты, биточки, тефтели , гуляш из говядины, свинины (не жирной), всех видов птицы;</t>
  </si>
  <si>
    <t>-птица отварная, тушеная в соусе, язык говяжий отварной, сердце отварное в соусе;</t>
  </si>
  <si>
    <t>-голубцы, перец фаршированный мясом и рисом;</t>
  </si>
  <si>
    <t>-оладьи из печени, печень тушеная в соусе (говяжья, куриная);</t>
  </si>
  <si>
    <t>-супы молочные из всех видов круп, макаронных изделий;</t>
  </si>
  <si>
    <t>-запеканки творожные крупяные, оладьи, блинчики;</t>
  </si>
  <si>
    <t>-супы заправочные, борщи, щи, рассольники.</t>
  </si>
  <si>
    <t>- какао, кофейные напитки, соки, кисели,чай с лимоном;</t>
  </si>
  <si>
    <t>- плоды свежие ( яблоки, груши, банан, киви, мандарин, апельсин)</t>
  </si>
  <si>
    <t xml:space="preserve">      При составлении меню была использована литература:</t>
  </si>
  <si>
    <t>1.    Сборник технических нормативов – Сборник рецептур на продукцию для обучающихся во всех образовательных учреждениях. /Под ред. М.П. Могильного,  В.А. Тутельяна–  – 2015г. – 544с.</t>
  </si>
  <si>
    <t>2.Сборник рецептур блюд и кулинарных изделий (Для предприятий ОП) / А.И. Здобнов, В.А. Цыганенко / – М.: «Лада». – 2006 г.</t>
  </si>
  <si>
    <t>3.Скурихин И.М., Тутельян В.А. Таблицы химического состава и калорийности российских продуктов питания: Справочник. – М.: ДеЛипринт. – 2008 г. – 276 с.</t>
  </si>
  <si>
    <t xml:space="preserve">           -СанПиН 2.3/2.4.3590-20  «Санитарно-эпидемиологические требования к организации питания  обучающихся в общеобразовательных учреждениях, учреждениях начального и среднего профессионального образования»</t>
  </si>
  <si>
    <t xml:space="preserve">     Примечание:</t>
  </si>
  <si>
    <t>1. согласно п. 9.3 СанПиН 2.3/2.4.3590-20  блюда приготавливаются с использованием йодированной соли.</t>
  </si>
  <si>
    <r>
      <rPr>
        <sz val="24"/>
        <rFont val="Bernard MT Condensed"/>
        <charset val="134"/>
      </rPr>
      <t xml:space="preserve">2. согласно п.п. 9.3 и 9.4 СанПиН 2.3/2.4.3590-20  в целях профилактики недостаточности витамина С в школах проводится искусственная С-витаминизация готовых третьих блюд аскорбиновой кислотой. Препарат вводят в компоты, кисели и т.п. после их охлаждения до 15 </t>
    </r>
    <r>
      <rPr>
        <vertAlign val="superscript"/>
        <sz val="24"/>
        <rFont val="Bernard MT Condensed"/>
        <charset val="134"/>
      </rPr>
      <t>о</t>
    </r>
    <r>
      <rPr>
        <sz val="24"/>
        <rFont val="Bernard MT Condensed"/>
        <charset val="134"/>
      </rPr>
      <t xml:space="preserve">С (для компота) и 35 </t>
    </r>
    <r>
      <rPr>
        <vertAlign val="superscript"/>
        <sz val="24"/>
        <rFont val="Bernard MT Condensed"/>
        <charset val="134"/>
      </rPr>
      <t>о</t>
    </r>
    <r>
      <rPr>
        <sz val="24"/>
        <rFont val="Bernard MT Condensed"/>
        <charset val="134"/>
      </rPr>
      <t>С (для киселя) непосредственно перед реализацией. Витаминизированные блюда не подогревают.</t>
    </r>
  </si>
  <si>
    <t xml:space="preserve">                                                                         Зав. производством                                                                Костина Т.Н.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</si>
</sst>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5">
    <font>
      <sz val="11"/>
      <color theme="1"/>
      <name val="Calibri"/>
      <charset val="134"/>
      <scheme val="minor"/>
    </font>
    <font>
      <sz val="10"/>
      <name val="Bernard MT Condensed"/>
      <charset val="134"/>
    </font>
    <font>
      <b/>
      <sz val="10"/>
      <name val="Bernard MT Condensed"/>
      <charset val="134"/>
    </font>
    <font>
      <sz val="24"/>
      <name val="Bernard MT Condensed"/>
      <charset val="134"/>
    </font>
    <font>
      <sz val="18"/>
      <name val="Bernard MT Condensed"/>
      <charset val="134"/>
    </font>
    <font>
      <sz val="24"/>
      <color theme="0"/>
      <name val="Bernard MT Condensed"/>
      <charset val="134"/>
    </font>
    <font>
      <b/>
      <u/>
      <sz val="26"/>
      <name val="Bernard MT Condensed"/>
      <charset val="134"/>
    </font>
    <font>
      <sz val="26"/>
      <name val="Bernard MT Condensed"/>
      <charset val="134"/>
    </font>
    <font>
      <b/>
      <sz val="26"/>
      <name val="Bernard MT Condensed"/>
      <charset val="134"/>
    </font>
    <font>
      <sz val="22"/>
      <name val="Bernard MT Condensed"/>
      <charset val="134"/>
    </font>
    <font>
      <sz val="12"/>
      <name val="Bernard MT Condensed"/>
      <charset val="134"/>
    </font>
    <font>
      <b/>
      <sz val="18"/>
      <name val="Bernard MT Condensed"/>
      <charset val="134"/>
    </font>
    <font>
      <b/>
      <sz val="24"/>
      <name val="Bernard MT Condensed"/>
      <charset val="134"/>
    </font>
    <font>
      <sz val="24"/>
      <color rgb="FF000000"/>
      <name val="Bernard MT Condensed"/>
      <charset val="134"/>
    </font>
    <font>
      <i/>
      <sz val="24"/>
      <name val="Bernard MT Condense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vertAlign val="superscript"/>
      <sz val="24"/>
      <name val="Bernard MT Condense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/>
    <xf numFmtId="0" fontId="5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0" fontId="4" fillId="0" borderId="5" xfId="0" applyFont="1" applyBorder="1" applyAlignment="1"/>
    <xf numFmtId="0" fontId="11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2" fillId="0" borderId="4" xfId="0" applyFont="1" applyBorder="1"/>
    <xf numFmtId="0" fontId="11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2" fontId="11" fillId="0" borderId="4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horizontal="center"/>
    </xf>
    <xf numFmtId="0" fontId="11" fillId="0" borderId="6" xfId="0" applyFont="1" applyBorder="1" applyAlignment="1" quotePrefix="1">
      <alignment horizontal="center"/>
    </xf>
    <xf numFmtId="2" fontId="11" fillId="0" borderId="6" xfId="0" applyNumberFormat="1" applyFont="1" applyBorder="1" applyAlignment="1" quotePrefix="1">
      <alignment horizontal="center"/>
    </xf>
    <xf numFmtId="0" fontId="11" fillId="0" borderId="4" xfId="0" applyFont="1" applyBorder="1" applyAlignment="1" quotePrefix="1">
      <alignment horizontal="center"/>
    </xf>
    <xf numFmtId="2" fontId="11" fillId="0" borderId="4" xfId="0" applyNumberFormat="1" applyFont="1" applyBorder="1" applyAlignment="1" quotePrefix="1">
      <alignment horizontal="center"/>
    </xf>
    <xf numFmtId="0" fontId="11" fillId="0" borderId="2" xfId="0" applyFont="1" applyBorder="1" applyAlignment="1" quotePrefix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2"/>
  <sheetViews>
    <sheetView tabSelected="1" zoomScale="70" zoomScaleNormal="70" workbookViewId="0">
      <selection activeCell="A121" sqref="$A121:$XFD121"/>
    </sheetView>
  </sheetViews>
  <sheetFormatPr defaultColWidth="9" defaultRowHeight="29.4"/>
  <cols>
    <col min="1" max="1" width="17.5740740740741" style="7" customWidth="1"/>
    <col min="2" max="2" width="23.287037037037" style="8" customWidth="1"/>
    <col min="3" max="3" width="132.138888888889" style="6" customWidth="1"/>
    <col min="4" max="4" width="16.8518518518519" style="9" customWidth="1"/>
    <col min="5" max="7" width="22.1388888888889" style="10" customWidth="1"/>
    <col min="8" max="8" width="31.287037037037" style="10" customWidth="1"/>
    <col min="9" max="15" width="16.5740740740741" style="9" hidden="1" customWidth="1"/>
    <col min="16" max="16" width="19" style="9" hidden="1" customWidth="1"/>
    <col min="17" max="16384" width="9.13888888888889" style="11"/>
  </cols>
  <sheetData>
    <row r="1" ht="26.25" customHeight="1"/>
    <row r="2" ht="26.25" customHeight="1" spans="1:16">
      <c r="A2" s="12"/>
      <c r="B2" s="13" t="s">
        <v>0</v>
      </c>
      <c r="C2" s="13"/>
      <c r="D2" s="14"/>
      <c r="E2" s="15"/>
      <c r="F2" s="15"/>
      <c r="G2" s="15"/>
      <c r="H2" s="15"/>
      <c r="J2" s="6"/>
      <c r="K2" s="58"/>
      <c r="L2" s="58"/>
      <c r="M2" s="59" t="s">
        <v>1</v>
      </c>
      <c r="N2" s="58"/>
      <c r="P2" s="11"/>
    </row>
    <row r="3" ht="26.25" customHeight="1" spans="1:16">
      <c r="A3" s="12"/>
      <c r="B3" s="13" t="s">
        <v>2</v>
      </c>
      <c r="C3" s="13"/>
      <c r="D3" s="14"/>
      <c r="E3" s="15"/>
      <c r="F3" s="15"/>
      <c r="G3" s="15"/>
      <c r="H3" s="15"/>
      <c r="J3" s="59" t="s">
        <v>3</v>
      </c>
      <c r="K3" s="58"/>
      <c r="L3" s="58"/>
      <c r="M3" s="58"/>
      <c r="N3" s="58"/>
      <c r="P3" s="11"/>
    </row>
    <row r="4" ht="26.25" customHeight="1" spans="1:16">
      <c r="A4" s="12"/>
      <c r="B4" s="13" t="s">
        <v>4</v>
      </c>
      <c r="C4" s="13"/>
      <c r="D4" s="14"/>
      <c r="E4" s="15"/>
      <c r="F4" s="15"/>
      <c r="G4" s="15"/>
      <c r="H4" s="15"/>
      <c r="J4" s="59" t="s">
        <v>5</v>
      </c>
      <c r="K4" s="58"/>
      <c r="L4" s="58"/>
      <c r="M4" s="58"/>
      <c r="N4" s="58"/>
      <c r="P4" s="11"/>
    </row>
    <row r="5" ht="26.25" customHeight="1" spans="1:16">
      <c r="A5" s="12"/>
      <c r="B5" s="13" t="s">
        <v>6</v>
      </c>
      <c r="C5" s="13"/>
      <c r="D5" s="14"/>
      <c r="E5" s="15"/>
      <c r="F5" s="15"/>
      <c r="G5" s="15"/>
      <c r="H5" s="15"/>
      <c r="J5" s="59" t="s">
        <v>7</v>
      </c>
      <c r="K5" s="58"/>
      <c r="L5" s="58"/>
      <c r="M5" s="58"/>
      <c r="N5" s="58"/>
      <c r="P5" s="11"/>
    </row>
    <row r="6" ht="26.25" customHeight="1" spans="1:16">
      <c r="A6" s="12"/>
      <c r="B6" s="13" t="s">
        <v>8</v>
      </c>
      <c r="C6" s="13"/>
      <c r="D6" s="14"/>
      <c r="E6" s="15"/>
      <c r="F6" s="15"/>
      <c r="G6" s="15"/>
      <c r="H6" s="15"/>
      <c r="J6" s="59" t="s">
        <v>9</v>
      </c>
      <c r="K6" s="58"/>
      <c r="L6" s="58"/>
      <c r="M6" s="58"/>
      <c r="N6" s="58"/>
      <c r="P6" s="11"/>
    </row>
    <row r="7" ht="26.25" customHeight="1" spans="1:16">
      <c r="A7" s="12"/>
      <c r="B7" s="13" t="s">
        <v>10</v>
      </c>
      <c r="C7" s="13"/>
      <c r="D7" s="14"/>
      <c r="E7" s="15"/>
      <c r="F7" s="15"/>
      <c r="G7" s="15"/>
      <c r="H7" s="15"/>
      <c r="J7" s="59" t="s">
        <v>11</v>
      </c>
      <c r="K7" s="58"/>
      <c r="L7" s="58"/>
      <c r="M7" s="58"/>
      <c r="N7" s="58"/>
      <c r="P7" s="11"/>
    </row>
    <row r="8" ht="26.25" customHeight="1" spans="1:16">
      <c r="A8" s="12"/>
      <c r="B8" s="13" t="s">
        <v>12</v>
      </c>
      <c r="C8" s="13"/>
      <c r="D8" s="14"/>
      <c r="E8" s="15"/>
      <c r="F8" s="15"/>
      <c r="G8" s="15"/>
      <c r="H8" s="15"/>
      <c r="I8" s="14"/>
      <c r="J8" s="14"/>
      <c r="K8" s="14"/>
      <c r="L8" s="14"/>
      <c r="M8" s="14"/>
      <c r="N8" s="14"/>
      <c r="O8" s="14"/>
      <c r="P8" s="14"/>
    </row>
    <row r="9" ht="26.25" customHeight="1" spans="1:16">
      <c r="A9" s="12"/>
      <c r="B9" s="16"/>
      <c r="D9" s="14"/>
      <c r="E9" s="15"/>
      <c r="F9" s="15"/>
      <c r="G9" s="15"/>
      <c r="H9" s="15"/>
      <c r="I9" s="14"/>
      <c r="J9" s="14"/>
      <c r="K9" s="14"/>
      <c r="L9" s="14"/>
      <c r="M9" s="14"/>
      <c r="N9" s="14"/>
      <c r="O9" s="14"/>
      <c r="P9" s="14"/>
    </row>
    <row r="10" ht="26.25" customHeight="1" spans="1:16">
      <c r="A10" s="12"/>
      <c r="B10" s="16"/>
      <c r="D10" s="14"/>
      <c r="E10" s="15"/>
      <c r="F10" s="15"/>
      <c r="G10" s="15"/>
      <c r="H10" s="15"/>
      <c r="I10" s="14"/>
      <c r="J10" s="14"/>
      <c r="K10" s="14"/>
      <c r="L10" s="14"/>
      <c r="M10" s="14"/>
      <c r="N10" s="14"/>
      <c r="O10" s="14"/>
      <c r="P10" s="14"/>
    </row>
    <row r="11" ht="26.25" customHeight="1" spans="1:16">
      <c r="A11" s="12"/>
      <c r="B11" s="16"/>
      <c r="D11" s="17" t="s">
        <v>13</v>
      </c>
      <c r="E11" s="18"/>
      <c r="F11" s="11"/>
      <c r="G11" s="18"/>
      <c r="H11" s="15"/>
      <c r="I11" s="14"/>
      <c r="J11" s="14"/>
      <c r="K11" s="14"/>
      <c r="L11" s="14"/>
      <c r="M11" s="14"/>
      <c r="N11" s="14"/>
      <c r="O11" s="14"/>
      <c r="P11" s="14"/>
    </row>
    <row r="12" ht="26.25" customHeight="1" spans="1:16">
      <c r="A12" s="12"/>
      <c r="B12" s="16"/>
      <c r="C12" s="19"/>
      <c r="D12" s="20" t="s">
        <v>14</v>
      </c>
      <c r="E12" s="11"/>
      <c r="G12" s="18"/>
      <c r="H12" s="18"/>
      <c r="I12" s="14"/>
      <c r="J12" s="14"/>
      <c r="K12" s="14"/>
      <c r="L12" s="14"/>
      <c r="M12" s="14"/>
      <c r="N12" s="14"/>
      <c r="O12" s="14"/>
      <c r="P12" s="14"/>
    </row>
    <row r="13" ht="26.25" customHeight="1" spans="1:16">
      <c r="A13" s="12"/>
      <c r="B13" s="16"/>
      <c r="C13" s="19"/>
      <c r="D13" s="20" t="s">
        <v>15</v>
      </c>
      <c r="E13" s="18"/>
      <c r="F13" s="11"/>
      <c r="G13" s="18"/>
      <c r="H13" s="18"/>
      <c r="I13" s="14"/>
      <c r="J13" s="14"/>
      <c r="K13" s="14"/>
      <c r="L13" s="14"/>
      <c r="M13" s="14"/>
      <c r="N13" s="14"/>
      <c r="O13" s="14"/>
      <c r="P13" s="14"/>
    </row>
    <row r="14" ht="26.25" customHeight="1" spans="1:16">
      <c r="A14" s="12"/>
      <c r="B14" s="16"/>
      <c r="D14" s="14"/>
      <c r="E14" s="15"/>
      <c r="F14" s="21"/>
      <c r="G14" s="15"/>
      <c r="H14" s="15"/>
      <c r="I14" s="14"/>
      <c r="J14" s="14"/>
      <c r="K14" s="14"/>
      <c r="L14" s="14"/>
      <c r="M14" s="14"/>
      <c r="N14" s="14"/>
      <c r="O14" s="14"/>
      <c r="P14" s="14"/>
    </row>
    <row r="15" ht="26.25" customHeight="1" spans="1:16">
      <c r="A15" s="12"/>
      <c r="B15" s="16"/>
      <c r="D15" s="22"/>
      <c r="E15" s="23"/>
      <c r="F15" s="24" t="s">
        <v>16</v>
      </c>
      <c r="G15" s="23"/>
      <c r="H15" s="23"/>
      <c r="I15" s="14"/>
      <c r="J15" s="14"/>
      <c r="K15" s="14"/>
      <c r="L15" s="14"/>
      <c r="M15" s="14"/>
      <c r="N15" s="14"/>
      <c r="O15" s="14"/>
      <c r="P15" s="14"/>
    </row>
    <row r="16" s="1" customFormat="1" ht="26.25" customHeight="1" spans="2:16">
      <c r="B16" s="25"/>
      <c r="C16" s="25"/>
      <c r="D16" s="26"/>
      <c r="E16" s="27"/>
      <c r="F16" s="27"/>
      <c r="G16" s="27"/>
      <c r="H16" s="27"/>
      <c r="I16" s="26"/>
      <c r="J16" s="26"/>
      <c r="K16" s="26"/>
      <c r="L16" s="26"/>
      <c r="M16" s="26"/>
      <c r="N16" s="26"/>
      <c r="O16" s="26"/>
      <c r="P16" s="26"/>
    </row>
    <row r="17" s="1" customFormat="1" ht="26.25" customHeight="1" spans="1:16">
      <c r="A17" s="28" t="s">
        <v>17</v>
      </c>
      <c r="B17" s="29" t="s">
        <v>18</v>
      </c>
      <c r="C17" s="29"/>
      <c r="D17" s="30"/>
      <c r="E17" s="31"/>
      <c r="F17" s="31"/>
      <c r="G17" s="31"/>
      <c r="H17" s="31"/>
      <c r="I17" s="30"/>
      <c r="J17" s="30"/>
      <c r="K17" s="30"/>
      <c r="L17" s="30"/>
      <c r="M17" s="30"/>
      <c r="N17" s="30"/>
      <c r="O17" s="30"/>
      <c r="P17" s="30"/>
    </row>
    <row r="18" s="2" customFormat="1" ht="26.25" customHeight="1" spans="1:16">
      <c r="A18" s="32" t="s">
        <v>19</v>
      </c>
      <c r="B18" s="33" t="s">
        <v>20</v>
      </c>
      <c r="C18" s="34" t="s">
        <v>21</v>
      </c>
      <c r="D18" s="33" t="s">
        <v>22</v>
      </c>
      <c r="E18" s="35" t="s">
        <v>23</v>
      </c>
      <c r="F18" s="35"/>
      <c r="G18" s="35"/>
      <c r="H18" s="35" t="s">
        <v>24</v>
      </c>
      <c r="I18" s="33" t="s">
        <v>25</v>
      </c>
      <c r="J18" s="33" t="s">
        <v>26</v>
      </c>
      <c r="K18" s="33" t="s">
        <v>27</v>
      </c>
      <c r="L18" s="33" t="s">
        <v>28</v>
      </c>
      <c r="M18" s="33" t="s">
        <v>29</v>
      </c>
      <c r="N18" s="33" t="s">
        <v>30</v>
      </c>
      <c r="O18" s="33" t="s">
        <v>31</v>
      </c>
      <c r="P18" s="33" t="s">
        <v>32</v>
      </c>
    </row>
    <row r="19" s="3" customFormat="1" ht="26.25" customHeight="1" spans="1:16">
      <c r="A19" s="36"/>
      <c r="B19" s="37"/>
      <c r="C19" s="38"/>
      <c r="D19" s="37"/>
      <c r="E19" s="39" t="s">
        <v>33</v>
      </c>
      <c r="F19" s="39" t="s">
        <v>34</v>
      </c>
      <c r="G19" s="39" t="s">
        <v>35</v>
      </c>
      <c r="H19" s="39"/>
      <c r="I19" s="37"/>
      <c r="J19" s="37"/>
      <c r="K19" s="37"/>
      <c r="L19" s="37"/>
      <c r="M19" s="37"/>
      <c r="N19" s="37"/>
      <c r="O19" s="37"/>
      <c r="P19" s="37"/>
    </row>
    <row r="20" s="4" customFormat="1" ht="26.25" customHeight="1" spans="1:16">
      <c r="A20" s="40" t="s">
        <v>36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ht="26.25" customHeight="1" spans="1:16">
      <c r="A21" s="42" t="s">
        <v>37</v>
      </c>
      <c r="B21" s="43" t="s">
        <v>38</v>
      </c>
      <c r="C21" s="44" t="s">
        <v>39</v>
      </c>
      <c r="D21" s="45" t="s">
        <v>40</v>
      </c>
      <c r="E21" s="46">
        <v>0.33</v>
      </c>
      <c r="F21" s="46">
        <v>0.06</v>
      </c>
      <c r="G21" s="46">
        <v>1.14</v>
      </c>
      <c r="H21" s="46">
        <v>6.6</v>
      </c>
      <c r="I21" s="45">
        <v>0.018</v>
      </c>
      <c r="J21" s="45">
        <v>5.25</v>
      </c>
      <c r="K21" s="45">
        <v>0.27</v>
      </c>
      <c r="L21" s="45">
        <v>4.2</v>
      </c>
      <c r="M21" s="45">
        <v>0</v>
      </c>
      <c r="N21" s="45">
        <v>6</v>
      </c>
      <c r="O21" s="45">
        <v>0.21</v>
      </c>
      <c r="P21" s="45">
        <v>7.8</v>
      </c>
    </row>
    <row r="22" ht="26.25" customHeight="1" spans="1:16">
      <c r="A22" s="42" t="s">
        <v>41</v>
      </c>
      <c r="B22" s="43" t="s">
        <v>38</v>
      </c>
      <c r="C22" s="44" t="s">
        <v>42</v>
      </c>
      <c r="D22" s="45" t="s">
        <v>43</v>
      </c>
      <c r="E22" s="46">
        <v>5.5</v>
      </c>
      <c r="F22" s="46">
        <v>5.27</v>
      </c>
      <c r="G22" s="46">
        <v>16.53</v>
      </c>
      <c r="H22" s="46">
        <v>148.25</v>
      </c>
      <c r="I22" s="45">
        <v>0.225</v>
      </c>
      <c r="J22" s="45">
        <v>5.825</v>
      </c>
      <c r="K22" s="45">
        <v>2.05</v>
      </c>
      <c r="L22" s="45">
        <v>42.675</v>
      </c>
      <c r="M22" s="45">
        <v>0</v>
      </c>
      <c r="N22" s="45">
        <v>35.575</v>
      </c>
      <c r="O22" s="45">
        <v>2.425</v>
      </c>
      <c r="P22" s="45">
        <v>88.1</v>
      </c>
    </row>
    <row r="23" ht="26.25" customHeight="1" spans="1:16">
      <c r="A23" s="42" t="s">
        <v>44</v>
      </c>
      <c r="B23" s="43" t="s">
        <v>38</v>
      </c>
      <c r="C23" s="44" t="s">
        <v>45</v>
      </c>
      <c r="D23" s="45">
        <v>150</v>
      </c>
      <c r="E23" s="46">
        <v>2.29</v>
      </c>
      <c r="F23" s="46">
        <v>3.46</v>
      </c>
      <c r="G23" s="46">
        <v>18.41</v>
      </c>
      <c r="H23" s="46">
        <v>113.88</v>
      </c>
      <c r="I23" s="45">
        <v>0.12</v>
      </c>
      <c r="J23" s="45">
        <v>16.8</v>
      </c>
      <c r="K23" s="45">
        <v>0.924</v>
      </c>
      <c r="L23" s="45">
        <v>11.712</v>
      </c>
      <c r="M23" s="45">
        <v>0</v>
      </c>
      <c r="N23" s="45">
        <v>23.46</v>
      </c>
      <c r="O23" s="45">
        <v>0.168</v>
      </c>
      <c r="P23" s="45">
        <v>63.78</v>
      </c>
    </row>
    <row r="24" ht="26.25" customHeight="1" spans="1:16">
      <c r="A24" s="47">
        <v>227</v>
      </c>
      <c r="B24" s="43" t="s">
        <v>38</v>
      </c>
      <c r="C24" s="44" t="s">
        <v>46</v>
      </c>
      <c r="D24" s="45" t="s">
        <v>47</v>
      </c>
      <c r="E24" s="46">
        <v>11.9</v>
      </c>
      <c r="F24" s="46">
        <v>7.26</v>
      </c>
      <c r="G24" s="46">
        <v>8.46</v>
      </c>
      <c r="H24" s="46">
        <v>146.46</v>
      </c>
      <c r="I24" s="45">
        <v>0.072</v>
      </c>
      <c r="J24" s="45">
        <v>2.4</v>
      </c>
      <c r="K24" s="45">
        <v>0.824</v>
      </c>
      <c r="L24" s="45">
        <v>38.144</v>
      </c>
      <c r="M24" s="45">
        <v>0.008</v>
      </c>
      <c r="N24" s="45">
        <v>22.904</v>
      </c>
      <c r="O24" s="45">
        <v>4.048</v>
      </c>
      <c r="P24" s="45">
        <v>124.176</v>
      </c>
    </row>
    <row r="25" ht="26.25" customHeight="1" spans="1:16">
      <c r="A25" s="42" t="s">
        <v>48</v>
      </c>
      <c r="B25" s="43" t="s">
        <v>38</v>
      </c>
      <c r="C25" s="44" t="s">
        <v>49</v>
      </c>
      <c r="D25" s="45" t="s">
        <v>50</v>
      </c>
      <c r="E25" s="46">
        <v>0.12</v>
      </c>
      <c r="F25" s="46">
        <v>0.02</v>
      </c>
      <c r="G25" s="46">
        <v>13.7</v>
      </c>
      <c r="H25" s="46">
        <v>55.86</v>
      </c>
      <c r="I25" s="45">
        <v>0</v>
      </c>
      <c r="J25" s="45">
        <v>2.54</v>
      </c>
      <c r="K25" s="45">
        <v>0.32</v>
      </c>
      <c r="L25" s="45">
        <v>12.8</v>
      </c>
      <c r="M25" s="45">
        <v>0</v>
      </c>
      <c r="N25" s="45">
        <v>2.16</v>
      </c>
      <c r="O25" s="45">
        <v>0</v>
      </c>
      <c r="P25" s="45">
        <v>3.96</v>
      </c>
    </row>
    <row r="26" ht="26.25" customHeight="1" spans="1:16">
      <c r="A26" s="42" t="s">
        <v>51</v>
      </c>
      <c r="B26" s="43" t="s">
        <v>38</v>
      </c>
      <c r="C26" s="44" t="s">
        <v>52</v>
      </c>
      <c r="D26" s="45" t="s">
        <v>53</v>
      </c>
      <c r="E26" s="46">
        <v>3.95</v>
      </c>
      <c r="F26" s="46">
        <v>0.5</v>
      </c>
      <c r="G26" s="46">
        <v>24.15</v>
      </c>
      <c r="H26" s="46">
        <v>117.5</v>
      </c>
      <c r="I26" s="45">
        <v>0.08</v>
      </c>
      <c r="J26" s="45">
        <v>0</v>
      </c>
      <c r="K26" s="45">
        <v>1</v>
      </c>
      <c r="L26" s="45">
        <v>11.5</v>
      </c>
      <c r="M26" s="45">
        <v>0</v>
      </c>
      <c r="N26" s="45">
        <v>16.5</v>
      </c>
      <c r="O26" s="45">
        <v>0.65</v>
      </c>
      <c r="P26" s="45">
        <v>43.5</v>
      </c>
    </row>
    <row r="27" ht="26.25" customHeight="1" spans="1:16">
      <c r="A27" s="42" t="s">
        <v>54</v>
      </c>
      <c r="B27" s="43" t="s">
        <v>38</v>
      </c>
      <c r="C27" s="44" t="s">
        <v>55</v>
      </c>
      <c r="D27" s="45" t="s">
        <v>40</v>
      </c>
      <c r="E27" s="46">
        <v>1.98</v>
      </c>
      <c r="F27" s="46">
        <v>0.36</v>
      </c>
      <c r="G27" s="46">
        <v>10.02</v>
      </c>
      <c r="H27" s="46">
        <v>52.2</v>
      </c>
      <c r="I27" s="45">
        <v>0.054</v>
      </c>
      <c r="J27" s="45">
        <v>0</v>
      </c>
      <c r="K27" s="45">
        <v>1.17</v>
      </c>
      <c r="L27" s="45">
        <v>10.5</v>
      </c>
      <c r="M27" s="45">
        <v>0</v>
      </c>
      <c r="N27" s="45">
        <v>14.1</v>
      </c>
      <c r="O27" s="45">
        <v>0.42</v>
      </c>
      <c r="P27" s="45">
        <v>47.4</v>
      </c>
    </row>
    <row r="28" s="4" customFormat="1" ht="26.25" customHeight="1" spans="1:16">
      <c r="A28" s="48" t="s">
        <v>56</v>
      </c>
      <c r="B28" s="49"/>
      <c r="C28" s="49"/>
      <c r="D28" s="81" t="s">
        <v>57</v>
      </c>
      <c r="E28" s="82" t="s">
        <v>58</v>
      </c>
      <c r="F28" s="82" t="s">
        <v>59</v>
      </c>
      <c r="G28" s="82" t="s">
        <v>60</v>
      </c>
      <c r="H28" s="82" t="s">
        <v>61</v>
      </c>
      <c r="I28" s="81" t="s">
        <v>62</v>
      </c>
      <c r="J28" s="81" t="s">
        <v>63</v>
      </c>
      <c r="K28" s="81" t="s">
        <v>64</v>
      </c>
      <c r="L28" s="81" t="s">
        <v>65</v>
      </c>
      <c r="M28" s="81" t="s">
        <v>66</v>
      </c>
      <c r="N28" s="81" t="s">
        <v>67</v>
      </c>
      <c r="O28" s="81" t="s">
        <v>68</v>
      </c>
      <c r="P28" s="81" t="s">
        <v>69</v>
      </c>
    </row>
    <row r="29" s="4" customFormat="1" ht="26.25" customHeight="1" spans="1:16">
      <c r="A29" s="52" t="s">
        <v>70</v>
      </c>
      <c r="B29" s="53"/>
      <c r="C29" s="54"/>
      <c r="D29" s="83" t="str">
        <f>D28</f>
        <v>760</v>
      </c>
      <c r="E29" s="83" t="str">
        <f t="shared" ref="E29:H29" si="0">E28</f>
        <v>26,07</v>
      </c>
      <c r="F29" s="83" t="str">
        <f t="shared" si="0"/>
        <v>16,93</v>
      </c>
      <c r="G29" s="83" t="str">
        <f t="shared" si="0"/>
        <v>92,41</v>
      </c>
      <c r="H29" s="83" t="str">
        <f t="shared" si="0"/>
        <v>640,75</v>
      </c>
      <c r="I29" s="83" t="s">
        <v>71</v>
      </c>
      <c r="J29" s="83" t="s">
        <v>72</v>
      </c>
      <c r="K29" s="83" t="s">
        <v>73</v>
      </c>
      <c r="L29" s="83" t="s">
        <v>74</v>
      </c>
      <c r="M29" s="83" t="s">
        <v>75</v>
      </c>
      <c r="N29" s="83" t="s">
        <v>76</v>
      </c>
      <c r="O29" s="83" t="s">
        <v>77</v>
      </c>
      <c r="P29" s="83" t="s">
        <v>78</v>
      </c>
    </row>
    <row r="30" s="4" customFormat="1" ht="26.25" customHeight="1" spans="1:16">
      <c r="A30" s="40" t="s">
        <v>79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ht="26.25" customHeight="1" spans="1:16">
      <c r="A31" s="42" t="s">
        <v>37</v>
      </c>
      <c r="B31" s="43" t="s">
        <v>38</v>
      </c>
      <c r="C31" s="44" t="s">
        <v>80</v>
      </c>
      <c r="D31" s="45" t="s">
        <v>40</v>
      </c>
      <c r="E31" s="46">
        <v>0.21</v>
      </c>
      <c r="F31" s="46">
        <v>0.03</v>
      </c>
      <c r="G31" s="46">
        <v>0.57</v>
      </c>
      <c r="H31" s="46">
        <v>3.6</v>
      </c>
      <c r="I31" s="45">
        <v>0.012</v>
      </c>
      <c r="J31" s="45">
        <v>1.47</v>
      </c>
      <c r="K31" s="45">
        <v>0.15</v>
      </c>
      <c r="L31" s="45">
        <v>5.1</v>
      </c>
      <c r="M31" s="45">
        <v>0</v>
      </c>
      <c r="N31" s="45">
        <v>4.2</v>
      </c>
      <c r="O31" s="45">
        <v>0.03</v>
      </c>
      <c r="P31" s="45">
        <v>9</v>
      </c>
    </row>
    <row r="32" ht="26.25" customHeight="1" spans="1:16">
      <c r="A32" s="42" t="s">
        <v>81</v>
      </c>
      <c r="B32" s="43" t="s">
        <v>38</v>
      </c>
      <c r="C32" s="44" t="s">
        <v>82</v>
      </c>
      <c r="D32" s="45" t="s">
        <v>43</v>
      </c>
      <c r="E32" s="46">
        <v>1.47</v>
      </c>
      <c r="F32" s="46">
        <v>4.93</v>
      </c>
      <c r="G32" s="46">
        <v>6.1</v>
      </c>
      <c r="H32" s="46">
        <v>76.25</v>
      </c>
      <c r="I32" s="45">
        <v>0.05</v>
      </c>
      <c r="J32" s="45">
        <v>9.875</v>
      </c>
      <c r="K32" s="45">
        <v>0.575</v>
      </c>
      <c r="L32" s="45">
        <v>35.875</v>
      </c>
      <c r="M32" s="45">
        <v>0</v>
      </c>
      <c r="N32" s="45">
        <v>14.175</v>
      </c>
      <c r="O32" s="45">
        <v>2.3</v>
      </c>
      <c r="P32" s="45">
        <v>33.575</v>
      </c>
    </row>
    <row r="33" ht="26.25" customHeight="1" spans="1:16">
      <c r="A33" s="42" t="s">
        <v>83</v>
      </c>
      <c r="B33" s="43" t="s">
        <v>38</v>
      </c>
      <c r="C33" s="44" t="s">
        <v>84</v>
      </c>
      <c r="D33" s="45">
        <v>170</v>
      </c>
      <c r="E33" s="46">
        <v>18.52</v>
      </c>
      <c r="F33" s="46">
        <v>20.68</v>
      </c>
      <c r="G33" s="46">
        <v>18.94</v>
      </c>
      <c r="H33" s="46">
        <v>337.14</v>
      </c>
      <c r="I33" s="45">
        <v>0.14</v>
      </c>
      <c r="J33" s="45">
        <v>7.72</v>
      </c>
      <c r="K33" s="45">
        <v>4.42</v>
      </c>
      <c r="L33" s="45">
        <v>34.86</v>
      </c>
      <c r="M33" s="45">
        <v>0</v>
      </c>
      <c r="N33" s="45">
        <v>48.54</v>
      </c>
      <c r="O33" s="45">
        <v>3.54</v>
      </c>
      <c r="P33" s="45">
        <v>235.14</v>
      </c>
    </row>
    <row r="34" ht="26.25" customHeight="1" spans="1:16">
      <c r="A34" s="47" t="s">
        <v>48</v>
      </c>
      <c r="B34" s="43" t="s">
        <v>38</v>
      </c>
      <c r="C34" s="44" t="s">
        <v>49</v>
      </c>
      <c r="D34" s="45" t="s">
        <v>50</v>
      </c>
      <c r="E34" s="46">
        <v>0.12</v>
      </c>
      <c r="F34" s="46">
        <v>0.02</v>
      </c>
      <c r="G34" s="46">
        <v>13.7</v>
      </c>
      <c r="H34" s="46">
        <v>55.86</v>
      </c>
      <c r="I34" s="45">
        <v>0</v>
      </c>
      <c r="J34" s="45">
        <v>4.02</v>
      </c>
      <c r="K34" s="45">
        <v>0.16</v>
      </c>
      <c r="L34" s="45">
        <v>15.58</v>
      </c>
      <c r="M34" s="45">
        <v>0</v>
      </c>
      <c r="N34" s="45">
        <v>4.88</v>
      </c>
      <c r="O34" s="45">
        <v>0.14</v>
      </c>
      <c r="P34" s="45">
        <v>10.44</v>
      </c>
    </row>
    <row r="35" ht="26.25" customHeight="1" spans="1:16">
      <c r="A35" s="42" t="s">
        <v>51</v>
      </c>
      <c r="B35" s="43" t="s">
        <v>38</v>
      </c>
      <c r="C35" s="44" t="s">
        <v>52</v>
      </c>
      <c r="D35" s="45" t="s">
        <v>53</v>
      </c>
      <c r="E35" s="46">
        <v>3.95</v>
      </c>
      <c r="F35" s="46">
        <v>0.5</v>
      </c>
      <c r="G35" s="46">
        <v>24.15</v>
      </c>
      <c r="H35" s="46">
        <v>117.5</v>
      </c>
      <c r="I35" s="45">
        <v>0.08</v>
      </c>
      <c r="J35" s="45">
        <v>0</v>
      </c>
      <c r="K35" s="45">
        <v>1</v>
      </c>
      <c r="L35" s="45">
        <v>11.5</v>
      </c>
      <c r="M35" s="45">
        <v>0</v>
      </c>
      <c r="N35" s="45">
        <v>16.5</v>
      </c>
      <c r="O35" s="45">
        <v>0.65</v>
      </c>
      <c r="P35" s="45">
        <v>43.5</v>
      </c>
    </row>
    <row r="36" ht="26.25" customHeight="1" spans="1:16">
      <c r="A36" s="42" t="s">
        <v>54</v>
      </c>
      <c r="B36" s="43" t="s">
        <v>38</v>
      </c>
      <c r="C36" s="44" t="s">
        <v>55</v>
      </c>
      <c r="D36" s="45" t="s">
        <v>40</v>
      </c>
      <c r="E36" s="46">
        <v>1.98</v>
      </c>
      <c r="F36" s="46">
        <v>0.36</v>
      </c>
      <c r="G36" s="46">
        <v>10.02</v>
      </c>
      <c r="H36" s="46">
        <v>52.2</v>
      </c>
      <c r="I36" s="45">
        <v>0.054</v>
      </c>
      <c r="J36" s="45">
        <v>0</v>
      </c>
      <c r="K36" s="45">
        <v>1.17</v>
      </c>
      <c r="L36" s="45">
        <v>10.5</v>
      </c>
      <c r="M36" s="45">
        <v>0</v>
      </c>
      <c r="N36" s="45">
        <v>14.1</v>
      </c>
      <c r="O36" s="45">
        <v>0.42</v>
      </c>
      <c r="P36" s="45">
        <v>47.4</v>
      </c>
    </row>
    <row r="37" s="4" customFormat="1" ht="26.25" customHeight="1" spans="1:16">
      <c r="A37" s="48" t="s">
        <v>56</v>
      </c>
      <c r="B37" s="49"/>
      <c r="C37" s="49"/>
      <c r="D37" s="50">
        <f>D31+D32+D33+D34+D35+D36</f>
        <v>730</v>
      </c>
      <c r="E37" s="50">
        <f t="shared" ref="E37:H37" si="1">E31+E32+E33+E34+E35+E36</f>
        <v>26.25</v>
      </c>
      <c r="F37" s="50">
        <f t="shared" si="1"/>
        <v>26.52</v>
      </c>
      <c r="G37" s="50">
        <f t="shared" si="1"/>
        <v>73.48</v>
      </c>
      <c r="H37" s="50">
        <f t="shared" si="1"/>
        <v>642.55</v>
      </c>
      <c r="I37" s="81" t="s">
        <v>85</v>
      </c>
      <c r="J37" s="81" t="s">
        <v>86</v>
      </c>
      <c r="K37" s="81" t="s">
        <v>87</v>
      </c>
      <c r="L37" s="81" t="s">
        <v>88</v>
      </c>
      <c r="M37" s="81" t="s">
        <v>89</v>
      </c>
      <c r="N37" s="81" t="s">
        <v>90</v>
      </c>
      <c r="O37" s="81" t="s">
        <v>91</v>
      </c>
      <c r="P37" s="81" t="s">
        <v>92</v>
      </c>
    </row>
    <row r="38" s="4" customFormat="1" ht="26.25" customHeight="1" spans="1:16">
      <c r="A38" s="52" t="s">
        <v>70</v>
      </c>
      <c r="B38" s="53"/>
      <c r="C38" s="54"/>
      <c r="D38" s="55">
        <f>D37</f>
        <v>730</v>
      </c>
      <c r="E38" s="55">
        <f t="shared" ref="E38:H38" si="2">E37</f>
        <v>26.25</v>
      </c>
      <c r="F38" s="55">
        <f t="shared" si="2"/>
        <v>26.52</v>
      </c>
      <c r="G38" s="55">
        <f t="shared" si="2"/>
        <v>73.48</v>
      </c>
      <c r="H38" s="55">
        <f t="shared" si="2"/>
        <v>642.55</v>
      </c>
      <c r="I38" s="83" t="s">
        <v>93</v>
      </c>
      <c r="J38" s="83" t="s">
        <v>94</v>
      </c>
      <c r="K38" s="83" t="s">
        <v>95</v>
      </c>
      <c r="L38" s="83" t="s">
        <v>96</v>
      </c>
      <c r="M38" s="83" t="s">
        <v>97</v>
      </c>
      <c r="N38" s="83" t="s">
        <v>98</v>
      </c>
      <c r="O38" s="83" t="s">
        <v>99</v>
      </c>
      <c r="P38" s="83" t="s">
        <v>100</v>
      </c>
    </row>
    <row r="39" s="4" customFormat="1" ht="26.25" customHeight="1" spans="1:16">
      <c r="A39" s="40" t="s">
        <v>101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</row>
    <row r="40" ht="26.25" customHeight="1" spans="1:16">
      <c r="A40" s="42" t="s">
        <v>37</v>
      </c>
      <c r="B40" s="43" t="s">
        <v>38</v>
      </c>
      <c r="C40" s="44" t="s">
        <v>80</v>
      </c>
      <c r="D40" s="45" t="s">
        <v>40</v>
      </c>
      <c r="E40" s="46">
        <v>0.21</v>
      </c>
      <c r="F40" s="46">
        <v>0.03</v>
      </c>
      <c r="G40" s="46">
        <v>0.57</v>
      </c>
      <c r="H40" s="46">
        <v>3.6</v>
      </c>
      <c r="I40" s="45">
        <v>0.012</v>
      </c>
      <c r="J40" s="45">
        <v>1.47</v>
      </c>
      <c r="K40" s="45">
        <v>0.15</v>
      </c>
      <c r="L40" s="45">
        <v>5.1</v>
      </c>
      <c r="M40" s="45">
        <v>0</v>
      </c>
      <c r="N40" s="45">
        <v>4.2</v>
      </c>
      <c r="O40" s="45">
        <v>0.03</v>
      </c>
      <c r="P40" s="45">
        <v>9</v>
      </c>
    </row>
    <row r="41" ht="26.25" customHeight="1" spans="1:16">
      <c r="A41" s="42" t="s">
        <v>102</v>
      </c>
      <c r="B41" s="43" t="s">
        <v>38</v>
      </c>
      <c r="C41" s="44" t="s">
        <v>103</v>
      </c>
      <c r="D41" s="45" t="s">
        <v>43</v>
      </c>
      <c r="E41" s="46">
        <v>1.77</v>
      </c>
      <c r="F41" s="46">
        <v>4.95</v>
      </c>
      <c r="G41" s="46">
        <v>7.9</v>
      </c>
      <c r="H41" s="46">
        <v>89.75</v>
      </c>
      <c r="I41" s="45">
        <v>0.05</v>
      </c>
      <c r="J41" s="45">
        <v>15.775</v>
      </c>
      <c r="K41" s="45">
        <v>0.825</v>
      </c>
      <c r="L41" s="45">
        <v>49.25</v>
      </c>
      <c r="M41" s="45">
        <v>0</v>
      </c>
      <c r="N41" s="45">
        <v>22.125</v>
      </c>
      <c r="O41" s="45">
        <v>2.35</v>
      </c>
      <c r="P41" s="45">
        <v>49</v>
      </c>
    </row>
    <row r="42" ht="26.25" customHeight="1" spans="1:16">
      <c r="A42" s="42" t="s">
        <v>104</v>
      </c>
      <c r="B42" s="43" t="s">
        <v>38</v>
      </c>
      <c r="C42" s="44" t="s">
        <v>105</v>
      </c>
      <c r="D42" s="45">
        <v>150</v>
      </c>
      <c r="E42" s="46">
        <v>4.86</v>
      </c>
      <c r="F42" s="46">
        <v>7.16</v>
      </c>
      <c r="G42" s="46">
        <v>48.92</v>
      </c>
      <c r="H42" s="46">
        <v>279.6</v>
      </c>
      <c r="I42" s="45">
        <v>0.04</v>
      </c>
      <c r="J42" s="45">
        <v>0</v>
      </c>
      <c r="K42" s="45">
        <v>0.7</v>
      </c>
      <c r="L42" s="45">
        <v>1.82</v>
      </c>
      <c r="M42" s="45">
        <v>0</v>
      </c>
      <c r="N42" s="45">
        <v>21.78</v>
      </c>
      <c r="O42" s="45">
        <v>0.38</v>
      </c>
      <c r="P42" s="45">
        <v>81.26</v>
      </c>
    </row>
    <row r="43" ht="26.25" customHeight="1" spans="1:16">
      <c r="A43" s="42" t="s">
        <v>106</v>
      </c>
      <c r="B43" s="43" t="s">
        <v>38</v>
      </c>
      <c r="C43" s="44" t="s">
        <v>107</v>
      </c>
      <c r="D43" s="45">
        <v>100</v>
      </c>
      <c r="E43" s="46">
        <v>13.21</v>
      </c>
      <c r="F43" s="46">
        <v>6.07</v>
      </c>
      <c r="G43" s="46">
        <v>4.56</v>
      </c>
      <c r="H43" s="46">
        <v>133.2</v>
      </c>
      <c r="I43" s="45">
        <v>0.048</v>
      </c>
      <c r="J43" s="45">
        <v>5.652</v>
      </c>
      <c r="K43" s="45">
        <v>0.696</v>
      </c>
      <c r="L43" s="45">
        <v>37.716</v>
      </c>
      <c r="M43" s="45">
        <v>0.012</v>
      </c>
      <c r="N43" s="45">
        <v>31.164</v>
      </c>
      <c r="O43" s="45">
        <v>4.116</v>
      </c>
      <c r="P43" s="45">
        <v>191.244</v>
      </c>
    </row>
    <row r="44" ht="26.25" customHeight="1" spans="1:16">
      <c r="A44" s="42" t="s">
        <v>108</v>
      </c>
      <c r="B44" s="43" t="s">
        <v>38</v>
      </c>
      <c r="C44" s="44" t="s">
        <v>109</v>
      </c>
      <c r="D44" s="45" t="s">
        <v>50</v>
      </c>
      <c r="E44" s="46">
        <v>0.66</v>
      </c>
      <c r="F44" s="46">
        <v>0.08</v>
      </c>
      <c r="G44" s="46">
        <v>32.02</v>
      </c>
      <c r="H44" s="46">
        <v>132.8</v>
      </c>
      <c r="I44" s="45">
        <v>0.02</v>
      </c>
      <c r="J44" s="45">
        <v>0.72</v>
      </c>
      <c r="K44" s="45">
        <v>0.7</v>
      </c>
      <c r="L44" s="45">
        <v>32.48</v>
      </c>
      <c r="M44" s="45">
        <v>0</v>
      </c>
      <c r="N44" s="45">
        <v>17.46</v>
      </c>
      <c r="O44" s="45">
        <v>0.5</v>
      </c>
      <c r="P44" s="45">
        <v>23.44</v>
      </c>
    </row>
    <row r="45" ht="26.25" customHeight="1" spans="1:16">
      <c r="A45" s="42" t="s">
        <v>51</v>
      </c>
      <c r="B45" s="43" t="s">
        <v>38</v>
      </c>
      <c r="C45" s="44" t="s">
        <v>52</v>
      </c>
      <c r="D45" s="45" t="s">
        <v>53</v>
      </c>
      <c r="E45" s="46">
        <v>3.95</v>
      </c>
      <c r="F45" s="46">
        <v>0.5</v>
      </c>
      <c r="G45" s="46">
        <v>24.15</v>
      </c>
      <c r="H45" s="46">
        <v>117.5</v>
      </c>
      <c r="I45" s="45">
        <v>0.08</v>
      </c>
      <c r="J45" s="45">
        <v>0</v>
      </c>
      <c r="K45" s="45">
        <v>1</v>
      </c>
      <c r="L45" s="45">
        <v>11.5</v>
      </c>
      <c r="M45" s="45">
        <v>0</v>
      </c>
      <c r="N45" s="45">
        <v>16.5</v>
      </c>
      <c r="O45" s="45">
        <v>0.65</v>
      </c>
      <c r="P45" s="45">
        <v>43.5</v>
      </c>
    </row>
    <row r="46" ht="26.25" customHeight="1" spans="1:16">
      <c r="A46" s="42" t="s">
        <v>110</v>
      </c>
      <c r="B46" s="43" t="s">
        <v>38</v>
      </c>
      <c r="C46" s="44" t="s">
        <v>111</v>
      </c>
      <c r="D46" s="45" t="s">
        <v>112</v>
      </c>
      <c r="E46" s="46">
        <v>0.4</v>
      </c>
      <c r="F46" s="46">
        <v>0.4</v>
      </c>
      <c r="G46" s="46">
        <v>9.8</v>
      </c>
      <c r="H46" s="46">
        <v>47</v>
      </c>
      <c r="I46" s="45">
        <v>0.03</v>
      </c>
      <c r="J46" s="45">
        <v>10</v>
      </c>
      <c r="K46" s="45">
        <v>2.2</v>
      </c>
      <c r="L46" s="45">
        <v>16</v>
      </c>
      <c r="M46" s="45">
        <v>0</v>
      </c>
      <c r="N46" s="45">
        <v>9</v>
      </c>
      <c r="O46" s="45">
        <v>0.2</v>
      </c>
      <c r="P46" s="45">
        <v>11</v>
      </c>
    </row>
    <row r="47" ht="26.25" customHeight="1" spans="1:16">
      <c r="A47" s="42" t="s">
        <v>54</v>
      </c>
      <c r="B47" s="43" t="s">
        <v>38</v>
      </c>
      <c r="C47" s="44" t="s">
        <v>55</v>
      </c>
      <c r="D47" s="45" t="s">
        <v>40</v>
      </c>
      <c r="E47" s="46">
        <v>1.98</v>
      </c>
      <c r="F47" s="46">
        <v>0.36</v>
      </c>
      <c r="G47" s="46">
        <v>10.02</v>
      </c>
      <c r="H47" s="46">
        <v>52.2</v>
      </c>
      <c r="I47" s="45">
        <v>0.054</v>
      </c>
      <c r="J47" s="45">
        <v>0</v>
      </c>
      <c r="K47" s="45">
        <v>1.17</v>
      </c>
      <c r="L47" s="45">
        <v>10.5</v>
      </c>
      <c r="M47" s="45">
        <v>0</v>
      </c>
      <c r="N47" s="45">
        <v>14.1</v>
      </c>
      <c r="O47" s="45">
        <v>0.42</v>
      </c>
      <c r="P47" s="45">
        <v>47.4</v>
      </c>
    </row>
    <row r="48" s="4" customFormat="1" ht="26.25" customHeight="1" spans="1:16">
      <c r="A48" s="48" t="s">
        <v>56</v>
      </c>
      <c r="B48" s="49"/>
      <c r="C48" s="49"/>
      <c r="D48" s="50">
        <f>D40+D41+D42+D43+D44+D45+D46+D47</f>
        <v>910</v>
      </c>
      <c r="E48" s="50">
        <f t="shared" ref="E48:H48" si="3">E40+E41+E42+E43+E44+E45+E46+E47</f>
        <v>27.04</v>
      </c>
      <c r="F48" s="50">
        <f t="shared" si="3"/>
        <v>19.55</v>
      </c>
      <c r="G48" s="50">
        <f t="shared" si="3"/>
        <v>137.94</v>
      </c>
      <c r="H48" s="50">
        <f t="shared" si="3"/>
        <v>855.65</v>
      </c>
      <c r="I48" s="81" t="s">
        <v>113</v>
      </c>
      <c r="J48" s="81" t="s">
        <v>114</v>
      </c>
      <c r="K48" s="81" t="s">
        <v>115</v>
      </c>
      <c r="L48" s="81" t="s">
        <v>116</v>
      </c>
      <c r="M48" s="81" t="s">
        <v>117</v>
      </c>
      <c r="N48" s="81" t="s">
        <v>118</v>
      </c>
      <c r="O48" s="81" t="s">
        <v>119</v>
      </c>
      <c r="P48" s="81" t="s">
        <v>120</v>
      </c>
    </row>
    <row r="49" s="4" customFormat="1" ht="26.25" customHeight="1" spans="1:16">
      <c r="A49" s="52" t="s">
        <v>70</v>
      </c>
      <c r="B49" s="53"/>
      <c r="C49" s="54"/>
      <c r="D49" s="55">
        <f>D48</f>
        <v>910</v>
      </c>
      <c r="E49" s="55">
        <f t="shared" ref="E49:H49" si="4">E48</f>
        <v>27.04</v>
      </c>
      <c r="F49" s="55">
        <f t="shared" si="4"/>
        <v>19.55</v>
      </c>
      <c r="G49" s="55">
        <f t="shared" si="4"/>
        <v>137.94</v>
      </c>
      <c r="H49" s="55">
        <f t="shared" si="4"/>
        <v>855.65</v>
      </c>
      <c r="I49" s="83" t="s">
        <v>121</v>
      </c>
      <c r="J49" s="83" t="s">
        <v>122</v>
      </c>
      <c r="K49" s="83" t="s">
        <v>123</v>
      </c>
      <c r="L49" s="83" t="s">
        <v>124</v>
      </c>
      <c r="M49" s="83" t="s">
        <v>117</v>
      </c>
      <c r="N49" s="83" t="s">
        <v>125</v>
      </c>
      <c r="O49" s="83" t="s">
        <v>126</v>
      </c>
      <c r="P49" s="83" t="s">
        <v>127</v>
      </c>
    </row>
    <row r="50" s="4" customFormat="1" ht="26.25" customHeight="1" spans="1:16">
      <c r="A50" s="40" t="s">
        <v>128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</row>
    <row r="51" ht="26.25" customHeight="1" spans="1:16">
      <c r="A51" s="42" t="s">
        <v>37</v>
      </c>
      <c r="B51" s="43" t="s">
        <v>38</v>
      </c>
      <c r="C51" s="44" t="s">
        <v>39</v>
      </c>
      <c r="D51" s="45" t="s">
        <v>40</v>
      </c>
      <c r="E51" s="46">
        <v>0.33</v>
      </c>
      <c r="F51" s="46">
        <v>0.06</v>
      </c>
      <c r="G51" s="46">
        <v>1.14</v>
      </c>
      <c r="H51" s="46">
        <v>6.6</v>
      </c>
      <c r="I51" s="45">
        <v>0.018</v>
      </c>
      <c r="J51" s="45">
        <v>5.25</v>
      </c>
      <c r="K51" s="45">
        <v>0.27</v>
      </c>
      <c r="L51" s="45">
        <v>4.2</v>
      </c>
      <c r="M51" s="45">
        <v>0</v>
      </c>
      <c r="N51" s="45">
        <v>6</v>
      </c>
      <c r="O51" s="45">
        <v>0.21</v>
      </c>
      <c r="P51" s="45">
        <v>7.8</v>
      </c>
    </row>
    <row r="52" ht="26.25" customHeight="1" spans="1:16">
      <c r="A52" s="42" t="s">
        <v>129</v>
      </c>
      <c r="B52" s="43" t="s">
        <v>38</v>
      </c>
      <c r="C52" s="44" t="s">
        <v>130</v>
      </c>
      <c r="D52" s="45">
        <v>250</v>
      </c>
      <c r="E52" s="46">
        <v>3.7</v>
      </c>
      <c r="F52" s="46">
        <v>5.87</v>
      </c>
      <c r="G52" s="46">
        <v>15.7</v>
      </c>
      <c r="H52" s="46">
        <v>131.6</v>
      </c>
      <c r="I52" s="45">
        <v>0.1</v>
      </c>
      <c r="J52" s="45">
        <v>14.275</v>
      </c>
      <c r="K52" s="45">
        <v>1.65</v>
      </c>
      <c r="L52" s="45">
        <v>66.975</v>
      </c>
      <c r="M52" s="45">
        <v>0.025</v>
      </c>
      <c r="N52" s="45">
        <v>20.625</v>
      </c>
      <c r="O52" s="45">
        <v>0.125</v>
      </c>
      <c r="P52" s="45">
        <v>41.75</v>
      </c>
    </row>
    <row r="53" ht="26.25" customHeight="1" spans="1:16">
      <c r="A53" s="42" t="s">
        <v>131</v>
      </c>
      <c r="B53" s="43" t="s">
        <v>38</v>
      </c>
      <c r="C53" s="44" t="s">
        <v>132</v>
      </c>
      <c r="D53" s="45">
        <v>150</v>
      </c>
      <c r="E53" s="46">
        <v>8.77</v>
      </c>
      <c r="F53" s="46">
        <v>2.3</v>
      </c>
      <c r="G53" s="46">
        <v>49.71</v>
      </c>
      <c r="H53" s="46">
        <v>254</v>
      </c>
      <c r="I53" s="45">
        <v>0.208</v>
      </c>
      <c r="J53" s="45">
        <v>0</v>
      </c>
      <c r="K53" s="45">
        <v>4.736</v>
      </c>
      <c r="L53" s="45">
        <v>24.288</v>
      </c>
      <c r="M53" s="45">
        <v>0</v>
      </c>
      <c r="N53" s="45">
        <v>140.512</v>
      </c>
      <c r="O53" s="45">
        <v>0.4</v>
      </c>
      <c r="P53" s="45">
        <v>207.344</v>
      </c>
    </row>
    <row r="54" ht="26.25" customHeight="1" spans="1:16">
      <c r="A54" s="42" t="s">
        <v>43</v>
      </c>
      <c r="B54" s="43" t="s">
        <v>38</v>
      </c>
      <c r="C54" s="44" t="s">
        <v>133</v>
      </c>
      <c r="D54" s="45" t="s">
        <v>112</v>
      </c>
      <c r="E54" s="46">
        <v>16.06</v>
      </c>
      <c r="F54" s="46">
        <v>22.02</v>
      </c>
      <c r="G54" s="46">
        <v>5.62</v>
      </c>
      <c r="H54" s="46">
        <v>286.04</v>
      </c>
      <c r="I54" s="45">
        <v>0.08</v>
      </c>
      <c r="J54" s="45">
        <v>2.54</v>
      </c>
      <c r="K54" s="45">
        <v>2.48</v>
      </c>
      <c r="L54" s="45">
        <v>46.29</v>
      </c>
      <c r="M54" s="45">
        <v>0</v>
      </c>
      <c r="N54" s="45">
        <v>21.4</v>
      </c>
      <c r="O54" s="45">
        <v>0.52</v>
      </c>
      <c r="P54" s="45">
        <v>164.69</v>
      </c>
    </row>
    <row r="55" ht="26.25" customHeight="1" spans="1:16">
      <c r="A55" s="47" t="s">
        <v>134</v>
      </c>
      <c r="B55" s="43" t="s">
        <v>38</v>
      </c>
      <c r="C55" s="44" t="s">
        <v>135</v>
      </c>
      <c r="D55" s="45" t="s">
        <v>50</v>
      </c>
      <c r="E55" s="46">
        <v>0.14</v>
      </c>
      <c r="F55" s="46">
        <v>0.12</v>
      </c>
      <c r="G55" s="46">
        <v>24.94</v>
      </c>
      <c r="H55" s="46">
        <v>114.4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</row>
    <row r="56" ht="26.25" customHeight="1" spans="1:16">
      <c r="A56" s="42" t="s">
        <v>51</v>
      </c>
      <c r="B56" s="43" t="s">
        <v>38</v>
      </c>
      <c r="C56" s="44" t="s">
        <v>52</v>
      </c>
      <c r="D56" s="45" t="s">
        <v>53</v>
      </c>
      <c r="E56" s="46">
        <v>3.95</v>
      </c>
      <c r="F56" s="46">
        <v>0.5</v>
      </c>
      <c r="G56" s="46">
        <v>24.15</v>
      </c>
      <c r="H56" s="46">
        <v>117.5</v>
      </c>
      <c r="I56" s="45">
        <v>0.08</v>
      </c>
      <c r="J56" s="45">
        <v>0</v>
      </c>
      <c r="K56" s="45">
        <v>1</v>
      </c>
      <c r="L56" s="45">
        <v>11.5</v>
      </c>
      <c r="M56" s="45">
        <v>0</v>
      </c>
      <c r="N56" s="45">
        <v>16.5</v>
      </c>
      <c r="O56" s="45">
        <v>0.65</v>
      </c>
      <c r="P56" s="45">
        <v>43.5</v>
      </c>
    </row>
    <row r="57" ht="26.25" customHeight="1" spans="1:16">
      <c r="A57" s="42" t="s">
        <v>54</v>
      </c>
      <c r="B57" s="43" t="s">
        <v>38</v>
      </c>
      <c r="C57" s="44" t="s">
        <v>55</v>
      </c>
      <c r="D57" s="45" t="s">
        <v>40</v>
      </c>
      <c r="E57" s="46">
        <v>1.98</v>
      </c>
      <c r="F57" s="46">
        <v>0.36</v>
      </c>
      <c r="G57" s="46">
        <v>10.02</v>
      </c>
      <c r="H57" s="46">
        <v>52.2</v>
      </c>
      <c r="I57" s="45">
        <v>0.054</v>
      </c>
      <c r="J57" s="45">
        <v>0</v>
      </c>
      <c r="K57" s="45">
        <v>1.17</v>
      </c>
      <c r="L57" s="45">
        <v>10.5</v>
      </c>
      <c r="M57" s="45">
        <v>0</v>
      </c>
      <c r="N57" s="45">
        <v>14.1</v>
      </c>
      <c r="O57" s="45">
        <v>0.42</v>
      </c>
      <c r="P57" s="45">
        <v>47.4</v>
      </c>
    </row>
    <row r="58" s="4" customFormat="1" ht="26.25" customHeight="1" spans="1:16">
      <c r="A58" s="48" t="s">
        <v>56</v>
      </c>
      <c r="B58" s="49"/>
      <c r="C58" s="49"/>
      <c r="D58" s="81" t="s">
        <v>136</v>
      </c>
      <c r="E58" s="82" t="s">
        <v>137</v>
      </c>
      <c r="F58" s="82" t="s">
        <v>138</v>
      </c>
      <c r="G58" s="82" t="s">
        <v>139</v>
      </c>
      <c r="H58" s="82" t="s">
        <v>140</v>
      </c>
      <c r="I58" s="81" t="s">
        <v>141</v>
      </c>
      <c r="J58" s="81" t="s">
        <v>142</v>
      </c>
      <c r="K58" s="81" t="s">
        <v>143</v>
      </c>
      <c r="L58" s="81" t="s">
        <v>144</v>
      </c>
      <c r="M58" s="81" t="s">
        <v>89</v>
      </c>
      <c r="N58" s="81" t="s">
        <v>145</v>
      </c>
      <c r="O58" s="81" t="s">
        <v>146</v>
      </c>
      <c r="P58" s="81" t="s">
        <v>147</v>
      </c>
    </row>
    <row r="59" s="4" customFormat="1" ht="26.25" customHeight="1" spans="1:16">
      <c r="A59" s="52" t="s">
        <v>70</v>
      </c>
      <c r="B59" s="53"/>
      <c r="C59" s="54"/>
      <c r="D59" s="83" t="str">
        <f>D58</f>
        <v>570</v>
      </c>
      <c r="E59" s="83" t="str">
        <f t="shared" ref="E59:H59" si="5">E58</f>
        <v>31,91</v>
      </c>
      <c r="F59" s="83" t="str">
        <f t="shared" si="5"/>
        <v>25,4</v>
      </c>
      <c r="G59" s="83" t="str">
        <f t="shared" si="5"/>
        <v>116,84</v>
      </c>
      <c r="H59" s="83" t="str">
        <f t="shared" si="5"/>
        <v>826,34</v>
      </c>
      <c r="I59" s="83" t="s">
        <v>148</v>
      </c>
      <c r="J59" s="83" t="s">
        <v>149</v>
      </c>
      <c r="K59" s="83" t="s">
        <v>150</v>
      </c>
      <c r="L59" s="83" t="s">
        <v>151</v>
      </c>
      <c r="M59" s="83" t="s">
        <v>97</v>
      </c>
      <c r="N59" s="83" t="s">
        <v>152</v>
      </c>
      <c r="O59" s="83" t="s">
        <v>153</v>
      </c>
      <c r="P59" s="83" t="s">
        <v>154</v>
      </c>
    </row>
    <row r="60" s="4" customFormat="1" ht="26.25" customHeight="1" spans="1:16">
      <c r="A60" s="40" t="s">
        <v>155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ht="26.25" customHeight="1" spans="1:16">
      <c r="A61" s="56" t="s">
        <v>37</v>
      </c>
      <c r="B61" s="57" t="s">
        <v>38</v>
      </c>
      <c r="C61" s="44" t="s">
        <v>39</v>
      </c>
      <c r="D61" s="45">
        <v>60</v>
      </c>
      <c r="E61" s="46">
        <f>D61*0.33/30</f>
        <v>0.66</v>
      </c>
      <c r="F61" s="46">
        <f>D61*0.06/30</f>
        <v>0.12</v>
      </c>
      <c r="G61" s="46">
        <f>D61*1.14/30</f>
        <v>2.28</v>
      </c>
      <c r="H61" s="46">
        <f>D61*6.6/30</f>
        <v>13.2</v>
      </c>
      <c r="I61" s="45">
        <v>0.018</v>
      </c>
      <c r="J61" s="45">
        <v>5.25</v>
      </c>
      <c r="K61" s="45">
        <v>0.27</v>
      </c>
      <c r="L61" s="45">
        <v>4.2</v>
      </c>
      <c r="M61" s="45">
        <v>0</v>
      </c>
      <c r="N61" s="45">
        <v>6</v>
      </c>
      <c r="O61" s="45">
        <v>0.21</v>
      </c>
      <c r="P61" s="45">
        <v>7.8</v>
      </c>
    </row>
    <row r="62" ht="26.25" customHeight="1" spans="1:16">
      <c r="A62" s="56">
        <v>108</v>
      </c>
      <c r="B62" s="57" t="s">
        <v>38</v>
      </c>
      <c r="C62" s="44" t="s">
        <v>156</v>
      </c>
      <c r="D62" s="45" t="s">
        <v>43</v>
      </c>
      <c r="E62" s="46">
        <v>2.2</v>
      </c>
      <c r="F62" s="46">
        <v>2.78</v>
      </c>
      <c r="G62" s="46">
        <v>15.4</v>
      </c>
      <c r="H62" s="46">
        <v>106</v>
      </c>
      <c r="I62" s="45">
        <v>0.125</v>
      </c>
      <c r="J62" s="45">
        <v>11.075</v>
      </c>
      <c r="K62" s="45">
        <v>1.1</v>
      </c>
      <c r="L62" s="45">
        <v>24.175</v>
      </c>
      <c r="M62" s="45">
        <v>0</v>
      </c>
      <c r="N62" s="45">
        <v>29.35</v>
      </c>
      <c r="O62" s="45">
        <v>1.275</v>
      </c>
      <c r="P62" s="45">
        <v>71.1</v>
      </c>
    </row>
    <row r="63" ht="26.25" customHeight="1" spans="1:16">
      <c r="A63" s="56" t="s">
        <v>157</v>
      </c>
      <c r="B63" s="57" t="s">
        <v>38</v>
      </c>
      <c r="C63" s="44" t="s">
        <v>158</v>
      </c>
      <c r="D63" s="45" t="s">
        <v>159</v>
      </c>
      <c r="E63" s="46">
        <v>5.74</v>
      </c>
      <c r="F63" s="46">
        <v>5.45</v>
      </c>
      <c r="G63" s="46">
        <v>34.92</v>
      </c>
      <c r="H63" s="46">
        <v>211.41</v>
      </c>
      <c r="I63" s="45">
        <v>0.247</v>
      </c>
      <c r="J63" s="45">
        <v>4.785</v>
      </c>
      <c r="K63" s="45">
        <v>3.828</v>
      </c>
      <c r="L63" s="45">
        <v>42.456</v>
      </c>
      <c r="M63" s="45">
        <v>0.014</v>
      </c>
      <c r="N63" s="45">
        <v>106.154</v>
      </c>
      <c r="O63" s="45">
        <v>3.625</v>
      </c>
      <c r="P63" s="45">
        <v>283.156</v>
      </c>
    </row>
    <row r="64" ht="26.25" customHeight="1" spans="1:16">
      <c r="A64" s="56">
        <v>293</v>
      </c>
      <c r="B64" s="57" t="s">
        <v>38</v>
      </c>
      <c r="C64" s="44" t="s">
        <v>160</v>
      </c>
      <c r="D64" s="45">
        <v>80</v>
      </c>
      <c r="E64" s="46">
        <v>16.65</v>
      </c>
      <c r="F64" s="46">
        <v>20.89</v>
      </c>
      <c r="G64" s="46">
        <v>19.81</v>
      </c>
      <c r="H64" s="46">
        <v>325</v>
      </c>
      <c r="I64" s="45"/>
      <c r="J64" s="45"/>
      <c r="K64" s="45"/>
      <c r="L64" s="45"/>
      <c r="M64" s="45"/>
      <c r="N64" s="45"/>
      <c r="O64" s="45"/>
      <c r="P64" s="45"/>
    </row>
    <row r="65" ht="26.25" customHeight="1" spans="1:16">
      <c r="A65" s="56" t="s">
        <v>161</v>
      </c>
      <c r="B65" s="57" t="s">
        <v>38</v>
      </c>
      <c r="C65" s="44" t="s">
        <v>162</v>
      </c>
      <c r="D65" s="45" t="s">
        <v>50</v>
      </c>
      <c r="E65" s="46">
        <v>0.68</v>
      </c>
      <c r="F65" s="46">
        <v>0.28</v>
      </c>
      <c r="G65" s="46">
        <v>20.76</v>
      </c>
      <c r="H65" s="46">
        <v>88.2</v>
      </c>
      <c r="I65" s="45"/>
      <c r="J65" s="45"/>
      <c r="K65" s="45"/>
      <c r="L65" s="45"/>
      <c r="M65" s="45"/>
      <c r="N65" s="45"/>
      <c r="O65" s="45"/>
      <c r="P65" s="45"/>
    </row>
    <row r="66" ht="26.25" customHeight="1" spans="1:16">
      <c r="A66" s="56" t="s">
        <v>51</v>
      </c>
      <c r="B66" s="57" t="s">
        <v>38</v>
      </c>
      <c r="C66" s="44" t="s">
        <v>52</v>
      </c>
      <c r="D66" s="45" t="s">
        <v>53</v>
      </c>
      <c r="E66" s="46">
        <v>3.95</v>
      </c>
      <c r="F66" s="46">
        <v>0.5</v>
      </c>
      <c r="G66" s="46">
        <v>24.15</v>
      </c>
      <c r="H66" s="46">
        <v>117.5</v>
      </c>
      <c r="I66" s="45">
        <v>0.02</v>
      </c>
      <c r="J66" s="45">
        <v>100</v>
      </c>
      <c r="K66" s="45">
        <v>0.64</v>
      </c>
      <c r="L66" s="45">
        <v>21.34</v>
      </c>
      <c r="M66" s="45">
        <v>0</v>
      </c>
      <c r="N66" s="45">
        <v>3.44</v>
      </c>
      <c r="O66" s="45">
        <v>0.76</v>
      </c>
      <c r="P66" s="45">
        <v>3.44</v>
      </c>
    </row>
    <row r="67" ht="26.25" customHeight="1" spans="1:16">
      <c r="A67" s="56" t="s">
        <v>54</v>
      </c>
      <c r="B67" s="57" t="s">
        <v>38</v>
      </c>
      <c r="C67" s="44" t="s">
        <v>55</v>
      </c>
      <c r="D67" s="45" t="s">
        <v>40</v>
      </c>
      <c r="E67" s="46">
        <v>1.98</v>
      </c>
      <c r="F67" s="46">
        <v>0.36</v>
      </c>
      <c r="G67" s="46">
        <v>10.02</v>
      </c>
      <c r="H67" s="46">
        <v>52.2</v>
      </c>
      <c r="I67" s="45">
        <v>0.08</v>
      </c>
      <c r="J67" s="45">
        <v>0</v>
      </c>
      <c r="K67" s="45">
        <v>1</v>
      </c>
      <c r="L67" s="45">
        <v>11.5</v>
      </c>
      <c r="M67" s="45">
        <v>0</v>
      </c>
      <c r="N67" s="45">
        <v>16.5</v>
      </c>
      <c r="O67" s="45">
        <v>0.65</v>
      </c>
      <c r="P67" s="45">
        <v>43.5</v>
      </c>
    </row>
    <row r="68" ht="26.25" customHeight="1" spans="1:16">
      <c r="A68" s="48" t="s">
        <v>56</v>
      </c>
      <c r="B68" s="49"/>
      <c r="C68" s="49"/>
      <c r="D68" s="50">
        <f>D61+D62+D63+D64+D65+D66+D67</f>
        <v>820</v>
      </c>
      <c r="E68" s="50">
        <f t="shared" ref="E68:H68" si="6">E61+E62+E64+E65+E66+E67</f>
        <v>26.12</v>
      </c>
      <c r="F68" s="50">
        <f t="shared" si="6"/>
        <v>24.93</v>
      </c>
      <c r="G68" s="50">
        <f t="shared" si="6"/>
        <v>92.42</v>
      </c>
      <c r="H68" s="50">
        <f t="shared" si="6"/>
        <v>702.1</v>
      </c>
      <c r="I68" s="45">
        <v>0.054</v>
      </c>
      <c r="J68" s="45">
        <v>0</v>
      </c>
      <c r="K68" s="45">
        <v>1.17</v>
      </c>
      <c r="L68" s="45">
        <v>10.5</v>
      </c>
      <c r="M68" s="45">
        <v>0</v>
      </c>
      <c r="N68" s="45">
        <v>14.1</v>
      </c>
      <c r="O68" s="45">
        <v>0.42</v>
      </c>
      <c r="P68" s="45">
        <v>47.4</v>
      </c>
    </row>
    <row r="69" s="4" customFormat="1" ht="26.25" customHeight="1" spans="1:16">
      <c r="A69" s="52" t="s">
        <v>70</v>
      </c>
      <c r="B69" s="53"/>
      <c r="C69" s="54"/>
      <c r="D69" s="55">
        <f>D68</f>
        <v>820</v>
      </c>
      <c r="E69" s="84" t="s">
        <v>163</v>
      </c>
      <c r="F69" s="84" t="s">
        <v>164</v>
      </c>
      <c r="G69" s="84" t="s">
        <v>165</v>
      </c>
      <c r="H69" s="84" t="s">
        <v>166</v>
      </c>
      <c r="I69" s="83" t="s">
        <v>167</v>
      </c>
      <c r="J69" s="83" t="s">
        <v>168</v>
      </c>
      <c r="K69" s="83" t="s">
        <v>169</v>
      </c>
      <c r="L69" s="83" t="s">
        <v>170</v>
      </c>
      <c r="M69" s="83" t="s">
        <v>171</v>
      </c>
      <c r="N69" s="83" t="s">
        <v>172</v>
      </c>
      <c r="O69" s="83" t="s">
        <v>173</v>
      </c>
      <c r="P69" s="83" t="s">
        <v>174</v>
      </c>
    </row>
    <row r="70" s="4" customFormat="1" ht="26.25" customHeight="1" spans="1:16">
      <c r="A70" s="40" t="s">
        <v>175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</row>
    <row r="71" ht="26.25" customHeight="1" spans="1:16">
      <c r="A71" s="42" t="s">
        <v>37</v>
      </c>
      <c r="B71" s="43" t="s">
        <v>38</v>
      </c>
      <c r="C71" s="44" t="s">
        <v>80</v>
      </c>
      <c r="D71" s="45" t="s">
        <v>40</v>
      </c>
      <c r="E71" s="46">
        <v>0.21</v>
      </c>
      <c r="F71" s="46">
        <v>0.03</v>
      </c>
      <c r="G71" s="46">
        <v>0.57</v>
      </c>
      <c r="H71" s="46">
        <v>3.6</v>
      </c>
      <c r="I71" s="45">
        <v>0.012</v>
      </c>
      <c r="J71" s="45">
        <v>1.47</v>
      </c>
      <c r="K71" s="45">
        <v>0.15</v>
      </c>
      <c r="L71" s="45">
        <v>5.1</v>
      </c>
      <c r="M71" s="45">
        <v>0</v>
      </c>
      <c r="N71" s="45">
        <v>4.2</v>
      </c>
      <c r="O71" s="45">
        <v>0.03</v>
      </c>
      <c r="P71" s="45">
        <v>9</v>
      </c>
    </row>
    <row r="72" ht="26.25" customHeight="1" spans="1:16">
      <c r="A72" s="42" t="s">
        <v>176</v>
      </c>
      <c r="B72" s="43" t="s">
        <v>38</v>
      </c>
      <c r="C72" s="44" t="s">
        <v>177</v>
      </c>
      <c r="D72" s="45" t="s">
        <v>43</v>
      </c>
      <c r="E72" s="46">
        <v>1.98</v>
      </c>
      <c r="F72" s="46">
        <v>2.7</v>
      </c>
      <c r="G72" s="46">
        <v>12.1</v>
      </c>
      <c r="H72" s="46">
        <v>85.75</v>
      </c>
      <c r="I72" s="45">
        <v>0.1</v>
      </c>
      <c r="J72" s="45">
        <v>8.25</v>
      </c>
      <c r="K72" s="45">
        <v>0.875</v>
      </c>
      <c r="L72" s="45">
        <v>26.7</v>
      </c>
      <c r="M72" s="45">
        <v>0</v>
      </c>
      <c r="N72" s="45">
        <v>22.775</v>
      </c>
      <c r="O72" s="45">
        <v>1.225</v>
      </c>
      <c r="P72" s="45">
        <v>55.975</v>
      </c>
    </row>
    <row r="73" ht="26.25" customHeight="1" spans="1:16">
      <c r="A73" s="42" t="s">
        <v>178</v>
      </c>
      <c r="B73" s="43" t="s">
        <v>38</v>
      </c>
      <c r="C73" s="44" t="s">
        <v>179</v>
      </c>
      <c r="D73" s="45" t="s">
        <v>159</v>
      </c>
      <c r="E73" s="46">
        <v>3.48</v>
      </c>
      <c r="F73" s="46">
        <v>3.43</v>
      </c>
      <c r="G73" s="46">
        <v>14.62</v>
      </c>
      <c r="H73" s="46">
        <v>105.45</v>
      </c>
      <c r="I73" s="45">
        <v>0.06</v>
      </c>
      <c r="J73" s="45">
        <v>78.12</v>
      </c>
      <c r="K73" s="45">
        <v>1.2</v>
      </c>
      <c r="L73" s="45">
        <v>92.55</v>
      </c>
      <c r="M73" s="45">
        <v>0</v>
      </c>
      <c r="N73" s="45">
        <v>28.725</v>
      </c>
      <c r="O73" s="45">
        <v>0.18</v>
      </c>
      <c r="P73" s="45">
        <v>57.9</v>
      </c>
    </row>
    <row r="74" ht="26.25" customHeight="1" spans="1:16">
      <c r="A74" s="42" t="s">
        <v>180</v>
      </c>
      <c r="B74" s="43" t="s">
        <v>38</v>
      </c>
      <c r="C74" s="44" t="s">
        <v>181</v>
      </c>
      <c r="D74" s="45" t="s">
        <v>47</v>
      </c>
      <c r="E74" s="46">
        <v>12.68</v>
      </c>
      <c r="F74" s="46">
        <v>12.19</v>
      </c>
      <c r="G74" s="46">
        <v>11.84</v>
      </c>
      <c r="H74" s="46">
        <v>208</v>
      </c>
      <c r="I74" s="45">
        <v>0.144</v>
      </c>
      <c r="J74" s="45">
        <v>0.656</v>
      </c>
      <c r="K74" s="45">
        <v>2.632</v>
      </c>
      <c r="L74" s="45">
        <v>43.48</v>
      </c>
      <c r="M74" s="45">
        <v>0.04</v>
      </c>
      <c r="N74" s="45">
        <v>16.144</v>
      </c>
      <c r="O74" s="45">
        <v>49.744</v>
      </c>
      <c r="P74" s="45">
        <v>58.184</v>
      </c>
    </row>
    <row r="75" ht="26.25" customHeight="1" spans="1:16">
      <c r="A75" s="42" t="s">
        <v>182</v>
      </c>
      <c r="B75" s="43" t="s">
        <v>38</v>
      </c>
      <c r="C75" s="44" t="s">
        <v>183</v>
      </c>
      <c r="D75" s="45" t="s">
        <v>50</v>
      </c>
      <c r="E75" s="46">
        <v>0.44</v>
      </c>
      <c r="F75" s="46">
        <v>0.16</v>
      </c>
      <c r="G75" s="46">
        <v>28.2</v>
      </c>
      <c r="H75" s="46">
        <v>116.6</v>
      </c>
      <c r="I75" s="45">
        <v>0</v>
      </c>
      <c r="J75" s="45">
        <v>2.7</v>
      </c>
      <c r="K75" s="45">
        <v>0.8</v>
      </c>
      <c r="L75" s="45">
        <v>20.56</v>
      </c>
      <c r="M75" s="45">
        <v>0</v>
      </c>
      <c r="N75" s="45">
        <v>11.06</v>
      </c>
      <c r="O75" s="45">
        <v>0.12</v>
      </c>
      <c r="P75" s="45">
        <v>11.2</v>
      </c>
    </row>
    <row r="76" ht="26.25" customHeight="1" spans="1:16">
      <c r="A76" s="42" t="s">
        <v>51</v>
      </c>
      <c r="B76" s="43" t="s">
        <v>38</v>
      </c>
      <c r="C76" s="44" t="s">
        <v>52</v>
      </c>
      <c r="D76" s="45" t="s">
        <v>53</v>
      </c>
      <c r="E76" s="46">
        <v>3.95</v>
      </c>
      <c r="F76" s="46">
        <v>0.5</v>
      </c>
      <c r="G76" s="46">
        <v>24.15</v>
      </c>
      <c r="H76" s="46">
        <v>117.5</v>
      </c>
      <c r="I76" s="45">
        <v>0.08</v>
      </c>
      <c r="J76" s="45">
        <v>0</v>
      </c>
      <c r="K76" s="45">
        <v>1</v>
      </c>
      <c r="L76" s="45">
        <v>11.5</v>
      </c>
      <c r="M76" s="45">
        <v>0</v>
      </c>
      <c r="N76" s="45">
        <v>16.5</v>
      </c>
      <c r="O76" s="45">
        <v>0.65</v>
      </c>
      <c r="P76" s="45">
        <v>43.5</v>
      </c>
    </row>
    <row r="77" ht="26.25" customHeight="1" spans="1:16">
      <c r="A77" s="42" t="s">
        <v>54</v>
      </c>
      <c r="B77" s="43" t="s">
        <v>38</v>
      </c>
      <c r="C77" s="44" t="s">
        <v>55</v>
      </c>
      <c r="D77" s="45" t="s">
        <v>40</v>
      </c>
      <c r="E77" s="46">
        <v>1.98</v>
      </c>
      <c r="F77" s="46">
        <v>0.36</v>
      </c>
      <c r="G77" s="46">
        <v>10.02</v>
      </c>
      <c r="H77" s="46">
        <v>52.2</v>
      </c>
      <c r="I77" s="45">
        <v>0.054</v>
      </c>
      <c r="J77" s="45">
        <v>0</v>
      </c>
      <c r="K77" s="45">
        <v>1.17</v>
      </c>
      <c r="L77" s="45">
        <v>10.5</v>
      </c>
      <c r="M77" s="45">
        <v>0</v>
      </c>
      <c r="N77" s="45">
        <v>14.1</v>
      </c>
      <c r="O77" s="45">
        <v>0.42</v>
      </c>
      <c r="P77" s="45">
        <v>47.4</v>
      </c>
    </row>
    <row r="78" ht="26.25" customHeight="1" spans="1:16">
      <c r="A78" s="42" t="s">
        <v>110</v>
      </c>
      <c r="B78" s="43" t="s">
        <v>38</v>
      </c>
      <c r="C78" s="44" t="s">
        <v>111</v>
      </c>
      <c r="D78" s="45" t="s">
        <v>112</v>
      </c>
      <c r="E78" s="46">
        <v>0.4</v>
      </c>
      <c r="F78" s="46">
        <v>0.4</v>
      </c>
      <c r="G78" s="46">
        <v>9.8</v>
      </c>
      <c r="H78" s="46">
        <v>47</v>
      </c>
      <c r="I78" s="45">
        <v>0.03</v>
      </c>
      <c r="J78" s="45">
        <v>10</v>
      </c>
      <c r="K78" s="45">
        <v>2.2</v>
      </c>
      <c r="L78" s="45">
        <v>16</v>
      </c>
      <c r="M78" s="45">
        <v>0</v>
      </c>
      <c r="N78" s="45">
        <v>9</v>
      </c>
      <c r="O78" s="45">
        <v>0.2</v>
      </c>
      <c r="P78" s="45">
        <v>11</v>
      </c>
    </row>
    <row r="79" s="4" customFormat="1" ht="26.25" customHeight="1" spans="1:16">
      <c r="A79" s="48" t="s">
        <v>56</v>
      </c>
      <c r="B79" s="49"/>
      <c r="C79" s="49"/>
      <c r="D79" s="50">
        <f>D71+D72+D73+D74+D75+D76+D77+D78</f>
        <v>890</v>
      </c>
      <c r="E79" s="82" t="s">
        <v>184</v>
      </c>
      <c r="F79" s="82" t="s">
        <v>185</v>
      </c>
      <c r="G79" s="82" t="s">
        <v>186</v>
      </c>
      <c r="H79" s="82" t="s">
        <v>187</v>
      </c>
      <c r="I79" s="81" t="s">
        <v>188</v>
      </c>
      <c r="J79" s="81" t="s">
        <v>189</v>
      </c>
      <c r="K79" s="81" t="s">
        <v>190</v>
      </c>
      <c r="L79" s="81" t="s">
        <v>191</v>
      </c>
      <c r="M79" s="81" t="s">
        <v>192</v>
      </c>
      <c r="N79" s="81" t="s">
        <v>193</v>
      </c>
      <c r="O79" s="81" t="s">
        <v>194</v>
      </c>
      <c r="P79" s="81" t="s">
        <v>195</v>
      </c>
    </row>
    <row r="80" s="4" customFormat="1" ht="26.25" customHeight="1" spans="1:16">
      <c r="A80" s="52" t="s">
        <v>70</v>
      </c>
      <c r="B80" s="53"/>
      <c r="C80" s="54"/>
      <c r="D80" s="55">
        <f>D79</f>
        <v>890</v>
      </c>
      <c r="E80" s="83" t="str">
        <f t="shared" ref="E80:H80" si="7">E79</f>
        <v>25,12</v>
      </c>
      <c r="F80" s="83" t="str">
        <f t="shared" si="7"/>
        <v>19,77</v>
      </c>
      <c r="G80" s="83" t="str">
        <f t="shared" si="7"/>
        <v>111,3</v>
      </c>
      <c r="H80" s="83" t="str">
        <f t="shared" si="7"/>
        <v>736,1</v>
      </c>
      <c r="I80" s="83" t="s">
        <v>196</v>
      </c>
      <c r="J80" s="83" t="s">
        <v>197</v>
      </c>
      <c r="K80" s="83" t="s">
        <v>198</v>
      </c>
      <c r="L80" s="83" t="s">
        <v>199</v>
      </c>
      <c r="M80" s="83" t="s">
        <v>200</v>
      </c>
      <c r="N80" s="83" t="s">
        <v>201</v>
      </c>
      <c r="O80" s="83" t="s">
        <v>202</v>
      </c>
      <c r="P80" s="83" t="s">
        <v>203</v>
      </c>
    </row>
    <row r="81" s="4" customFormat="1" ht="26.25" customHeight="1" spans="1:16">
      <c r="A81" s="40" t="s">
        <v>204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</row>
    <row r="82" ht="26.25" customHeight="1" spans="1:16">
      <c r="A82" s="42" t="s">
        <v>37</v>
      </c>
      <c r="B82" s="43" t="s">
        <v>38</v>
      </c>
      <c r="C82" s="44" t="s">
        <v>80</v>
      </c>
      <c r="D82" s="45" t="s">
        <v>40</v>
      </c>
      <c r="E82" s="46">
        <v>0.21</v>
      </c>
      <c r="F82" s="46">
        <v>0.03</v>
      </c>
      <c r="G82" s="46">
        <v>0.57</v>
      </c>
      <c r="H82" s="46">
        <v>3.6</v>
      </c>
      <c r="I82" s="45">
        <v>0.012</v>
      </c>
      <c r="J82" s="45">
        <v>1.47</v>
      </c>
      <c r="K82" s="45">
        <v>0.15</v>
      </c>
      <c r="L82" s="45">
        <v>5.1</v>
      </c>
      <c r="M82" s="45">
        <v>0</v>
      </c>
      <c r="N82" s="45">
        <v>4.2</v>
      </c>
      <c r="O82" s="45">
        <v>0.03</v>
      </c>
      <c r="P82" s="45">
        <v>9</v>
      </c>
    </row>
    <row r="83" ht="26.25" customHeight="1" spans="1:16">
      <c r="A83" s="42" t="s">
        <v>205</v>
      </c>
      <c r="B83" s="43" t="s">
        <v>38</v>
      </c>
      <c r="C83" s="44" t="s">
        <v>206</v>
      </c>
      <c r="D83" s="45" t="s">
        <v>43</v>
      </c>
      <c r="E83" s="46">
        <v>2.03</v>
      </c>
      <c r="F83" s="46">
        <v>5.1</v>
      </c>
      <c r="G83" s="46">
        <v>11.97</v>
      </c>
      <c r="H83" s="46">
        <v>107.25</v>
      </c>
      <c r="I83" s="45">
        <v>0.1</v>
      </c>
      <c r="J83" s="45">
        <v>8.375</v>
      </c>
      <c r="K83" s="45">
        <v>0.925</v>
      </c>
      <c r="L83" s="45">
        <v>29.15</v>
      </c>
      <c r="M83" s="45">
        <v>0</v>
      </c>
      <c r="N83" s="45">
        <v>24.175</v>
      </c>
      <c r="O83" s="45">
        <v>2.35</v>
      </c>
      <c r="P83" s="45">
        <v>56.725</v>
      </c>
    </row>
    <row r="84" ht="26.25" customHeight="1" spans="1:16">
      <c r="A84" s="42" t="s">
        <v>207</v>
      </c>
      <c r="B84" s="43" t="s">
        <v>38</v>
      </c>
      <c r="C84" s="44" t="s">
        <v>208</v>
      </c>
      <c r="D84" s="45" t="s">
        <v>50</v>
      </c>
      <c r="E84" s="46">
        <v>4.08</v>
      </c>
      <c r="F84" s="46">
        <v>6.4</v>
      </c>
      <c r="G84" s="46">
        <v>27.26</v>
      </c>
      <c r="H84" s="46">
        <v>183</v>
      </c>
      <c r="I84" s="45">
        <v>0.18</v>
      </c>
      <c r="J84" s="45">
        <v>24.22</v>
      </c>
      <c r="K84" s="45">
        <v>1.34</v>
      </c>
      <c r="L84" s="45">
        <v>49.3</v>
      </c>
      <c r="M84" s="45">
        <v>0</v>
      </c>
      <c r="N84" s="45">
        <v>37</v>
      </c>
      <c r="O84" s="45">
        <v>0.24</v>
      </c>
      <c r="P84" s="45">
        <v>115.46</v>
      </c>
    </row>
    <row r="85" ht="26.25" customHeight="1" spans="1:16">
      <c r="A85" s="42" t="s">
        <v>209</v>
      </c>
      <c r="B85" s="43" t="s">
        <v>38</v>
      </c>
      <c r="C85" s="44" t="s">
        <v>210</v>
      </c>
      <c r="D85" s="45" t="s">
        <v>47</v>
      </c>
      <c r="E85" s="46">
        <v>11.33</v>
      </c>
      <c r="F85" s="46">
        <v>11.39</v>
      </c>
      <c r="G85" s="46">
        <v>6.65</v>
      </c>
      <c r="H85" s="46">
        <v>174.54</v>
      </c>
      <c r="I85" s="45">
        <v>0.048</v>
      </c>
      <c r="J85" s="45">
        <v>3.488</v>
      </c>
      <c r="K85" s="45">
        <v>2.24</v>
      </c>
      <c r="L85" s="45">
        <v>57.792</v>
      </c>
      <c r="M85" s="45">
        <v>0.04</v>
      </c>
      <c r="N85" s="45">
        <v>25.264</v>
      </c>
      <c r="O85" s="45">
        <v>4.8</v>
      </c>
      <c r="P85" s="45">
        <v>172.2</v>
      </c>
    </row>
    <row r="86" ht="26.25" customHeight="1" spans="1:16">
      <c r="A86" s="42" t="s">
        <v>182</v>
      </c>
      <c r="B86" s="43" t="s">
        <v>38</v>
      </c>
      <c r="C86" s="44" t="s">
        <v>211</v>
      </c>
      <c r="D86" s="45" t="s">
        <v>50</v>
      </c>
      <c r="E86" s="46">
        <v>0.44</v>
      </c>
      <c r="F86" s="46">
        <v>0.16</v>
      </c>
      <c r="G86" s="46">
        <v>28.2</v>
      </c>
      <c r="H86" s="46">
        <v>116.6</v>
      </c>
      <c r="I86" s="45">
        <v>0</v>
      </c>
      <c r="J86" s="45">
        <v>2.7</v>
      </c>
      <c r="K86" s="45">
        <v>0.8</v>
      </c>
      <c r="L86" s="45">
        <v>20.56</v>
      </c>
      <c r="M86" s="45">
        <v>0</v>
      </c>
      <c r="N86" s="45">
        <v>11.06</v>
      </c>
      <c r="O86" s="45">
        <v>0.12</v>
      </c>
      <c r="P86" s="45">
        <v>11.2</v>
      </c>
    </row>
    <row r="87" ht="26.25" customHeight="1" spans="1:16">
      <c r="A87" s="42" t="s">
        <v>51</v>
      </c>
      <c r="B87" s="43" t="s">
        <v>38</v>
      </c>
      <c r="C87" s="44" t="s">
        <v>52</v>
      </c>
      <c r="D87" s="45" t="s">
        <v>53</v>
      </c>
      <c r="E87" s="46">
        <v>3.95</v>
      </c>
      <c r="F87" s="46">
        <v>0.5</v>
      </c>
      <c r="G87" s="46">
        <v>24.15</v>
      </c>
      <c r="H87" s="46">
        <v>117.5</v>
      </c>
      <c r="I87" s="45">
        <v>0.08</v>
      </c>
      <c r="J87" s="45">
        <v>0</v>
      </c>
      <c r="K87" s="45">
        <v>1</v>
      </c>
      <c r="L87" s="45">
        <v>11.5</v>
      </c>
      <c r="M87" s="45">
        <v>0</v>
      </c>
      <c r="N87" s="45">
        <v>16.5</v>
      </c>
      <c r="O87" s="45">
        <v>0.65</v>
      </c>
      <c r="P87" s="45">
        <v>43.5</v>
      </c>
    </row>
    <row r="88" ht="26.25" customHeight="1" spans="1:16">
      <c r="A88" s="42" t="s">
        <v>54</v>
      </c>
      <c r="B88" s="43" t="s">
        <v>38</v>
      </c>
      <c r="C88" s="44" t="s">
        <v>55</v>
      </c>
      <c r="D88" s="45" t="s">
        <v>40</v>
      </c>
      <c r="E88" s="46">
        <v>1.98</v>
      </c>
      <c r="F88" s="46">
        <v>0.36</v>
      </c>
      <c r="G88" s="46">
        <v>10.02</v>
      </c>
      <c r="H88" s="46">
        <v>52.2</v>
      </c>
      <c r="I88" s="45">
        <v>0.054</v>
      </c>
      <c r="J88" s="45">
        <v>0</v>
      </c>
      <c r="K88" s="45">
        <v>1.17</v>
      </c>
      <c r="L88" s="45">
        <v>10.5</v>
      </c>
      <c r="M88" s="45">
        <v>0</v>
      </c>
      <c r="N88" s="45">
        <v>14.1</v>
      </c>
      <c r="O88" s="45">
        <v>0.42</v>
      </c>
      <c r="P88" s="45">
        <v>47.4</v>
      </c>
    </row>
    <row r="89" s="4" customFormat="1" ht="26.25" customHeight="1" spans="1:16">
      <c r="A89" s="48" t="s">
        <v>56</v>
      </c>
      <c r="B89" s="49"/>
      <c r="C89" s="49"/>
      <c r="D89" s="81" t="s">
        <v>212</v>
      </c>
      <c r="E89" s="82" t="s">
        <v>213</v>
      </c>
      <c r="F89" s="82" t="s">
        <v>214</v>
      </c>
      <c r="G89" s="82" t="s">
        <v>215</v>
      </c>
      <c r="H89" s="82" t="s">
        <v>216</v>
      </c>
      <c r="I89" s="81" t="s">
        <v>217</v>
      </c>
      <c r="J89" s="81" t="s">
        <v>218</v>
      </c>
      <c r="K89" s="81" t="s">
        <v>219</v>
      </c>
      <c r="L89" s="81" t="s">
        <v>220</v>
      </c>
      <c r="M89" s="81" t="s">
        <v>192</v>
      </c>
      <c r="N89" s="81" t="s">
        <v>221</v>
      </c>
      <c r="O89" s="81" t="s">
        <v>222</v>
      </c>
      <c r="P89" s="81" t="s">
        <v>223</v>
      </c>
    </row>
    <row r="90" s="4" customFormat="1" ht="26.25" customHeight="1" spans="1:16">
      <c r="A90" s="52" t="s">
        <v>70</v>
      </c>
      <c r="B90" s="53"/>
      <c r="C90" s="54"/>
      <c r="D90" s="83" t="str">
        <f>D89</f>
        <v>840</v>
      </c>
      <c r="E90" s="83" t="str">
        <f t="shared" ref="E90:H90" si="8">E89</f>
        <v>24,02</v>
      </c>
      <c r="F90" s="83" t="str">
        <f t="shared" si="8"/>
        <v>23,94</v>
      </c>
      <c r="G90" s="83" t="str">
        <f t="shared" si="8"/>
        <v>108,82</v>
      </c>
      <c r="H90" s="83" t="str">
        <f t="shared" si="8"/>
        <v>754,69</v>
      </c>
      <c r="I90" s="83" t="s">
        <v>224</v>
      </c>
      <c r="J90" s="83" t="s">
        <v>225</v>
      </c>
      <c r="K90" s="83" t="s">
        <v>226</v>
      </c>
      <c r="L90" s="83" t="s">
        <v>227</v>
      </c>
      <c r="M90" s="83" t="s">
        <v>228</v>
      </c>
      <c r="N90" s="83" t="s">
        <v>229</v>
      </c>
      <c r="O90" s="83" t="s">
        <v>230</v>
      </c>
      <c r="P90" s="83" t="s">
        <v>231</v>
      </c>
    </row>
    <row r="91" s="4" customFormat="1" ht="26.25" customHeight="1" spans="1:16">
      <c r="A91" s="40" t="s">
        <v>232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</row>
    <row r="92" ht="26.25" customHeight="1" spans="1:16">
      <c r="A92" s="42" t="s">
        <v>37</v>
      </c>
      <c r="B92" s="43" t="s">
        <v>38</v>
      </c>
      <c r="C92" s="44" t="s">
        <v>39</v>
      </c>
      <c r="D92" s="45" t="s">
        <v>40</v>
      </c>
      <c r="E92" s="46">
        <v>0.33</v>
      </c>
      <c r="F92" s="46">
        <v>0.06</v>
      </c>
      <c r="G92" s="46">
        <v>1.14</v>
      </c>
      <c r="H92" s="46">
        <v>6.6</v>
      </c>
      <c r="I92" s="45">
        <v>0.018</v>
      </c>
      <c r="J92" s="45">
        <v>5.25</v>
      </c>
      <c r="K92" s="45">
        <v>0.27</v>
      </c>
      <c r="L92" s="45">
        <v>4.2</v>
      </c>
      <c r="M92" s="45">
        <v>0</v>
      </c>
      <c r="N92" s="45">
        <v>6</v>
      </c>
      <c r="O92" s="45">
        <v>0.21</v>
      </c>
      <c r="P92" s="45">
        <v>7.8</v>
      </c>
    </row>
    <row r="93" ht="26.25" customHeight="1" spans="1:16">
      <c r="A93" s="42" t="s">
        <v>233</v>
      </c>
      <c r="B93" s="43" t="s">
        <v>38</v>
      </c>
      <c r="C93" s="44" t="s">
        <v>234</v>
      </c>
      <c r="D93" s="45" t="s">
        <v>43</v>
      </c>
      <c r="E93" s="46">
        <v>2.7</v>
      </c>
      <c r="F93" s="46">
        <v>2.85</v>
      </c>
      <c r="G93" s="46">
        <v>17.45</v>
      </c>
      <c r="H93" s="46">
        <v>118.25</v>
      </c>
      <c r="I93" s="45">
        <v>0.1</v>
      </c>
      <c r="J93" s="45">
        <v>8.25</v>
      </c>
      <c r="K93" s="45">
        <v>1.125</v>
      </c>
      <c r="L93" s="45">
        <v>29.2</v>
      </c>
      <c r="M93" s="45">
        <v>0</v>
      </c>
      <c r="N93" s="45">
        <v>27.275</v>
      </c>
      <c r="O93" s="45">
        <v>1.425</v>
      </c>
      <c r="P93" s="45">
        <v>67.575</v>
      </c>
    </row>
    <row r="94" ht="26.25" customHeight="1" spans="1:16">
      <c r="A94" s="42" t="s">
        <v>235</v>
      </c>
      <c r="B94" s="43" t="s">
        <v>38</v>
      </c>
      <c r="C94" s="44" t="s">
        <v>236</v>
      </c>
      <c r="D94" s="45" t="s">
        <v>237</v>
      </c>
      <c r="E94" s="46">
        <v>12.56</v>
      </c>
      <c r="F94" s="46">
        <v>11.72</v>
      </c>
      <c r="G94" s="46">
        <v>15.21</v>
      </c>
      <c r="H94" s="46">
        <v>217</v>
      </c>
      <c r="I94" s="45">
        <v>0.07</v>
      </c>
      <c r="J94" s="45">
        <v>11.322</v>
      </c>
      <c r="K94" s="45">
        <v>1.925</v>
      </c>
      <c r="L94" s="45">
        <v>36.803</v>
      </c>
      <c r="M94" s="45">
        <v>0.017</v>
      </c>
      <c r="N94" s="45">
        <v>38.693</v>
      </c>
      <c r="O94" s="45">
        <v>1.96</v>
      </c>
      <c r="P94" s="45">
        <v>108.203</v>
      </c>
    </row>
    <row r="95" ht="26.25" customHeight="1" spans="1:16">
      <c r="A95" s="42" t="s">
        <v>238</v>
      </c>
      <c r="B95" s="43" t="s">
        <v>38</v>
      </c>
      <c r="C95" s="44" t="s">
        <v>239</v>
      </c>
      <c r="D95" s="45" t="s">
        <v>50</v>
      </c>
      <c r="E95" s="46">
        <v>0.82</v>
      </c>
      <c r="F95" s="46">
        <v>0.16</v>
      </c>
      <c r="G95" s="46">
        <v>26.2</v>
      </c>
      <c r="H95" s="46">
        <v>110</v>
      </c>
      <c r="I95" s="45">
        <v>0</v>
      </c>
      <c r="J95" s="45">
        <v>0</v>
      </c>
      <c r="K95" s="45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</row>
    <row r="96" ht="26.25" customHeight="1" spans="1:16">
      <c r="A96" s="42" t="s">
        <v>51</v>
      </c>
      <c r="B96" s="43" t="s">
        <v>38</v>
      </c>
      <c r="C96" s="44" t="s">
        <v>52</v>
      </c>
      <c r="D96" s="45" t="s">
        <v>53</v>
      </c>
      <c r="E96" s="46">
        <v>3.95</v>
      </c>
      <c r="F96" s="46">
        <v>0.5</v>
      </c>
      <c r="G96" s="46">
        <v>24.15</v>
      </c>
      <c r="H96" s="46">
        <v>117.5</v>
      </c>
      <c r="I96" s="45">
        <v>0.08</v>
      </c>
      <c r="J96" s="45">
        <v>0</v>
      </c>
      <c r="K96" s="45">
        <v>1</v>
      </c>
      <c r="L96" s="45">
        <v>11.5</v>
      </c>
      <c r="M96" s="45">
        <v>0</v>
      </c>
      <c r="N96" s="45">
        <v>16.5</v>
      </c>
      <c r="O96" s="45">
        <v>0.65</v>
      </c>
      <c r="P96" s="45">
        <v>43.5</v>
      </c>
    </row>
    <row r="97" ht="26.25" customHeight="1" spans="1:16">
      <c r="A97" s="42" t="s">
        <v>54</v>
      </c>
      <c r="B97" s="43" t="s">
        <v>38</v>
      </c>
      <c r="C97" s="44" t="s">
        <v>55</v>
      </c>
      <c r="D97" s="45" t="s">
        <v>40</v>
      </c>
      <c r="E97" s="46">
        <v>1.98</v>
      </c>
      <c r="F97" s="46">
        <v>0.36</v>
      </c>
      <c r="G97" s="46">
        <v>10.02</v>
      </c>
      <c r="H97" s="46">
        <v>52.2</v>
      </c>
      <c r="I97" s="45">
        <v>0.054</v>
      </c>
      <c r="J97" s="45">
        <v>0</v>
      </c>
      <c r="K97" s="45">
        <v>1.17</v>
      </c>
      <c r="L97" s="45">
        <v>10.5</v>
      </c>
      <c r="M97" s="45">
        <v>0</v>
      </c>
      <c r="N97" s="45">
        <v>14.1</v>
      </c>
      <c r="O97" s="45">
        <v>0.42</v>
      </c>
      <c r="P97" s="45">
        <v>47.4</v>
      </c>
    </row>
    <row r="98" s="4" customFormat="1" ht="26.25" customHeight="1" spans="1:16">
      <c r="A98" s="48" t="s">
        <v>56</v>
      </c>
      <c r="B98" s="49"/>
      <c r="C98" s="49"/>
      <c r="D98" s="81" t="s">
        <v>240</v>
      </c>
      <c r="E98" s="82" t="s">
        <v>241</v>
      </c>
      <c r="F98" s="82" t="s">
        <v>242</v>
      </c>
      <c r="G98" s="82" t="s">
        <v>243</v>
      </c>
      <c r="H98" s="82" t="s">
        <v>244</v>
      </c>
      <c r="I98" s="81" t="s">
        <v>245</v>
      </c>
      <c r="J98" s="81" t="s">
        <v>246</v>
      </c>
      <c r="K98" s="81" t="s">
        <v>247</v>
      </c>
      <c r="L98" s="81" t="s">
        <v>248</v>
      </c>
      <c r="M98" s="81" t="s">
        <v>249</v>
      </c>
      <c r="N98" s="81" t="s">
        <v>250</v>
      </c>
      <c r="O98" s="81" t="s">
        <v>251</v>
      </c>
      <c r="P98" s="81" t="s">
        <v>252</v>
      </c>
    </row>
    <row r="99" s="4" customFormat="1" ht="26.25" customHeight="1" spans="1:16">
      <c r="A99" s="52" t="s">
        <v>70</v>
      </c>
      <c r="B99" s="53"/>
      <c r="C99" s="54"/>
      <c r="D99" s="83" t="str">
        <f>D98</f>
        <v>755</v>
      </c>
      <c r="E99" s="83" t="str">
        <f t="shared" ref="E99:H99" si="9">E98</f>
        <v>22,47</v>
      </c>
      <c r="F99" s="83" t="str">
        <f t="shared" si="9"/>
        <v>15,65</v>
      </c>
      <c r="G99" s="83" t="str">
        <f t="shared" si="9"/>
        <v>94,23</v>
      </c>
      <c r="H99" s="83" t="str">
        <f t="shared" si="9"/>
        <v>686,06</v>
      </c>
      <c r="I99" s="83" t="s">
        <v>253</v>
      </c>
      <c r="J99" s="83" t="s">
        <v>254</v>
      </c>
      <c r="K99" s="83" t="s">
        <v>255</v>
      </c>
      <c r="L99" s="83" t="s">
        <v>256</v>
      </c>
      <c r="M99" s="83" t="s">
        <v>257</v>
      </c>
      <c r="N99" s="83" t="s">
        <v>258</v>
      </c>
      <c r="O99" s="83" t="s">
        <v>259</v>
      </c>
      <c r="P99" s="83" t="s">
        <v>260</v>
      </c>
    </row>
    <row r="100" s="4" customFormat="1" ht="26.25" customHeight="1" spans="1:16">
      <c r="A100" s="40" t="s">
        <v>261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</row>
    <row r="101" ht="26.25" customHeight="1" spans="1:16">
      <c r="A101" s="56" t="s">
        <v>37</v>
      </c>
      <c r="B101" s="57" t="s">
        <v>38</v>
      </c>
      <c r="C101" s="44" t="s">
        <v>80</v>
      </c>
      <c r="D101" s="45">
        <v>60</v>
      </c>
      <c r="E101" s="46">
        <f>D101*0.21/30</f>
        <v>0.42</v>
      </c>
      <c r="F101" s="46">
        <f>D101*0.03/30</f>
        <v>0.06</v>
      </c>
      <c r="G101" s="46">
        <f>D101*0.57/30</f>
        <v>1.14</v>
      </c>
      <c r="H101" s="46">
        <f>D101*3.6/30</f>
        <v>7.2</v>
      </c>
      <c r="I101" s="45">
        <v>0.012</v>
      </c>
      <c r="J101" s="45">
        <v>1.47</v>
      </c>
      <c r="K101" s="45">
        <v>0.15</v>
      </c>
      <c r="L101" s="45">
        <v>5.1</v>
      </c>
      <c r="M101" s="45">
        <v>0</v>
      </c>
      <c r="N101" s="45">
        <v>4.2</v>
      </c>
      <c r="O101" s="45">
        <v>0.03</v>
      </c>
      <c r="P101" s="45">
        <v>9</v>
      </c>
    </row>
    <row r="102" ht="26.25" customHeight="1" spans="1:16">
      <c r="A102" s="56">
        <v>82</v>
      </c>
      <c r="B102" s="57" t="s">
        <v>38</v>
      </c>
      <c r="C102" s="44" t="s">
        <v>130</v>
      </c>
      <c r="D102" s="45" t="s">
        <v>43</v>
      </c>
      <c r="E102" s="46">
        <v>3.7</v>
      </c>
      <c r="F102" s="46">
        <v>5.87</v>
      </c>
      <c r="G102" s="46">
        <v>15.7</v>
      </c>
      <c r="H102" s="46">
        <v>131.6</v>
      </c>
      <c r="I102" s="45">
        <v>0.1</v>
      </c>
      <c r="J102" s="45">
        <v>14.275</v>
      </c>
      <c r="K102" s="45">
        <v>1.65</v>
      </c>
      <c r="L102" s="45">
        <v>66.975</v>
      </c>
      <c r="M102" s="45">
        <v>0.025</v>
      </c>
      <c r="N102" s="45">
        <v>20.625</v>
      </c>
      <c r="O102" s="45">
        <v>0.125</v>
      </c>
      <c r="P102" s="45">
        <v>41.75</v>
      </c>
    </row>
    <row r="103" ht="26.25" customHeight="1" spans="1:16">
      <c r="A103" s="56">
        <v>171</v>
      </c>
      <c r="B103" s="57" t="s">
        <v>38</v>
      </c>
      <c r="C103" s="44" t="s">
        <v>262</v>
      </c>
      <c r="D103" s="45" t="s">
        <v>159</v>
      </c>
      <c r="E103" s="46">
        <v>5.74</v>
      </c>
      <c r="F103" s="46">
        <v>5.45</v>
      </c>
      <c r="G103" s="46">
        <v>34.92</v>
      </c>
      <c r="H103" s="46">
        <v>211.41</v>
      </c>
      <c r="I103" s="45">
        <v>0.09</v>
      </c>
      <c r="J103" s="45">
        <v>0</v>
      </c>
      <c r="K103" s="45">
        <v>1.14</v>
      </c>
      <c r="L103" s="45">
        <v>36.78</v>
      </c>
      <c r="M103" s="45">
        <v>0</v>
      </c>
      <c r="N103" s="45">
        <v>3.555</v>
      </c>
      <c r="O103" s="45">
        <v>0</v>
      </c>
      <c r="P103" s="45">
        <v>1.89</v>
      </c>
    </row>
    <row r="104" ht="26.25" customHeight="1" spans="1:16">
      <c r="A104" s="56" t="s">
        <v>263</v>
      </c>
      <c r="B104" s="57" t="s">
        <v>38</v>
      </c>
      <c r="C104" s="44" t="s">
        <v>264</v>
      </c>
      <c r="D104" s="45" t="s">
        <v>112</v>
      </c>
      <c r="E104" s="46">
        <v>14.13</v>
      </c>
      <c r="F104" s="46">
        <v>10.55</v>
      </c>
      <c r="G104" s="46">
        <v>7.68</v>
      </c>
      <c r="H104" s="46">
        <v>183.19</v>
      </c>
      <c r="I104" s="45">
        <v>0.24</v>
      </c>
      <c r="J104" s="45">
        <v>25.93</v>
      </c>
      <c r="K104" s="45">
        <v>5.39</v>
      </c>
      <c r="L104" s="45">
        <v>35.07</v>
      </c>
      <c r="M104" s="45">
        <v>6.2</v>
      </c>
      <c r="N104" s="45">
        <v>18.91</v>
      </c>
      <c r="O104" s="45">
        <v>0.79</v>
      </c>
      <c r="P104" s="45">
        <v>252.22</v>
      </c>
    </row>
    <row r="105" ht="26.25" customHeight="1" spans="1:16">
      <c r="A105" s="56" t="s">
        <v>182</v>
      </c>
      <c r="B105" s="57" t="s">
        <v>38</v>
      </c>
      <c r="C105" s="44" t="s">
        <v>265</v>
      </c>
      <c r="D105" s="45" t="s">
        <v>50</v>
      </c>
      <c r="E105" s="46">
        <v>0.16</v>
      </c>
      <c r="F105" s="46">
        <v>0.16</v>
      </c>
      <c r="G105" s="46">
        <v>27.88</v>
      </c>
      <c r="H105" s="46">
        <v>114.6</v>
      </c>
      <c r="I105" s="45">
        <v>0.02</v>
      </c>
      <c r="J105" s="45">
        <v>0.9</v>
      </c>
      <c r="K105" s="45">
        <v>0.96</v>
      </c>
      <c r="L105" s="45">
        <v>14.18</v>
      </c>
      <c r="M105" s="45">
        <v>0</v>
      </c>
      <c r="N105" s="45">
        <v>5.14</v>
      </c>
      <c r="O105" s="45">
        <v>0.08</v>
      </c>
      <c r="P105" s="45">
        <v>4.4</v>
      </c>
    </row>
    <row r="106" ht="26.25" customHeight="1" spans="1:16">
      <c r="A106" s="56" t="s">
        <v>51</v>
      </c>
      <c r="B106" s="57" t="s">
        <v>38</v>
      </c>
      <c r="C106" s="44" t="s">
        <v>52</v>
      </c>
      <c r="D106" s="45" t="s">
        <v>53</v>
      </c>
      <c r="E106" s="46">
        <v>3.95</v>
      </c>
      <c r="F106" s="46">
        <v>0.5</v>
      </c>
      <c r="G106" s="46">
        <v>24.15</v>
      </c>
      <c r="H106" s="46">
        <v>117.5</v>
      </c>
      <c r="I106" s="45">
        <v>0.08</v>
      </c>
      <c r="J106" s="45">
        <v>0</v>
      </c>
      <c r="K106" s="45">
        <v>1</v>
      </c>
      <c r="L106" s="45">
        <v>11.5</v>
      </c>
      <c r="M106" s="45">
        <v>0</v>
      </c>
      <c r="N106" s="45">
        <v>16.5</v>
      </c>
      <c r="O106" s="45">
        <v>0.65</v>
      </c>
      <c r="P106" s="45">
        <v>43.5</v>
      </c>
    </row>
    <row r="107" ht="26.25" customHeight="1" spans="1:16">
      <c r="A107" s="56" t="s">
        <v>54</v>
      </c>
      <c r="B107" s="57" t="s">
        <v>38</v>
      </c>
      <c r="C107" s="44" t="s">
        <v>55</v>
      </c>
      <c r="D107" s="45" t="s">
        <v>40</v>
      </c>
      <c r="E107" s="46">
        <v>1.98</v>
      </c>
      <c r="F107" s="46">
        <v>0.36</v>
      </c>
      <c r="G107" s="46">
        <v>10.02</v>
      </c>
      <c r="H107" s="46">
        <v>52.2</v>
      </c>
      <c r="I107" s="45">
        <v>0.054</v>
      </c>
      <c r="J107" s="45">
        <v>0</v>
      </c>
      <c r="K107" s="45">
        <v>1.17</v>
      </c>
      <c r="L107" s="45">
        <v>10.5</v>
      </c>
      <c r="M107" s="45">
        <v>0</v>
      </c>
      <c r="N107" s="45">
        <v>14.1</v>
      </c>
      <c r="O107" s="45">
        <v>0.42</v>
      </c>
      <c r="P107" s="45">
        <v>47.4</v>
      </c>
    </row>
    <row r="108" s="4" customFormat="1" ht="26.25" customHeight="1" spans="1:16">
      <c r="A108" s="48" t="s">
        <v>56</v>
      </c>
      <c r="B108" s="49"/>
      <c r="C108" s="49"/>
      <c r="D108" s="81" t="s">
        <v>266</v>
      </c>
      <c r="E108" s="82" t="s">
        <v>267</v>
      </c>
      <c r="F108" s="82" t="s">
        <v>268</v>
      </c>
      <c r="G108" s="82" t="s">
        <v>269</v>
      </c>
      <c r="H108" s="82" t="s">
        <v>270</v>
      </c>
      <c r="I108" s="81" t="s">
        <v>121</v>
      </c>
      <c r="J108" s="81" t="s">
        <v>271</v>
      </c>
      <c r="K108" s="81" t="s">
        <v>272</v>
      </c>
      <c r="L108" s="81" t="s">
        <v>273</v>
      </c>
      <c r="M108" s="81" t="s">
        <v>274</v>
      </c>
      <c r="N108" s="81" t="s">
        <v>275</v>
      </c>
      <c r="O108" s="81" t="s">
        <v>276</v>
      </c>
      <c r="P108" s="81" t="s">
        <v>277</v>
      </c>
    </row>
    <row r="109" s="4" customFormat="1" ht="26.25" customHeight="1" spans="1:16">
      <c r="A109" s="52" t="s">
        <v>70</v>
      </c>
      <c r="B109" s="53"/>
      <c r="C109" s="54"/>
      <c r="D109" s="83" t="str">
        <f>D108</f>
        <v>810</v>
      </c>
      <c r="E109" s="83" t="str">
        <f t="shared" ref="E109:H109" si="10">E108</f>
        <v>29,87</v>
      </c>
      <c r="F109" s="83" t="str">
        <f t="shared" si="10"/>
        <v>22,92</v>
      </c>
      <c r="G109" s="83" t="str">
        <f t="shared" si="10"/>
        <v>120,92</v>
      </c>
      <c r="H109" s="83" t="str">
        <f t="shared" si="10"/>
        <v>814,1</v>
      </c>
      <c r="I109" s="83" t="s">
        <v>278</v>
      </c>
      <c r="J109" s="83" t="s">
        <v>279</v>
      </c>
      <c r="K109" s="83" t="s">
        <v>280</v>
      </c>
      <c r="L109" s="83" t="s">
        <v>281</v>
      </c>
      <c r="M109" s="83" t="s">
        <v>282</v>
      </c>
      <c r="N109" s="83" t="s">
        <v>283</v>
      </c>
      <c r="O109" s="83" t="s">
        <v>284</v>
      </c>
      <c r="P109" s="83" t="s">
        <v>285</v>
      </c>
    </row>
    <row r="110" s="4" customFormat="1" ht="26.25" customHeight="1" spans="1:16">
      <c r="A110" s="40" t="s">
        <v>286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</row>
    <row r="111" ht="26.25" customHeight="1" spans="1:16">
      <c r="A111" s="42" t="s">
        <v>37</v>
      </c>
      <c r="B111" s="43" t="s">
        <v>38</v>
      </c>
      <c r="C111" s="44" t="s">
        <v>39</v>
      </c>
      <c r="D111" s="45" t="s">
        <v>40</v>
      </c>
      <c r="E111" s="46">
        <v>0.33</v>
      </c>
      <c r="F111" s="46">
        <v>0.06</v>
      </c>
      <c r="G111" s="46">
        <v>1.14</v>
      </c>
      <c r="H111" s="46">
        <v>6.6</v>
      </c>
      <c r="I111" s="45">
        <v>0.018</v>
      </c>
      <c r="J111" s="45">
        <v>5.25</v>
      </c>
      <c r="K111" s="45">
        <v>0.27</v>
      </c>
      <c r="L111" s="45">
        <v>4.2</v>
      </c>
      <c r="M111" s="45">
        <v>0</v>
      </c>
      <c r="N111" s="45">
        <v>6</v>
      </c>
      <c r="O111" s="45">
        <v>0.21</v>
      </c>
      <c r="P111" s="45">
        <v>7.8</v>
      </c>
    </row>
    <row r="112" ht="26.25" customHeight="1" spans="1:16">
      <c r="A112" s="42" t="s">
        <v>287</v>
      </c>
      <c r="B112" s="43" t="s">
        <v>38</v>
      </c>
      <c r="C112" s="44" t="s">
        <v>156</v>
      </c>
      <c r="D112" s="45" t="s">
        <v>43</v>
      </c>
      <c r="E112" s="46">
        <v>3.55</v>
      </c>
      <c r="F112" s="46">
        <v>4.6</v>
      </c>
      <c r="G112" s="46">
        <v>18.8</v>
      </c>
      <c r="H112" s="46">
        <v>144.25</v>
      </c>
      <c r="I112" s="45">
        <v>0.1</v>
      </c>
      <c r="J112" s="45">
        <v>5.75</v>
      </c>
      <c r="K112" s="45">
        <v>1.175</v>
      </c>
      <c r="L112" s="45">
        <v>33.4</v>
      </c>
      <c r="M112" s="45">
        <v>0.025</v>
      </c>
      <c r="N112" s="45">
        <v>25.35</v>
      </c>
      <c r="O112" s="45">
        <v>1.625</v>
      </c>
      <c r="P112" s="45">
        <v>72.225</v>
      </c>
    </row>
    <row r="113" ht="26.25" customHeight="1" spans="1:16">
      <c r="A113" s="42" t="s">
        <v>288</v>
      </c>
      <c r="B113" s="43" t="s">
        <v>38</v>
      </c>
      <c r="C113" s="44" t="s">
        <v>289</v>
      </c>
      <c r="D113" s="45" t="s">
        <v>237</v>
      </c>
      <c r="E113" s="46">
        <v>19.23</v>
      </c>
      <c r="F113" s="46">
        <v>19.71</v>
      </c>
      <c r="G113" s="46">
        <v>30.36</v>
      </c>
      <c r="H113" s="46">
        <v>375.67</v>
      </c>
      <c r="I113" s="45">
        <v>0.07</v>
      </c>
      <c r="J113" s="45">
        <v>1.488</v>
      </c>
      <c r="K113" s="45">
        <v>3.097</v>
      </c>
      <c r="L113" s="45">
        <v>16.607</v>
      </c>
      <c r="M113" s="45">
        <v>0</v>
      </c>
      <c r="N113" s="45">
        <v>45.833</v>
      </c>
      <c r="O113" s="45">
        <v>3.203</v>
      </c>
      <c r="P113" s="45">
        <v>233.502</v>
      </c>
    </row>
    <row r="114" ht="26.25" customHeight="1" spans="1:16">
      <c r="A114" s="42" t="s">
        <v>238</v>
      </c>
      <c r="B114" s="43" t="s">
        <v>38</v>
      </c>
      <c r="C114" s="44" t="s">
        <v>239</v>
      </c>
      <c r="D114" s="45" t="s">
        <v>50</v>
      </c>
      <c r="E114" s="46">
        <v>0.82</v>
      </c>
      <c r="F114" s="46">
        <v>0.16</v>
      </c>
      <c r="G114" s="46">
        <v>26.2</v>
      </c>
      <c r="H114" s="46">
        <v>110</v>
      </c>
      <c r="I114" s="45">
        <v>0</v>
      </c>
      <c r="J114" s="45">
        <v>0</v>
      </c>
      <c r="K114" s="45">
        <v>0</v>
      </c>
      <c r="L114" s="45">
        <v>0</v>
      </c>
      <c r="M114" s="45">
        <v>0</v>
      </c>
      <c r="N114" s="45">
        <v>0</v>
      </c>
      <c r="O114" s="45">
        <v>0</v>
      </c>
      <c r="P114" s="45">
        <v>0</v>
      </c>
    </row>
    <row r="115" ht="26.25" customHeight="1" spans="1:16">
      <c r="A115" s="42" t="s">
        <v>51</v>
      </c>
      <c r="B115" s="43" t="s">
        <v>38</v>
      </c>
      <c r="C115" s="44" t="s">
        <v>52</v>
      </c>
      <c r="D115" s="45" t="s">
        <v>53</v>
      </c>
      <c r="E115" s="46">
        <v>3.95</v>
      </c>
      <c r="F115" s="46">
        <v>0.5</v>
      </c>
      <c r="G115" s="46">
        <v>24.15</v>
      </c>
      <c r="H115" s="46">
        <v>117.5</v>
      </c>
      <c r="I115" s="45">
        <v>0.08</v>
      </c>
      <c r="J115" s="45">
        <v>0</v>
      </c>
      <c r="K115" s="45">
        <v>1</v>
      </c>
      <c r="L115" s="45">
        <v>11.5</v>
      </c>
      <c r="M115" s="45">
        <v>0</v>
      </c>
      <c r="N115" s="45">
        <v>16.5</v>
      </c>
      <c r="O115" s="45">
        <v>0.65</v>
      </c>
      <c r="P115" s="45">
        <v>43.5</v>
      </c>
    </row>
    <row r="116" ht="26.25" customHeight="1" spans="1:16">
      <c r="A116" s="42" t="s">
        <v>54</v>
      </c>
      <c r="B116" s="43" t="s">
        <v>38</v>
      </c>
      <c r="C116" s="44" t="s">
        <v>55</v>
      </c>
      <c r="D116" s="45" t="s">
        <v>40</v>
      </c>
      <c r="E116" s="46">
        <v>1.98</v>
      </c>
      <c r="F116" s="46">
        <v>0.36</v>
      </c>
      <c r="G116" s="46">
        <v>10.02</v>
      </c>
      <c r="H116" s="46">
        <v>52.2</v>
      </c>
      <c r="I116" s="45">
        <v>0.054</v>
      </c>
      <c r="J116" s="45">
        <v>0</v>
      </c>
      <c r="K116" s="45">
        <v>1.17</v>
      </c>
      <c r="L116" s="45">
        <v>10.5</v>
      </c>
      <c r="M116" s="45">
        <v>0</v>
      </c>
      <c r="N116" s="45">
        <v>14.1</v>
      </c>
      <c r="O116" s="45">
        <v>0.42</v>
      </c>
      <c r="P116" s="45">
        <v>47.4</v>
      </c>
    </row>
    <row r="117" s="4" customFormat="1" ht="26.25" customHeight="1" spans="1:16">
      <c r="A117" s="48" t="s">
        <v>56</v>
      </c>
      <c r="B117" s="49"/>
      <c r="C117" s="49"/>
      <c r="D117" s="81" t="s">
        <v>290</v>
      </c>
      <c r="E117" s="82" t="s">
        <v>291</v>
      </c>
      <c r="F117" s="82" t="s">
        <v>292</v>
      </c>
      <c r="G117" s="82" t="s">
        <v>293</v>
      </c>
      <c r="H117" s="82" t="s">
        <v>294</v>
      </c>
      <c r="I117" s="81" t="s">
        <v>245</v>
      </c>
      <c r="J117" s="81" t="s">
        <v>295</v>
      </c>
      <c r="K117" s="81" t="s">
        <v>296</v>
      </c>
      <c r="L117" s="81" t="s">
        <v>297</v>
      </c>
      <c r="M117" s="81" t="s">
        <v>298</v>
      </c>
      <c r="N117" s="81" t="s">
        <v>299</v>
      </c>
      <c r="O117" s="81" t="s">
        <v>300</v>
      </c>
      <c r="P117" s="81" t="s">
        <v>301</v>
      </c>
    </row>
    <row r="118" s="4" customFormat="1" ht="26.25" customHeight="1" spans="1:16">
      <c r="A118" s="52" t="s">
        <v>70</v>
      </c>
      <c r="B118" s="53"/>
      <c r="C118" s="53"/>
      <c r="D118" s="83" t="str">
        <f>D117</f>
        <v>735</v>
      </c>
      <c r="E118" s="83" t="str">
        <f t="shared" ref="E118:H118" si="11">E117</f>
        <v>29,86</v>
      </c>
      <c r="F118" s="83" t="str">
        <f t="shared" si="11"/>
        <v>25,39</v>
      </c>
      <c r="G118" s="83" t="str">
        <f t="shared" si="11"/>
        <v>110,67</v>
      </c>
      <c r="H118" s="83" t="str">
        <f t="shared" si="11"/>
        <v>806,22</v>
      </c>
      <c r="I118" s="83" t="s">
        <v>302</v>
      </c>
      <c r="J118" s="83" t="s">
        <v>303</v>
      </c>
      <c r="K118" s="83" t="s">
        <v>304</v>
      </c>
      <c r="L118" s="83" t="s">
        <v>305</v>
      </c>
      <c r="M118" s="83" t="s">
        <v>306</v>
      </c>
      <c r="N118" s="83" t="s">
        <v>307</v>
      </c>
      <c r="O118" s="83" t="s">
        <v>308</v>
      </c>
      <c r="P118" s="83" t="s">
        <v>309</v>
      </c>
    </row>
    <row r="119" s="4" customFormat="1" ht="26.25" customHeight="1" spans="1:16">
      <c r="A119" s="40" t="s">
        <v>310</v>
      </c>
      <c r="B119" s="41"/>
      <c r="C119" s="41"/>
      <c r="D119" s="61">
        <f>D29+D38+D49+D59+D69+D80+D90+D99+D109+D118</f>
        <v>7820</v>
      </c>
      <c r="E119" s="61">
        <f t="shared" ref="E119:H119" si="12">E29+E38+E49+E59+E69+E80+E90+E99+E109+E118</f>
        <v>289.16</v>
      </c>
      <c r="F119" s="61">
        <f t="shared" si="12"/>
        <v>232.34</v>
      </c>
      <c r="G119" s="61">
        <f t="shared" si="12"/>
        <v>1149.1</v>
      </c>
      <c r="H119" s="61">
        <f t="shared" si="12"/>
        <v>8012.75</v>
      </c>
      <c r="I119" s="85" t="s">
        <v>311</v>
      </c>
      <c r="J119" s="85" t="s">
        <v>312</v>
      </c>
      <c r="K119" s="85" t="s">
        <v>313</v>
      </c>
      <c r="L119" s="85" t="s">
        <v>314</v>
      </c>
      <c r="M119" s="85" t="s">
        <v>315</v>
      </c>
      <c r="N119" s="85" t="s">
        <v>316</v>
      </c>
      <c r="O119" s="85" t="s">
        <v>317</v>
      </c>
      <c r="P119" s="85" t="s">
        <v>318</v>
      </c>
    </row>
    <row r="120" s="4" customFormat="1" ht="26.25" customHeight="1" spans="1:16">
      <c r="A120" s="48" t="s">
        <v>319</v>
      </c>
      <c r="B120" s="49"/>
      <c r="C120" s="49"/>
      <c r="D120" s="50">
        <f>D119/10</f>
        <v>782</v>
      </c>
      <c r="E120" s="50">
        <f t="shared" ref="E120:H120" si="13">E119/10</f>
        <v>28.916</v>
      </c>
      <c r="F120" s="50">
        <f t="shared" si="13"/>
        <v>23.234</v>
      </c>
      <c r="G120" s="50">
        <f t="shared" si="13"/>
        <v>114.91</v>
      </c>
      <c r="H120" s="50">
        <f t="shared" si="13"/>
        <v>801.275</v>
      </c>
      <c r="I120" s="81" t="s">
        <v>320</v>
      </c>
      <c r="J120" s="81" t="s">
        <v>321</v>
      </c>
      <c r="K120" s="81" t="s">
        <v>322</v>
      </c>
      <c r="L120" s="81" t="s">
        <v>323</v>
      </c>
      <c r="M120" s="81" t="s">
        <v>324</v>
      </c>
      <c r="N120" s="81" t="s">
        <v>325</v>
      </c>
      <c r="O120" s="81" t="s">
        <v>326</v>
      </c>
      <c r="P120" s="81" t="s">
        <v>327</v>
      </c>
    </row>
    <row r="121" s="5" customFormat="1" ht="26.25" customHeight="1" spans="1:16">
      <c r="A121" s="62"/>
      <c r="B121" s="63"/>
      <c r="C121" s="63"/>
      <c r="D121" s="64"/>
      <c r="E121" s="65"/>
      <c r="F121" s="65"/>
      <c r="G121" s="65"/>
      <c r="H121" s="65"/>
      <c r="I121" s="64"/>
      <c r="J121" s="64"/>
      <c r="K121" s="64"/>
      <c r="L121" s="64"/>
      <c r="M121" s="64"/>
      <c r="N121" s="64"/>
      <c r="O121" s="64"/>
      <c r="P121" s="64"/>
    </row>
    <row r="122" s="6" customFormat="1" ht="26.25" customHeight="1" spans="1:16">
      <c r="A122" s="66"/>
      <c r="B122" s="67" t="s">
        <v>328</v>
      </c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</row>
    <row r="123" s="6" customFormat="1" ht="26.25" customHeight="1" spans="1:16">
      <c r="A123" s="66"/>
      <c r="B123" s="68" t="s">
        <v>329</v>
      </c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</row>
    <row r="124" s="6" customFormat="1" ht="86.25" customHeight="1" spans="1:16">
      <c r="A124" s="66"/>
      <c r="B124" s="69" t="s">
        <v>330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</row>
    <row r="125" s="6" customFormat="1" ht="30" customHeight="1" spans="1:16">
      <c r="A125" s="66"/>
      <c r="B125" s="68" t="s">
        <v>331</v>
      </c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</row>
    <row r="126" s="6" customFormat="1" ht="30" customHeight="1" spans="1:16">
      <c r="A126" s="66"/>
      <c r="B126" s="70" t="s">
        <v>332</v>
      </c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</row>
    <row r="127" s="6" customFormat="1" ht="30" customHeight="1" spans="1:16">
      <c r="A127" s="66"/>
      <c r="B127" s="70" t="s">
        <v>333</v>
      </c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</row>
    <row r="128" s="6" customFormat="1" ht="30" customHeight="1" spans="1:16">
      <c r="A128" s="66"/>
      <c r="B128" s="70" t="s">
        <v>334</v>
      </c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</row>
    <row r="129" s="6" customFormat="1" ht="30" customHeight="1" spans="1:16">
      <c r="A129" s="66"/>
      <c r="B129" s="71" t="s">
        <v>335</v>
      </c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</row>
    <row r="130" s="6" customFormat="1" ht="30" customHeight="1" spans="1:16">
      <c r="A130" s="66"/>
      <c r="B130" s="71" t="s">
        <v>336</v>
      </c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</row>
    <row r="131" s="6" customFormat="1" ht="30" customHeight="1" spans="1:16">
      <c r="A131" s="66"/>
      <c r="B131" s="71" t="s">
        <v>337</v>
      </c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</row>
    <row r="132" s="6" customFormat="1" ht="30" customHeight="1" spans="1:16">
      <c r="A132" s="66"/>
      <c r="B132" s="71" t="s">
        <v>338</v>
      </c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</row>
    <row r="133" s="6" customFormat="1" ht="30" customHeight="1" spans="1:16">
      <c r="A133" s="66"/>
      <c r="B133" s="71" t="s">
        <v>339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</row>
    <row r="134" s="6" customFormat="1" ht="30" customHeight="1" spans="1:16">
      <c r="A134" s="66"/>
      <c r="B134" s="72" t="s">
        <v>340</v>
      </c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</row>
    <row r="135" s="6" customFormat="1" ht="30" customHeight="1" spans="1:16">
      <c r="A135" s="66"/>
      <c r="B135" s="71" t="s">
        <v>341</v>
      </c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</row>
    <row r="136" s="6" customFormat="1" ht="26.25" customHeight="1" spans="1:16">
      <c r="A136" s="66"/>
      <c r="B136" s="72" t="s">
        <v>342</v>
      </c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</row>
    <row r="137" s="6" customFormat="1" ht="41.25" customHeight="1" spans="1:16">
      <c r="A137" s="66"/>
      <c r="B137" s="72" t="s">
        <v>343</v>
      </c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</row>
    <row r="138" s="6" customFormat="1" ht="60" customHeight="1" spans="1:16">
      <c r="A138" s="66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</row>
    <row r="139" s="6" customFormat="1" ht="41.25" customHeight="1" spans="1:16">
      <c r="A139" s="66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</row>
    <row r="140" s="6" customFormat="1" ht="41.25" customHeight="1" spans="1:16">
      <c r="A140" s="66"/>
      <c r="B140" s="73" t="s">
        <v>344</v>
      </c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="6" customFormat="1" ht="58.5" customHeight="1" spans="1:16">
      <c r="A141" s="66"/>
      <c r="B141" s="74" t="s">
        <v>345</v>
      </c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</row>
    <row r="142" s="6" customFormat="1" ht="41.25" customHeight="1" spans="1:16">
      <c r="A142" s="66"/>
      <c r="B142" s="75" t="s">
        <v>346</v>
      </c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</row>
    <row r="143" s="6" customFormat="1" ht="41.25" customHeight="1" spans="1:16">
      <c r="A143" s="66"/>
      <c r="B143" s="75" t="s">
        <v>347</v>
      </c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</row>
    <row r="144" s="6" customFormat="1" ht="60" customHeight="1" spans="1:16">
      <c r="A144" s="66"/>
      <c r="B144" s="76" t="s">
        <v>348</v>
      </c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</row>
    <row r="145" s="6" customFormat="1" ht="99.75" customHeight="1" spans="1:16">
      <c r="A145" s="66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</row>
    <row r="146" s="6" customFormat="1" ht="26.25" customHeight="1" spans="1:16">
      <c r="A146" s="66"/>
      <c r="B146" s="71" t="s">
        <v>349</v>
      </c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</row>
    <row r="147" s="6" customFormat="1" ht="26.25" customHeight="1" spans="1:16">
      <c r="A147" s="66"/>
      <c r="B147" s="77" t="s">
        <v>350</v>
      </c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="6" customFormat="1" ht="125.25" customHeight="1" spans="1:16">
      <c r="A148" s="66"/>
      <c r="B148" s="77" t="s">
        <v>351</v>
      </c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="6" customFormat="1" ht="26.25" customHeight="1" spans="1:16">
      <c r="A149" s="66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</row>
    <row r="150" spans="2:16"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</row>
    <row r="151" spans="2:16">
      <c r="B151" s="71" t="s">
        <v>352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</row>
    <row r="152" spans="2:16">
      <c r="B152" s="79"/>
      <c r="D152" s="58"/>
      <c r="E152" s="80"/>
      <c r="F152" s="80"/>
      <c r="G152" s="80"/>
      <c r="H152" s="80"/>
      <c r="I152" s="58"/>
      <c r="J152" s="58"/>
      <c r="K152" s="58"/>
      <c r="L152" s="58"/>
      <c r="M152" s="58"/>
      <c r="N152" s="58"/>
      <c r="O152" s="58"/>
      <c r="P152" s="58"/>
    </row>
  </sheetData>
  <mergeCells count="79">
    <mergeCell ref="B16:C16"/>
    <mergeCell ref="B17:C17"/>
    <mergeCell ref="E18:G18"/>
    <mergeCell ref="A20:P20"/>
    <mergeCell ref="A28:C28"/>
    <mergeCell ref="A29:B29"/>
    <mergeCell ref="A30:P30"/>
    <mergeCell ref="A37:C37"/>
    <mergeCell ref="A38:B38"/>
    <mergeCell ref="A39:P39"/>
    <mergeCell ref="A48:C48"/>
    <mergeCell ref="A49:B49"/>
    <mergeCell ref="A50:P50"/>
    <mergeCell ref="A58:C58"/>
    <mergeCell ref="A59:B59"/>
    <mergeCell ref="A60:P60"/>
    <mergeCell ref="A68:C68"/>
    <mergeCell ref="A69:B69"/>
    <mergeCell ref="A70:P70"/>
    <mergeCell ref="A79:C79"/>
    <mergeCell ref="A80:B80"/>
    <mergeCell ref="A81:P81"/>
    <mergeCell ref="A89:C89"/>
    <mergeCell ref="A90:B90"/>
    <mergeCell ref="A91:P91"/>
    <mergeCell ref="A98:C98"/>
    <mergeCell ref="A99:B99"/>
    <mergeCell ref="A100:P100"/>
    <mergeCell ref="A108:C108"/>
    <mergeCell ref="A109:B109"/>
    <mergeCell ref="A110:P110"/>
    <mergeCell ref="A117:C117"/>
    <mergeCell ref="A118:C118"/>
    <mergeCell ref="A119:C119"/>
    <mergeCell ref="A120:C120"/>
    <mergeCell ref="A121:C121"/>
    <mergeCell ref="B122:P122"/>
    <mergeCell ref="B123:P123"/>
    <mergeCell ref="B124:P124"/>
    <mergeCell ref="B125:P125"/>
    <mergeCell ref="B126:P126"/>
    <mergeCell ref="B127:P127"/>
    <mergeCell ref="B128:P128"/>
    <mergeCell ref="B129:P129"/>
    <mergeCell ref="B130:P130"/>
    <mergeCell ref="B131:P131"/>
    <mergeCell ref="B132:P132"/>
    <mergeCell ref="B133:P133"/>
    <mergeCell ref="B134:P134"/>
    <mergeCell ref="B135:P135"/>
    <mergeCell ref="B136:P136"/>
    <mergeCell ref="B137:P137"/>
    <mergeCell ref="B138:P138"/>
    <mergeCell ref="B139:P139"/>
    <mergeCell ref="B140:P140"/>
    <mergeCell ref="B141:P141"/>
    <mergeCell ref="B142:P142"/>
    <mergeCell ref="B143:P143"/>
    <mergeCell ref="B144:P144"/>
    <mergeCell ref="B145:P145"/>
    <mergeCell ref="B146:P146"/>
    <mergeCell ref="B147:P147"/>
    <mergeCell ref="B148:P148"/>
    <mergeCell ref="B149:P149"/>
    <mergeCell ref="B150:P150"/>
    <mergeCell ref="B151:P151"/>
    <mergeCell ref="A18:A19"/>
    <mergeCell ref="B18:B19"/>
    <mergeCell ref="C18:C19"/>
    <mergeCell ref="D18:D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Обед 7-11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2024-11-23T08:33:34Z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7E55DC520CA74AAEACE2A7867006FA72_12</vt:lpwstr>
  </property>
  <property fmtid="{D5CDD505-2E9C-101B-9397-08002B2CF9AE}" pid="3" name="KSOProductBuildVer">
    <vt:lpwstr>1049-12.2.0.18911</vt:lpwstr>
  </property>
</Properties>
</file>