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ЦДТ\Downloads\"/>
    </mc:Choice>
  </mc:AlternateContent>
  <xr:revisionPtr revIDLastSave="0" documentId="13_ncr:1_{7B5BC7AF-F70B-474A-8E1D-08822B89243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тр.1" sheetId="1" r:id="rId1"/>
    <sheet name="стр.2-5" sheetId="14" r:id="rId2"/>
    <sheet name="стр.6" sheetId="15" r:id="rId3"/>
  </sheets>
  <definedNames>
    <definedName name="_xlnm.Print_Area" localSheetId="0">стр.1!$A$1:$DD$50</definedName>
    <definedName name="_xlnm.Print_Area" localSheetId="1">'стр.2-5'!$A$1:$DB$76</definedName>
    <definedName name="_xlnm.Print_Area" localSheetId="2">стр.6!$A$1:$H$48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5" l="1"/>
  <c r="BR61" i="14"/>
  <c r="BR23" i="14"/>
  <c r="E29" i="15" l="1"/>
  <c r="BR19" i="14"/>
  <c r="BR16" i="14"/>
  <c r="BR34" i="14" l="1"/>
  <c r="BR50" i="14" l="1"/>
  <c r="E32" i="15" l="1"/>
  <c r="F32" i="15"/>
  <c r="G32" i="15"/>
  <c r="G31" i="15" l="1"/>
  <c r="F31" i="15"/>
  <c r="E31" i="15"/>
  <c r="CK37" i="14"/>
  <c r="CK32" i="14" s="1"/>
  <c r="CJ37" i="14"/>
  <c r="CJ32" i="14" s="1"/>
  <c r="BR37" i="14"/>
  <c r="BR32" i="14" s="1"/>
  <c r="CK21" i="14"/>
  <c r="CJ21" i="14"/>
  <c r="BR21" i="14"/>
  <c r="F33" i="15" l="1"/>
  <c r="G33" i="15"/>
  <c r="H33" i="15"/>
  <c r="E33" i="15"/>
  <c r="H31" i="15"/>
  <c r="F14" i="15"/>
  <c r="G14" i="15"/>
  <c r="H14" i="15"/>
  <c r="F18" i="15"/>
  <c r="G18" i="15"/>
  <c r="H18" i="15"/>
  <c r="F23" i="15"/>
  <c r="G23" i="15"/>
  <c r="H23" i="15"/>
  <c r="F27" i="15"/>
  <c r="G27" i="15"/>
  <c r="H27" i="15"/>
  <c r="E27" i="15"/>
  <c r="E23" i="15"/>
  <c r="E18" i="15"/>
  <c r="E14" i="15"/>
  <c r="CK27" i="14"/>
  <c r="CJ27" i="14"/>
  <c r="BR27" i="14"/>
  <c r="CL25" i="14"/>
  <c r="CK25" i="14"/>
  <c r="CJ25" i="14"/>
  <c r="BR25" i="14"/>
  <c r="CL21" i="14"/>
  <c r="CJ53" i="14"/>
  <c r="CJ48" i="14"/>
  <c r="CK53" i="14"/>
  <c r="BR53" i="14"/>
  <c r="BR48" i="14"/>
  <c r="BR62" i="14"/>
  <c r="CK71" i="14"/>
  <c r="CJ71" i="14"/>
  <c r="BR71" i="14"/>
  <c r="BR66" i="14"/>
  <c r="CJ66" i="14"/>
  <c r="CK66" i="14"/>
  <c r="CL62" i="14"/>
  <c r="CL59" i="14" s="1"/>
  <c r="CL55" i="14" s="1"/>
  <c r="CK62" i="14"/>
  <c r="CJ62" i="14"/>
  <c r="CJ59" i="14" s="1"/>
  <c r="CJ55" i="14" s="1"/>
  <c r="CK48" i="14"/>
  <c r="CK43" i="14"/>
  <c r="CK41" i="14" s="1"/>
  <c r="CJ43" i="14"/>
  <c r="CJ41" i="14" s="1"/>
  <c r="BR43" i="14"/>
  <c r="BR41" i="14" s="1"/>
  <c r="CL14" i="14"/>
  <c r="CL10" i="14" s="1"/>
  <c r="CK14" i="14"/>
  <c r="CJ14" i="14"/>
  <c r="CJ10" i="14" s="1"/>
  <c r="BR14" i="14"/>
  <c r="BR10" i="14" l="1"/>
  <c r="CK10" i="14"/>
  <c r="CJ30" i="14"/>
  <c r="CK59" i="14"/>
  <c r="CK55" i="14" s="1"/>
  <c r="CK30" i="14" s="1"/>
  <c r="BR59" i="14"/>
  <c r="BR55" i="14" s="1"/>
  <c r="BR30" i="14" s="1"/>
  <c r="G12" i="15"/>
  <c r="H12" i="15"/>
  <c r="H8" i="15" s="1"/>
  <c r="F12" i="15"/>
  <c r="E12" i="15"/>
  <c r="E8" i="15" s="1"/>
</calcChain>
</file>

<file path=xl/sharedStrings.xml><?xml version="1.0" encoding="utf-8"?>
<sst xmlns="http://schemas.openxmlformats.org/spreadsheetml/2006/main" count="341" uniqueCount="242">
  <si>
    <t>"</t>
  </si>
  <si>
    <t xml:space="preserve"> г.</t>
  </si>
  <si>
    <t>в том числе:</t>
  </si>
  <si>
    <t>(подпись)</t>
  </si>
  <si>
    <t>(расшифровка подписи)</t>
  </si>
  <si>
    <t>УТВЕРЖДАЮ</t>
  </si>
  <si>
    <t>Дата</t>
  </si>
  <si>
    <t>Х</t>
  </si>
  <si>
    <t>Исполнитель</t>
  </si>
  <si>
    <t>(должность лица, утверждающего документ)</t>
  </si>
  <si>
    <t>ИНН</t>
  </si>
  <si>
    <t>КПП</t>
  </si>
  <si>
    <t>130</t>
  </si>
  <si>
    <t>120</t>
  </si>
  <si>
    <t>140</t>
  </si>
  <si>
    <t>180</t>
  </si>
  <si>
    <t>300</t>
  </si>
  <si>
    <t>320</t>
  </si>
  <si>
    <t>340</t>
  </si>
  <si>
    <t>Наименование показателя *</t>
  </si>
  <si>
    <t>(подпись, расшифровка подписи)</t>
  </si>
  <si>
    <t>Наименование показателя</t>
  </si>
  <si>
    <t>Код строки</t>
  </si>
  <si>
    <t>150</t>
  </si>
  <si>
    <t>100</t>
  </si>
  <si>
    <t>111</t>
  </si>
  <si>
    <t>112</t>
  </si>
  <si>
    <t>119</t>
  </si>
  <si>
    <t>350</t>
  </si>
  <si>
    <t>831</t>
  </si>
  <si>
    <t>850</t>
  </si>
  <si>
    <t>851</t>
  </si>
  <si>
    <t>852</t>
  </si>
  <si>
    <t>853</t>
  </si>
  <si>
    <t>400</t>
  </si>
  <si>
    <t>243</t>
  </si>
  <si>
    <t>244</t>
  </si>
  <si>
    <t>Год начала закупки</t>
  </si>
  <si>
    <t xml:space="preserve">М.П. </t>
  </si>
  <si>
    <t>(составляется на очередной финансовый год и плановый период )</t>
  </si>
  <si>
    <t>КОДЫ</t>
  </si>
  <si>
    <t>по сводному реестру</t>
  </si>
  <si>
    <t>глава по БК</t>
  </si>
  <si>
    <t>по ОКЕИ</t>
  </si>
  <si>
    <t>МКУ "Отдел образования дминистрации Советского района Республики Крым"</t>
  </si>
  <si>
    <t>(наименование муниципального бюджетного (автономного) учреждения</t>
  </si>
  <si>
    <t>Единица измерения</t>
  </si>
  <si>
    <t>(наименование отраслевого органа администрации)</t>
  </si>
  <si>
    <t>(адрес фактического местонахождения муниципального бюджетного (автономного) учреждения)</t>
  </si>
  <si>
    <t>Раздел 1. Поступления и выплаты
(подразделения)</t>
  </si>
  <si>
    <t xml:space="preserve">Код по бюджетной классификации Российской Федерации </t>
  </si>
  <si>
    <t xml:space="preserve">Аналитический код </t>
  </si>
  <si>
    <t>Сумма</t>
  </si>
  <si>
    <t>за пределами планового периода</t>
  </si>
  <si>
    <t xml:space="preserve">Остаток средств на начало текущего финансового года </t>
  </si>
  <si>
    <t>Остаток средств на конец текущего финансового года 
лет в доход бюджета (-)</t>
  </si>
  <si>
    <t>Доходы, всего:</t>
  </si>
  <si>
    <t>0001</t>
  </si>
  <si>
    <t>0002</t>
  </si>
  <si>
    <t>1000</t>
  </si>
  <si>
    <t xml:space="preserve">в том числе:
</t>
  </si>
  <si>
    <t>доходы от собственности, всего</t>
  </si>
  <si>
    <t>1100</t>
  </si>
  <si>
    <t>1110</t>
  </si>
  <si>
    <t>доходы от оказания услуг, работ, компенсации затрат учреждений, всего</t>
  </si>
  <si>
    <t>1200</t>
  </si>
  <si>
    <t>субсидии на финансовое обеспечение выполнения муниципального задания</t>
  </si>
  <si>
    <t>1210</t>
  </si>
  <si>
    <t>доходы от штрафов, пеней, иных сумм принудительного изъятия, всего</t>
  </si>
  <si>
    <t>1300</t>
  </si>
  <si>
    <t>1310</t>
  </si>
  <si>
    <t>безвозмездные денежные поступления, всего</t>
  </si>
  <si>
    <t>1400</t>
  </si>
  <si>
    <t>прочие доходы, всего</t>
  </si>
  <si>
    <t>1500</t>
  </si>
  <si>
    <t>целевые субсидии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</si>
  <si>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</si>
  <si>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</si>
  <si>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</si>
  <si>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</si>
  <si>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</si>
  <si>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 xml:space="preserve">прочие поступления, всего 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</si>
  <si>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</si>
  <si>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</si>
  <si>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</si>
  <si>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</si>
  <si>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</si>
  <si>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</si>
  <si>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</si>
  <si>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на выплаты персоналу, всего</t>
  </si>
  <si>
    <t>2100</t>
  </si>
  <si>
    <t>оплата труда</t>
  </si>
  <si>
    <t>2110</t>
  </si>
  <si>
    <t>прочие выплаты персоналу, в том числе компенсационного характера</t>
  </si>
  <si>
    <t>2120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</si>
  <si>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</si>
  <si>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</si>
  <si>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</si>
  <si>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</si>
  <si>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</si>
  <si>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на выплаты по оплате труда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</si>
  <si>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</si>
  <si>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</si>
  <si>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</si>
  <si>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</si>
  <si>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</si>
  <si>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социальные выплаты гражданам, кроме публичных нормативных социальных выплат</t>
  </si>
  <si>
    <t>2210</t>
  </si>
  <si>
    <t>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</si>
  <si>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</si>
  <si>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</si>
  <si>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</si>
  <si>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</si>
  <si>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</si>
  <si>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</si>
  <si>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уплата налогов, сборов и иных платежей, всего</t>
  </si>
  <si>
    <t>2300</t>
  </si>
  <si>
    <t>налог на имущество организаций и земельный налог</t>
  </si>
  <si>
    <t>2310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</si>
  <si>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</si>
  <si>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</si>
  <si>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уплата штрафов (в том числе административных), пеней, иных платежей</t>
  </si>
  <si>
    <t>2330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</si>
  <si>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</si>
  <si>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</si>
  <si>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</si>
  <si>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</si>
  <si>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 xml:space="preserve">расходы на закупку товаров, работ, услуг, всего </t>
  </si>
  <si>
    <t>2600</t>
  </si>
  <si>
    <t>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</si>
  <si>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</si>
  <si>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</si>
  <si>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муниципального имущества</t>
  </si>
  <si>
    <t>2630</t>
  </si>
  <si>
    <t>прочую закупку товаров, работ и услуг, всего</t>
  </si>
  <si>
    <t>2640</t>
  </si>
  <si>
    <t>капитальные вложения в объекты государственной (муниципальной) собственности, всего</t>
  </si>
  <si>
    <t>2650</t>
  </si>
  <si>
    <t>приобретение объектов недвижимого имущества муниципальными учреждениями</t>
  </si>
  <si>
    <t>2651</t>
  </si>
  <si>
    <t>406</t>
  </si>
  <si>
    <t>строительство (реконструкция) объектов недвижимого имущества муниципальными учреждениями</t>
  </si>
  <si>
    <t>2652</t>
  </si>
  <si>
    <t>407</t>
  </si>
  <si>
    <t xml:space="preserve">Выплаты, уменьшающие доход, всего </t>
  </si>
  <si>
    <t>3000</t>
  </si>
  <si>
    <t xml:space="preserve">налог на прибыль </t>
  </si>
  <si>
    <t>3010</t>
  </si>
  <si>
    <t xml:space="preserve">налог на добавленную стоимость </t>
  </si>
  <si>
    <t>3020</t>
  </si>
  <si>
    <t xml:space="preserve">прочие налоги, уменьшающие доход </t>
  </si>
  <si>
    <t>3030</t>
  </si>
  <si>
    <t xml:space="preserve">Прочие выплаты, всего </t>
  </si>
  <si>
    <t>4000</t>
  </si>
  <si>
    <t>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</si>
  <si>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</si>
  <si>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</si>
  <si>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</si>
  <si>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</si>
  <si>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Выплаты на закупку товаров, работ, услуг всего:</t>
  </si>
  <si>
    <t>26000</t>
  </si>
  <si>
    <t xml:space="preserve">в том числе:
по контрактам (договорам), заключенным до начала текущего финансового года без применения норм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 </t>
  </si>
  <si>
    <t>1.1</t>
  </si>
  <si>
    <t>26100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</si>
  <si>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№44-ФЗ и Федерального закона №223-ФЗ </t>
  </si>
  <si>
    <t>1.2</t>
  </si>
  <si>
    <t>26200</t>
  </si>
  <si>
    <t>1.3</t>
  </si>
  <si>
    <t xml:space="preserve">по контрактам (договорам), заключенным до начала текущего финансового года с учетом требований Федерального закона №44-ФЗ и Федерального закона №223-ФЗ </t>
  </si>
  <si>
    <t>26300</t>
  </si>
  <si>
    <t>1.4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</si>
  <si>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№44-ФЗ и Федерального закона      №223-ФЗ </t>
  </si>
  <si>
    <t>26400</t>
  </si>
  <si>
    <t>1.4.1</t>
  </si>
  <si>
    <t>за счет субсидий, предоставляемых на финансовое обеспечение выполнения муниципального задания</t>
  </si>
  <si>
    <t>26410</t>
  </si>
  <si>
    <t>1.4.1.1</t>
  </si>
  <si>
    <t>в соответствии с Федеральным законом №44-ФЗ</t>
  </si>
  <si>
    <t>26411</t>
  </si>
  <si>
    <t>1.4.1.2</t>
  </si>
  <si>
    <t>в соответствии с Федеральным законом №223-ФЗ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</si>
  <si>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</si>
  <si>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</si>
  <si>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</si>
  <si>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</si>
  <si>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</si>
  <si>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</si>
  <si>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</si>
  <si>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</si>
  <si>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</si>
  <si>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</si>
  <si>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</si>
  <si>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</si>
  <si>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</si>
  <si>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</si>
  <si>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</si>
  <si>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</si>
  <si>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</si>
  <si>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</si>
  <si>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</si>
  <si>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</si>
  <si>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</si>
  <si>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</si>
  <si>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</si>
  <si>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</si>
  <si>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</si>
  <si>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</t>
  </si>
  <si>
    <t xml:space="preserve">Итого по контрактам, планируемым к заключению в соответствующем финансовом году в соответствии с Федеральным законом        №44-ФЗ, по соответствующему году закупки </t>
  </si>
  <si>
    <t>26500</t>
  </si>
  <si>
    <t>в том числе по году начала закупки:</t>
  </si>
  <si>
    <t>26510</t>
  </si>
  <si>
    <t>3</t>
  </si>
  <si>
    <t>Итого по договорам, планируемым к заключению в соответствующем финансовом году в соответствии с Федеральным законом          №223-ФЗ, по соответствующему году закупки</t>
  </si>
  <si>
    <t>26600</t>
  </si>
  <si>
    <t>26610</t>
  </si>
  <si>
    <t>Руководиетль учреждения (уполномоченное лицо учреждения)</t>
  </si>
  <si>
    <t>(должность)</t>
  </si>
  <si>
    <t>(фамилия,инициалы)</t>
  </si>
  <si>
    <t>(телефон)</t>
  </si>
  <si>
    <t xml:space="preserve">Приложение 
к Порядку составления и утверждения                      плана финансово-хозяйственной деятельности муниципальных учреждений Советского района Республики Крым
</t>
  </si>
  <si>
    <t>353D0743</t>
  </si>
  <si>
    <t>Муниципальное бюджетное учреждение дополнительного образования "Советский центр детского и юношеского творчества" Советского района Республики Крым</t>
  </si>
  <si>
    <t>Республика Крым, Советский район, пгт. Советский, ул. Кирова, д. 25</t>
  </si>
  <si>
    <t>353Щ9874</t>
  </si>
  <si>
    <t>прочая закупка товаров, работ и услуг для обеспечения муниципальных нужд</t>
  </si>
  <si>
    <t>22</t>
  </si>
  <si>
    <t>План финансово-хозяйственной деятельности на 2022г.</t>
  </si>
  <si>
    <t>и плановый период 2023-2024 гг.</t>
  </si>
  <si>
    <t xml:space="preserve">на 2022 г.
текущий финансовый год
</t>
  </si>
  <si>
    <t xml:space="preserve">на 2023 г.
первый год планового периода
</t>
  </si>
  <si>
    <t xml:space="preserve">на 2024 г.
второй год планового периода
</t>
  </si>
  <si>
    <t>на 2022 г. текущий финансовый год</t>
  </si>
  <si>
    <t>на 2023 г.     
(первый год планового периода)</t>
  </si>
  <si>
    <t>на 2024 г.        (второйой год планового периода)</t>
  </si>
  <si>
    <t>Начальник МКУ "Отдел образования администрации Советского района Республики Крым"</t>
  </si>
  <si>
    <t>В.И. Акуленко</t>
  </si>
  <si>
    <t>28</t>
  </si>
  <si>
    <t>декабря</t>
  </si>
  <si>
    <t>от «28» декабря 2022г</t>
  </si>
  <si>
    <t>"28" декабря 2022г.</t>
  </si>
  <si>
    <t>Шлемова О.С.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</si>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</sst>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top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4" fontId="7" fillId="0" borderId="4" xfId="0" applyNumberFormat="1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4" fontId="6" fillId="0" borderId="4" xfId="0" applyNumberFormat="1" applyFont="1" applyBorder="1" applyAlignment="1" applyProtection="1">
      <alignment horizontal="center" vertical="top"/>
      <protection locked="0"/>
    </xf>
    <xf numFmtId="1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" fontId="11" fillId="0" borderId="4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4" fontId="6" fillId="3" borderId="5" xfId="0" applyNumberFormat="1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/>
    </xf>
    <xf numFmtId="0" fontId="5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49" fontId="3" fillId="0" borderId="0" xfId="0" applyNumberFormat="1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center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top"/>
      <protection locked="0"/>
    </xf>
    <xf numFmtId="49" fontId="1" fillId="0" borderId="5" xfId="0" applyNumberFormat="1" applyFont="1" applyBorder="1" applyAlignment="1" applyProtection="1">
      <alignment horizontal="center" vertical="top"/>
      <protection locked="0"/>
    </xf>
    <xf numFmtId="49" fontId="1" fillId="0" borderId="3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 wrapText="1" indent="3"/>
      <protection locked="0"/>
    </xf>
    <xf numFmtId="0" fontId="1" fillId="0" borderId="3" xfId="0" applyFont="1" applyBorder="1" applyAlignment="1" applyProtection="1">
      <alignment horizontal="left" vertical="top" wrapText="1" indent="3"/>
      <protection locked="0"/>
    </xf>
    <xf numFmtId="4" fontId="7" fillId="0" borderId="4" xfId="0" applyNumberFormat="1" applyFont="1" applyBorder="1" applyAlignment="1">
      <alignment horizontal="center" vertical="top"/>
    </xf>
    <xf numFmtId="4" fontId="6" fillId="0" borderId="4" xfId="0" applyNumberFormat="1" applyFont="1" applyBorder="1" applyAlignment="1">
      <alignment horizontal="center" vertical="top"/>
    </xf>
    <xf numFmtId="0" fontId="11" fillId="0" borderId="14" xfId="0" applyFont="1" applyBorder="1" applyAlignment="1" applyProtection="1">
      <alignment horizontal="center" vertical="center"/>
      <protection locked="0"/>
    </xf>
    <xf numFmtId="4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 applyProtection="1">
      <alignment horizontal="center" vertical="center"/>
      <protection locked="0"/>
    </xf>
    <xf numFmtId="4" fontId="11" fillId="0" borderId="4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top"/>
    </xf>
    <xf numFmtId="4" fontId="6" fillId="3" borderId="4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 indent="3"/>
      <protection locked="0"/>
    </xf>
    <xf numFmtId="0" fontId="3" fillId="0" borderId="3" xfId="0" applyFont="1" applyBorder="1" applyAlignment="1" applyProtection="1">
      <alignment horizontal="left" vertical="top" wrapText="1" indent="3"/>
      <protection locked="0"/>
    </xf>
    <xf numFmtId="4" fontId="7" fillId="3" borderId="5" xfId="0" applyNumberFormat="1" applyFont="1" applyFill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top"/>
    </xf>
    <xf numFmtId="4" fontId="7" fillId="3" borderId="4" xfId="0" applyNumberFormat="1" applyFont="1" applyFill="1" applyBorder="1" applyAlignment="1" applyProtection="1">
      <alignment horizontal="center" vertical="top"/>
      <protection locked="0"/>
    </xf>
    <xf numFmtId="49" fontId="1" fillId="3" borderId="3" xfId="0" applyNumberFormat="1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49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4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 applyProtection="1">
      <alignment vertical="top" wrapText="1"/>
      <protection locked="0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49" fontId="12" fillId="3" borderId="14" xfId="0" applyNumberFormat="1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4" fontId="12" fillId="3" borderId="1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14" fontId="14" fillId="0" borderId="4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49" fontId="1" fillId="0" borderId="2" xfId="0" applyNumberFormat="1" applyFont="1" applyBorder="1" applyAlignment="1" applyProtection="1">
      <alignment horizontal="center" vertical="top"/>
      <protection locked="0"/>
    </xf>
    <xf numFmtId="49" fontId="1" fillId="0" borderId="5" xfId="0" applyNumberFormat="1" applyFont="1" applyBorder="1" applyAlignment="1" applyProtection="1">
      <alignment horizontal="center" vertical="top"/>
      <protection locked="0"/>
    </xf>
    <xf numFmtId="49" fontId="1" fillId="0" borderId="3" xfId="0" applyNumberFormat="1" applyFont="1" applyBorder="1" applyAlignment="1" applyProtection="1">
      <alignment horizontal="center" vertical="top"/>
      <protection locked="0"/>
    </xf>
    <xf numFmtId="4" fontId="6" fillId="0" borderId="2" xfId="0" applyNumberFormat="1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 applyProtection="1">
      <alignment horizontal="center" vertical="top"/>
      <protection locked="0"/>
    </xf>
    <xf numFmtId="4" fontId="6" fillId="0" borderId="5" xfId="0" applyNumberFormat="1" applyFont="1" applyBorder="1" applyAlignment="1" applyProtection="1">
      <alignment horizontal="center" vertical="top"/>
      <protection locked="0"/>
    </xf>
    <xf numFmtId="4" fontId="6" fillId="0" borderId="3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" fontId="6" fillId="2" borderId="2" xfId="0" applyNumberFormat="1" applyFont="1" applyFill="1" applyBorder="1" applyAlignment="1" applyProtection="1">
      <alignment horizontal="center" vertical="top"/>
      <protection locked="0"/>
    </xf>
    <xf numFmtId="4" fontId="6" fillId="2" borderId="5" xfId="0" applyNumberFormat="1" applyFont="1" applyFill="1" applyBorder="1" applyAlignment="1" applyProtection="1">
      <alignment horizontal="center" vertical="top"/>
      <protection locked="0"/>
    </xf>
    <xf numFmtId="4" fontId="6" fillId="2" borderId="3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justify" wrapText="1"/>
      <protection locked="0"/>
    </xf>
    <xf numFmtId="0" fontId="2" fillId="0" borderId="0" xfId="0" applyFont="1" applyAlignment="1" applyProtection="1">
      <alignment horizontal="justify"/>
      <protection locked="0"/>
    </xf>
    <xf numFmtId="4" fontId="7" fillId="0" borderId="2" xfId="0" applyNumberFormat="1" applyFont="1" applyBorder="1" applyAlignment="1">
      <alignment horizontal="center" vertical="top"/>
    </xf>
    <xf numFmtId="4" fontId="7" fillId="0" borderId="5" xfId="0" applyNumberFormat="1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 applyProtection="1">
      <alignment horizontal="center" vertical="top"/>
      <protection locked="0"/>
    </xf>
    <xf numFmtId="49" fontId="3" fillId="0" borderId="5" xfId="0" applyNumberFormat="1" applyFont="1" applyBorder="1" applyAlignment="1" applyProtection="1">
      <alignment horizontal="center" vertical="top"/>
      <protection locked="0"/>
    </xf>
    <xf numFmtId="4" fontId="7" fillId="2" borderId="2" xfId="0" applyNumberFormat="1" applyFont="1" applyFill="1" applyBorder="1" applyAlignment="1" applyProtection="1">
      <alignment horizontal="center" vertical="top"/>
      <protection locked="0"/>
    </xf>
    <xf numFmtId="4" fontId="7" fillId="2" borderId="5" xfId="0" applyNumberFormat="1" applyFont="1" applyFill="1" applyBorder="1" applyAlignment="1" applyProtection="1">
      <alignment horizontal="center" vertical="top"/>
      <protection locked="0"/>
    </xf>
    <xf numFmtId="4" fontId="7" fillId="2" borderId="3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top"/>
      <protection locked="0"/>
    </xf>
    <xf numFmtId="4" fontId="7" fillId="0" borderId="2" xfId="0" applyNumberFormat="1" applyFont="1" applyBorder="1" applyAlignment="1" applyProtection="1">
      <alignment horizontal="center" vertical="top"/>
      <protection locked="0"/>
    </xf>
    <xf numFmtId="4" fontId="7" fillId="0" borderId="5" xfId="0" applyNumberFormat="1" applyFont="1" applyBorder="1" applyAlignment="1" applyProtection="1">
      <alignment horizontal="center" vertical="top"/>
      <protection locked="0"/>
    </xf>
    <xf numFmtId="4" fontId="7" fillId="0" borderId="3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49" fontId="1" fillId="3" borderId="2" xfId="0" applyNumberFormat="1" applyFont="1" applyFill="1" applyBorder="1" applyAlignment="1" applyProtection="1">
      <alignment horizontal="center" vertical="top"/>
      <protection locked="0"/>
    </xf>
    <xf numFmtId="49" fontId="1" fillId="3" borderId="5" xfId="0" applyNumberFormat="1" applyFont="1" applyFill="1" applyBorder="1" applyAlignment="1" applyProtection="1">
      <alignment horizontal="center" vertical="top"/>
      <protection locked="0"/>
    </xf>
    <xf numFmtId="49" fontId="1" fillId="3" borderId="3" xfId="0" applyNumberFormat="1" applyFont="1" applyFill="1" applyBorder="1" applyAlignment="1" applyProtection="1">
      <alignment horizontal="center" vertical="top"/>
      <protection locked="0"/>
    </xf>
    <xf numFmtId="4" fontId="6" fillId="3" borderId="2" xfId="0" applyNumberFormat="1" applyFont="1" applyFill="1" applyBorder="1" applyAlignment="1">
      <alignment horizontal="center" vertical="top"/>
    </xf>
    <xf numFmtId="4" fontId="6" fillId="3" borderId="5" xfId="0" applyNumberFormat="1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/>
    </xf>
    <xf numFmtId="4" fontId="6" fillId="3" borderId="2" xfId="0" applyNumberFormat="1" applyFont="1" applyFill="1" applyBorder="1" applyAlignment="1" applyProtection="1">
      <alignment horizontal="center" vertical="top"/>
      <protection locked="0"/>
    </xf>
    <xf numFmtId="4" fontId="6" fillId="3" borderId="5" xfId="0" applyNumberFormat="1" applyFont="1" applyFill="1" applyBorder="1" applyAlignment="1" applyProtection="1">
      <alignment horizontal="center" vertical="top"/>
      <protection locked="0"/>
    </xf>
    <xf numFmtId="4" fontId="6" fillId="3" borderId="3" xfId="0" applyNumberFormat="1" applyFont="1" applyFill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 applyProtection="1">
      <alignment horizontal="center" vertical="top"/>
      <protection locked="0"/>
    </xf>
    <xf numFmtId="49" fontId="3" fillId="3" borderId="5" xfId="0" applyNumberFormat="1" applyFont="1" applyFill="1" applyBorder="1" applyAlignment="1" applyProtection="1">
      <alignment horizontal="center" vertical="top"/>
      <protection locked="0"/>
    </xf>
    <xf numFmtId="49" fontId="3" fillId="3" borderId="3" xfId="0" applyNumberFormat="1" applyFont="1" applyFill="1" applyBorder="1" applyAlignment="1" applyProtection="1">
      <alignment horizontal="center" vertical="top"/>
      <protection locked="0"/>
    </xf>
    <xf numFmtId="4" fontId="3" fillId="3" borderId="2" xfId="0" applyNumberFormat="1" applyFont="1" applyFill="1" applyBorder="1" applyAlignment="1">
      <alignment horizontal="center" vertical="top"/>
    </xf>
    <xf numFmtId="4" fontId="3" fillId="3" borderId="5" xfId="0" applyNumberFormat="1" applyFont="1" applyFill="1" applyBorder="1" applyAlignment="1">
      <alignment horizontal="center" vertical="top"/>
    </xf>
    <xf numFmtId="4" fontId="3" fillId="3" borderId="3" xfId="0" applyNumberFormat="1" applyFont="1" applyFill="1" applyBorder="1" applyAlignment="1">
      <alignment horizontal="center" vertical="top"/>
    </xf>
    <xf numFmtId="4" fontId="7" fillId="3" borderId="2" xfId="0" applyNumberFormat="1" applyFont="1" applyFill="1" applyBorder="1" applyAlignment="1">
      <alignment horizontal="center" vertical="top"/>
    </xf>
    <xf numFmtId="4" fontId="7" fillId="3" borderId="5" xfId="0" applyNumberFormat="1" applyFont="1" applyFill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top"/>
    </xf>
    <xf numFmtId="4" fontId="7" fillId="3" borderId="2" xfId="0" applyNumberFormat="1" applyFont="1" applyFill="1" applyBorder="1" applyAlignment="1" applyProtection="1">
      <alignment horizontal="center" vertical="top"/>
      <protection locked="0"/>
    </xf>
    <xf numFmtId="4" fontId="7" fillId="3" borderId="5" xfId="0" applyNumberFormat="1" applyFont="1" applyFill="1" applyBorder="1" applyAlignment="1" applyProtection="1">
      <alignment horizontal="center" vertical="top"/>
      <protection locked="0"/>
    </xf>
    <xf numFmtId="4" fontId="7" fillId="3" borderId="3" xfId="0" applyNumberFormat="1" applyFont="1" applyFill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top"/>
      <protection locked="0"/>
    </xf>
    <xf numFmtId="49" fontId="6" fillId="0" borderId="5" xfId="0" applyNumberFormat="1" applyFont="1" applyBorder="1" applyAlignment="1" applyProtection="1">
      <alignment horizontal="center" vertical="top"/>
      <protection locked="0"/>
    </xf>
    <xf numFmtId="49" fontId="6" fillId="0" borderId="3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5" xfId="0" applyNumberFormat="1" applyFont="1" applyBorder="1" applyAlignment="1" applyProtection="1">
      <alignment horizontal="left" vertical="top"/>
      <protection locked="0"/>
    </xf>
    <xf numFmtId="49" fontId="1" fillId="0" borderId="3" xfId="0" applyNumberFormat="1" applyFont="1" applyBorder="1" applyAlignment="1" applyProtection="1">
      <alignment horizontal="left" vertical="top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top"/>
      <protection locked="0"/>
    </xf>
    <xf numFmtId="49" fontId="7" fillId="0" borderId="5" xfId="0" applyNumberFormat="1" applyFont="1" applyBorder="1" applyAlignment="1" applyProtection="1">
      <alignment horizontal="center" vertical="top"/>
      <protection locked="0"/>
    </xf>
    <xf numFmtId="49" fontId="7" fillId="0" borderId="3" xfId="0" applyNumberFormat="1" applyFont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59"/>
  <sheetViews>
    <sheetView view="pageBreakPreview" topLeftCell="A13" zoomScaleSheetLayoutView="100" workbookViewId="0">
      <selection activeCell="U29" sqref="U29"/>
    </sheetView>
  </sheetViews>
  <sheetFormatPr defaultColWidth="0.85546875" defaultRowHeight="15" x14ac:dyDescent="0.25"/>
  <cols>
    <col min="1" max="72" width="0.85546875" style="7"/>
    <col min="73" max="73" width="3" style="7" customWidth="1"/>
    <col min="74" max="87" width="0.85546875" style="7"/>
    <col min="88" max="88" width="2.28515625" style="7" customWidth="1"/>
    <col min="89" max="16384" width="0.85546875" style="7"/>
  </cols>
  <sheetData>
    <row r="1" spans="1:108" ht="60" customHeight="1" x14ac:dyDescent="0.25">
      <c r="BH1" s="106" t="s">
        <v>219</v>
      </c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</row>
    <row r="2" spans="1:108" ht="12" customHeight="1" x14ac:dyDescent="0.25"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ht="12.75" customHeight="1" x14ac:dyDescent="0.25">
      <c r="BI3" s="107" t="s">
        <v>5</v>
      </c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</row>
    <row r="4" spans="1:108" ht="12.75" customHeight="1" x14ac:dyDescent="0.25">
      <c r="BH4" s="108" t="s">
        <v>234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</row>
    <row r="5" spans="1:108" ht="36.75" customHeight="1" x14ac:dyDescent="0.25"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</row>
    <row r="6" spans="1:108" s="1" customFormat="1" ht="12" x14ac:dyDescent="0.2">
      <c r="BH6" s="110" t="s">
        <v>9</v>
      </c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</row>
    <row r="7" spans="1:108" ht="12.75" customHeight="1" x14ac:dyDescent="0.25">
      <c r="BM7" s="45" t="s">
        <v>38</v>
      </c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 t="s">
        <v>235</v>
      </c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</row>
    <row r="8" spans="1:108" s="1" customFormat="1" ht="13.5" customHeight="1" x14ac:dyDescent="0.2">
      <c r="BN8" s="104" t="s">
        <v>20</v>
      </c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</row>
    <row r="9" spans="1:108" ht="12.75" customHeight="1" x14ac:dyDescent="0.25">
      <c r="BO9" s="101" t="s">
        <v>0</v>
      </c>
      <c r="BP9" s="101"/>
      <c r="BQ9" s="100" t="s">
        <v>236</v>
      </c>
      <c r="BR9" s="100"/>
      <c r="BS9" s="100"/>
      <c r="BT9" s="100"/>
      <c r="BU9" s="102" t="s">
        <v>0</v>
      </c>
      <c r="BV9" s="102"/>
      <c r="BW9" s="102"/>
      <c r="BX9" s="100" t="s">
        <v>237</v>
      </c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1">
        <v>20</v>
      </c>
      <c r="CO9" s="101"/>
      <c r="CP9" s="101"/>
      <c r="CQ9" s="101"/>
      <c r="CR9" s="103" t="s">
        <v>225</v>
      </c>
      <c r="CS9" s="103"/>
      <c r="CT9" s="103"/>
      <c r="CU9" s="103"/>
      <c r="CV9" s="102" t="s">
        <v>1</v>
      </c>
      <c r="CW9" s="102"/>
      <c r="CX9" s="102"/>
    </row>
    <row r="10" spans="1:108" ht="12.75" customHeight="1" x14ac:dyDescent="0.25">
      <c r="DB10" s="5"/>
    </row>
    <row r="11" spans="1:108" ht="16.5" x14ac:dyDescent="0.25">
      <c r="A11" s="105" t="s">
        <v>226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</row>
    <row r="12" spans="1:108" s="44" customFormat="1" ht="16.5" x14ac:dyDescent="0.25">
      <c r="V12" s="105" t="s">
        <v>227</v>
      </c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</row>
    <row r="13" spans="1:108" s="44" customFormat="1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  <c r="Y13" s="13"/>
      <c r="Z13" s="13"/>
      <c r="AA13" s="12"/>
      <c r="AB13" s="12"/>
      <c r="AC13" s="13"/>
      <c r="AD13" s="11"/>
      <c r="AE13" s="11"/>
      <c r="AF13" s="11"/>
      <c r="AG13" s="11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1"/>
      <c r="BQ13" s="11"/>
      <c r="BR13" s="11"/>
      <c r="BS13" s="11"/>
      <c r="BT13" s="12"/>
      <c r="BU13" s="12"/>
      <c r="BV13" s="12"/>
      <c r="BW13" s="12"/>
      <c r="BX13" s="12"/>
      <c r="BY13" s="12"/>
      <c r="BZ13" s="13"/>
      <c r="CA13" s="11"/>
      <c r="CB13" s="11"/>
      <c r="CC13" s="11"/>
      <c r="CD13" s="11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</row>
    <row r="14" spans="1:108" s="44" customFormat="1" ht="15" customHeight="1" x14ac:dyDescent="0.25">
      <c r="A14" s="98" t="s">
        <v>39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</row>
    <row r="15" spans="1:108" ht="18" customHeight="1" x14ac:dyDescent="0.25"/>
    <row r="16" spans="1:108" ht="19.5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97" t="s">
        <v>238</v>
      </c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</row>
    <row r="17" spans="1:108" s="1" customFormat="1" ht="12.75" customHeight="1" x14ac:dyDescent="0.2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</row>
    <row r="18" spans="1:108" ht="12.75" customHeight="1" x14ac:dyDescent="0.25"/>
    <row r="19" spans="1:108" ht="22.5" customHeight="1" x14ac:dyDescent="0.25">
      <c r="H19" s="112" t="s">
        <v>221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CF19" s="59"/>
      <c r="CG19" s="133" t="s">
        <v>40</v>
      </c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</row>
    <row r="20" spans="1:108" ht="12.75" customHeight="1" x14ac:dyDescent="0.25">
      <c r="A20" s="51"/>
      <c r="B20" s="51"/>
      <c r="C20" s="51"/>
      <c r="D20" s="51"/>
      <c r="E20" s="51"/>
      <c r="F20" s="51"/>
      <c r="G20" s="51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3"/>
      <c r="BX20" s="113" t="s">
        <v>6</v>
      </c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4"/>
      <c r="CK20" s="134">
        <v>44923</v>
      </c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52"/>
      <c r="DD20" s="52"/>
    </row>
    <row r="21" spans="1:108" ht="12" customHeight="1" x14ac:dyDescent="0.25">
      <c r="A21" s="51"/>
      <c r="B21" s="51"/>
      <c r="C21" s="51"/>
      <c r="D21" s="51"/>
      <c r="E21" s="51"/>
      <c r="F21" s="51"/>
      <c r="G21" s="51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8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52"/>
      <c r="DD21" s="52"/>
    </row>
    <row r="22" spans="1:108" ht="10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121" t="s">
        <v>45</v>
      </c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8"/>
      <c r="BV22" s="8"/>
      <c r="BW22" s="8"/>
      <c r="BX22" s="120" t="s">
        <v>41</v>
      </c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31"/>
      <c r="CK22" s="122" t="s">
        <v>223</v>
      </c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4"/>
      <c r="DC22" s="52"/>
      <c r="DD22" s="52"/>
    </row>
    <row r="23" spans="1:108" ht="5.2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31"/>
      <c r="CK23" s="125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7"/>
      <c r="DC23" s="52"/>
      <c r="DD23" s="52"/>
    </row>
    <row r="24" spans="1:108" ht="9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8"/>
      <c r="AO24" s="8"/>
      <c r="AP24" s="8"/>
      <c r="AQ24" s="8"/>
      <c r="AV24" s="8"/>
      <c r="AW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31"/>
      <c r="CK24" s="125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7"/>
      <c r="DC24" s="52"/>
      <c r="DD24" s="52"/>
    </row>
    <row r="25" spans="1:108" ht="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V25" s="8"/>
      <c r="AW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31"/>
      <c r="CK25" s="125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7"/>
      <c r="DC25" s="52"/>
      <c r="DD25" s="52"/>
    </row>
    <row r="26" spans="1:108" ht="12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9"/>
      <c r="Y26" s="10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V26" s="8"/>
      <c r="AW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31"/>
      <c r="CK26" s="128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30"/>
      <c r="DC26" s="52"/>
      <c r="DD26" s="52"/>
    </row>
    <row r="27" spans="1:108" s="6" customFormat="1" ht="9.75" customHeight="1" x14ac:dyDescent="0.2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120" t="s">
        <v>42</v>
      </c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31"/>
      <c r="CK27" s="132">
        <v>910</v>
      </c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56"/>
      <c r="DD27" s="56"/>
    </row>
    <row r="28" spans="1:108" ht="11.25" customHeight="1" x14ac:dyDescent="0.25"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31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</row>
    <row r="29" spans="1:108" s="2" customFormat="1" ht="11.2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31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7"/>
      <c r="DD29" s="7"/>
    </row>
    <row r="30" spans="1:108" ht="1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113" t="s">
        <v>41</v>
      </c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4"/>
      <c r="CK30" s="115" t="s">
        <v>220</v>
      </c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7"/>
      <c r="DC30" s="55"/>
      <c r="DD30" s="55"/>
    </row>
    <row r="31" spans="1:108" ht="12.75" customHeight="1" x14ac:dyDescent="0.25"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4"/>
      <c r="CK31" s="118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19"/>
    </row>
    <row r="32" spans="1:108" ht="12.75" customHeight="1" x14ac:dyDescent="0.25"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4"/>
      <c r="CK32" s="118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19"/>
    </row>
    <row r="33" spans="1:108" s="2" customFormat="1" ht="12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120" t="s">
        <v>10</v>
      </c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11">
        <v>9108117314</v>
      </c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7"/>
      <c r="DD33" s="7"/>
    </row>
    <row r="34" spans="1:108" s="2" customFormat="1" ht="10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4"/>
      <c r="DD34" s="4"/>
    </row>
    <row r="35" spans="1:108" ht="9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55"/>
      <c r="DD35" s="55"/>
    </row>
    <row r="36" spans="1:108" ht="18.75" customHeight="1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136" t="s">
        <v>11</v>
      </c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11">
        <v>910801001</v>
      </c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55"/>
      <c r="DD36" s="55"/>
    </row>
    <row r="37" spans="1:108" s="2" customFormat="1" ht="1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7"/>
      <c r="DD37" s="7"/>
    </row>
    <row r="38" spans="1:108" ht="12.75" customHeight="1" x14ac:dyDescent="0.25">
      <c r="AZ38" s="126" t="s">
        <v>46</v>
      </c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X38" s="136" t="s">
        <v>43</v>
      </c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11">
        <v>383</v>
      </c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</row>
    <row r="39" spans="1:108" s="2" customFormat="1" ht="16.5" customHeight="1" x14ac:dyDescent="0.25">
      <c r="A39" s="7"/>
      <c r="B39" s="7"/>
      <c r="C39" s="7"/>
      <c r="D39" s="7"/>
      <c r="E39" s="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7"/>
      <c r="AT39" s="7"/>
      <c r="AU39" s="7"/>
      <c r="AV39" s="7"/>
      <c r="AW39" s="7"/>
      <c r="AX39" s="7"/>
      <c r="AY39" s="7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7"/>
      <c r="BW39" s="7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7"/>
      <c r="DD39" s="7"/>
    </row>
    <row r="40" spans="1:108" s="2" customFormat="1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55"/>
      <c r="BY40" s="55"/>
      <c r="BZ40" s="55"/>
      <c r="CA40" s="55"/>
      <c r="CB40" s="55"/>
      <c r="CC40" s="55"/>
      <c r="CD40" s="55"/>
      <c r="CE40" s="55"/>
      <c r="CF40" s="59"/>
      <c r="CG40" s="59"/>
      <c r="CH40" s="60"/>
      <c r="CI40" s="55"/>
      <c r="CJ40" s="7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4"/>
      <c r="DD40" s="4"/>
    </row>
    <row r="41" spans="1:108" ht="15" customHeight="1" x14ac:dyDescent="0.25">
      <c r="A41" s="55"/>
      <c r="B41" s="55"/>
      <c r="C41" s="55"/>
      <c r="D41" s="55"/>
      <c r="E41" s="55"/>
      <c r="F41" s="137" t="s">
        <v>44</v>
      </c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</row>
    <row r="42" spans="1:108" ht="18.75" x14ac:dyDescent="0.25">
      <c r="A42" s="55"/>
      <c r="B42" s="55"/>
      <c r="C42" s="55"/>
      <c r="D42" s="55"/>
      <c r="E42" s="55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CF42" s="59"/>
      <c r="CG42" s="59"/>
      <c r="CH42" s="60"/>
      <c r="DC42" s="55"/>
      <c r="DD42" s="55"/>
    </row>
    <row r="43" spans="1:108" s="2" customFormat="1" ht="14.25" customHeight="1" x14ac:dyDescent="0.25">
      <c r="A43" s="4"/>
      <c r="B43" s="4"/>
      <c r="C43" s="4"/>
      <c r="D43" s="4"/>
      <c r="E43" s="4"/>
      <c r="F43" s="139" t="s">
        <v>47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7"/>
      <c r="BY43" s="7"/>
      <c r="BZ43" s="7"/>
      <c r="CA43" s="7"/>
      <c r="CB43" s="7"/>
      <c r="CC43" s="7"/>
      <c r="CD43" s="7"/>
      <c r="CE43" s="7"/>
      <c r="CF43" s="59"/>
      <c r="CG43" s="59"/>
      <c r="CH43" s="60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4"/>
      <c r="DD43" s="4"/>
    </row>
    <row r="44" spans="1:108" ht="18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CF44" s="59"/>
      <c r="CG44" s="59"/>
      <c r="CH44" s="60"/>
      <c r="DC44" s="55"/>
      <c r="DD44" s="55"/>
    </row>
    <row r="45" spans="1:108" s="2" customFormat="1" ht="14.2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7"/>
      <c r="BY45" s="7"/>
      <c r="BZ45" s="7"/>
      <c r="CA45" s="7"/>
      <c r="CB45" s="7"/>
      <c r="CC45" s="7"/>
      <c r="CD45" s="7"/>
      <c r="CE45" s="7"/>
      <c r="CF45" s="59"/>
      <c r="CG45" s="59"/>
      <c r="CH45" s="60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4"/>
      <c r="DD45" s="4"/>
    </row>
    <row r="46" spans="1:108" ht="13.5" customHeight="1" x14ac:dyDescent="0.25">
      <c r="A46" s="55"/>
      <c r="B46" s="55"/>
      <c r="C46" s="55"/>
      <c r="D46" s="55"/>
      <c r="E46" s="55"/>
      <c r="F46" s="141" t="s">
        <v>222</v>
      </c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55"/>
      <c r="BP46" s="55"/>
      <c r="BQ46" s="55"/>
      <c r="BR46" s="55"/>
      <c r="BS46" s="55"/>
      <c r="BT46" s="55"/>
      <c r="BU46" s="55"/>
      <c r="BV46" s="55"/>
      <c r="BW46" s="55"/>
      <c r="CF46" s="59"/>
      <c r="CG46" s="59"/>
      <c r="CH46" s="60"/>
      <c r="DC46" s="55"/>
      <c r="DD46" s="55"/>
    </row>
    <row r="47" spans="1:108" s="2" customFormat="1" ht="14.25" customHeight="1" x14ac:dyDescent="0.25">
      <c r="A47" s="4"/>
      <c r="B47" s="4"/>
      <c r="C47" s="4"/>
      <c r="D47" s="4"/>
      <c r="E47" s="4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4"/>
      <c r="BP47" s="4"/>
      <c r="BQ47" s="4"/>
      <c r="BR47" s="4"/>
      <c r="BS47" s="4"/>
      <c r="BT47" s="4"/>
      <c r="BU47" s="4"/>
      <c r="BV47" s="4"/>
      <c r="BW47" s="4"/>
      <c r="BX47" s="7"/>
      <c r="BY47" s="7"/>
      <c r="BZ47" s="7"/>
      <c r="CA47" s="7"/>
      <c r="CB47" s="7"/>
      <c r="CC47" s="7"/>
      <c r="CD47" s="7"/>
      <c r="CE47" s="7"/>
      <c r="CF47" s="59"/>
      <c r="CG47" s="59"/>
      <c r="CH47" s="60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4"/>
      <c r="DD47" s="4"/>
    </row>
    <row r="48" spans="1:108" ht="13.5" customHeight="1" x14ac:dyDescent="0.25">
      <c r="A48" s="55"/>
      <c r="B48" s="55"/>
      <c r="C48" s="55"/>
      <c r="D48" s="55"/>
      <c r="E48" s="55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55"/>
      <c r="BP48" s="55"/>
      <c r="BQ48" s="55"/>
      <c r="BR48" s="55"/>
      <c r="BS48" s="55"/>
      <c r="BT48" s="55"/>
      <c r="BU48" s="55"/>
      <c r="BV48" s="55"/>
      <c r="BW48" s="55"/>
      <c r="CF48" s="59"/>
      <c r="CG48" s="59"/>
      <c r="CH48" s="60"/>
      <c r="DC48" s="55"/>
      <c r="DD48" s="55"/>
    </row>
    <row r="49" spans="1:108" ht="27" customHeight="1" x14ac:dyDescent="0.25">
      <c r="A49" s="55"/>
      <c r="B49" s="55"/>
      <c r="C49" s="55"/>
      <c r="D49" s="55"/>
      <c r="E49" s="55"/>
      <c r="F49" s="140" t="s">
        <v>48</v>
      </c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55"/>
      <c r="BP49" s="55"/>
      <c r="BQ49" s="55"/>
      <c r="BR49" s="55"/>
      <c r="BS49" s="55"/>
      <c r="BT49" s="55"/>
      <c r="BU49" s="55"/>
      <c r="BV49" s="55"/>
      <c r="BW49" s="55"/>
      <c r="BX49" s="4"/>
      <c r="BY49" s="4"/>
      <c r="BZ49" s="4"/>
      <c r="CA49" s="4"/>
      <c r="CB49" s="4"/>
      <c r="CC49" s="4"/>
      <c r="CD49" s="4"/>
      <c r="CE49" s="4"/>
      <c r="CF49" s="59"/>
      <c r="CG49" s="59"/>
      <c r="CH49" s="60"/>
      <c r="CI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55"/>
      <c r="DD49" s="55"/>
    </row>
    <row r="50" spans="1:108" ht="13.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9"/>
      <c r="CG50" s="59"/>
      <c r="CH50" s="60"/>
      <c r="CI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</row>
    <row r="51" spans="1:108" ht="195" customHeight="1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7"/>
      <c r="DD51" s="57"/>
    </row>
    <row r="52" spans="1:108" ht="135.75" customHeight="1" x14ac:dyDescent="0.25">
      <c r="A52" s="58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4"/>
      <c r="BY52" s="4"/>
      <c r="BZ52" s="4"/>
      <c r="CA52" s="4"/>
      <c r="CB52" s="4"/>
      <c r="CC52" s="4"/>
      <c r="CD52" s="4"/>
      <c r="CE52" s="4"/>
      <c r="CF52" s="59"/>
      <c r="CG52" s="59"/>
      <c r="CH52" s="60"/>
      <c r="CI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55"/>
      <c r="DD52" s="55"/>
    </row>
    <row r="53" spans="1:108" ht="45.75" customHeight="1" x14ac:dyDescent="0.25">
      <c r="A53" s="58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9"/>
      <c r="CG53" s="59"/>
      <c r="CH53" s="60"/>
      <c r="CI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</row>
    <row r="54" spans="1:108" ht="16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8"/>
      <c r="DD54" s="8"/>
    </row>
    <row r="55" spans="1:108" ht="3" customHeight="1" x14ac:dyDescent="0.25"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</row>
    <row r="56" spans="1:108" x14ac:dyDescent="0.25"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</row>
    <row r="57" spans="1:108" x14ac:dyDescent="0.25"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</row>
    <row r="58" spans="1:108" x14ac:dyDescent="0.25"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</row>
    <row r="59" spans="1:108" x14ac:dyDescent="0.25"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</sheetData>
  <mergeCells count="42">
    <mergeCell ref="BX36:CJ37"/>
    <mergeCell ref="BX38:CJ39"/>
    <mergeCell ref="F41:BL42"/>
    <mergeCell ref="F43:BL43"/>
    <mergeCell ref="F49:BN49"/>
    <mergeCell ref="F46:BN48"/>
    <mergeCell ref="AK39:AR39"/>
    <mergeCell ref="AZ38:BU39"/>
    <mergeCell ref="CK33:DB35"/>
    <mergeCell ref="CK36:DB37"/>
    <mergeCell ref="CK38:DB39"/>
    <mergeCell ref="H19:BV21"/>
    <mergeCell ref="BX30:CJ32"/>
    <mergeCell ref="CK30:DB32"/>
    <mergeCell ref="BX33:CJ35"/>
    <mergeCell ref="K22:BT22"/>
    <mergeCell ref="CK22:DB26"/>
    <mergeCell ref="BX22:CJ26"/>
    <mergeCell ref="CK27:DB29"/>
    <mergeCell ref="CG19:DB19"/>
    <mergeCell ref="CK20:DB21"/>
    <mergeCell ref="BX20:CJ21"/>
    <mergeCell ref="F39:AJ39"/>
    <mergeCell ref="BX27:CJ29"/>
    <mergeCell ref="BH1:DD1"/>
    <mergeCell ref="BI3:DD3"/>
    <mergeCell ref="BH4:DD5"/>
    <mergeCell ref="BH6:DD6"/>
    <mergeCell ref="V12:CJ12"/>
    <mergeCell ref="Y16:BN16"/>
    <mergeCell ref="A14:DD14"/>
    <mergeCell ref="BN7:CC7"/>
    <mergeCell ref="CD7:DD7"/>
    <mergeCell ref="BQ9:BT9"/>
    <mergeCell ref="BX9:CM9"/>
    <mergeCell ref="CN9:CQ9"/>
    <mergeCell ref="CV9:CX9"/>
    <mergeCell ref="BO9:BP9"/>
    <mergeCell ref="CR9:CU9"/>
    <mergeCell ref="BN8:DD8"/>
    <mergeCell ref="BU9:BW9"/>
    <mergeCell ref="A11:DD11"/>
  </mergeCells>
  <printOptions horizontalCentered="1"/>
  <pageMargins left="0.59055118110236227" right="0.59055118110236227" top="0.59055118110236227" bottom="0.39370078740157483" header="0" footer="0"/>
  <pageSetup paperSize="9" scale="96" orientation="portrait" r:id="rId1"/>
  <headerFooter alignWithMargins="0"/>
  <rowBreaks count="1" manualBreakCount="1">
    <brk id="53" max="10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D79"/>
  <sheetViews>
    <sheetView view="pageBreakPreview" topLeftCell="A61" zoomScaleNormal="100" zoomScaleSheetLayoutView="100" workbookViewId="0">
      <selection activeCell="BR62" sqref="BR62:CI62"/>
    </sheetView>
  </sheetViews>
  <sheetFormatPr defaultColWidth="0.85546875" defaultRowHeight="15" x14ac:dyDescent="0.25"/>
  <cols>
    <col min="1" max="29" width="0.85546875" style="16"/>
    <col min="30" max="30" width="3.5703125" style="16" customWidth="1"/>
    <col min="31" max="34" width="0.85546875" style="16" hidden="1" customWidth="1"/>
    <col min="35" max="40" width="0.85546875" style="16"/>
    <col min="41" max="41" width="2.28515625" style="16" customWidth="1"/>
    <col min="42" max="42" width="0.5703125" style="16" customWidth="1"/>
    <col min="43" max="43" width="0.7109375" style="16" hidden="1" customWidth="1"/>
    <col min="44" max="52" width="0.85546875" style="16"/>
    <col min="53" max="53" width="0.5703125" style="16" customWidth="1"/>
    <col min="54" max="54" width="0.85546875" style="16" hidden="1" customWidth="1"/>
    <col min="55" max="55" width="0.42578125" style="16" hidden="1" customWidth="1"/>
    <col min="56" max="58" width="0.85546875" style="16" hidden="1" customWidth="1"/>
    <col min="59" max="59" width="2.28515625" style="16" customWidth="1"/>
    <col min="60" max="66" width="0.85546875" style="16"/>
    <col min="67" max="67" width="1.7109375" style="16" customWidth="1"/>
    <col min="68" max="68" width="2.42578125" style="16" customWidth="1"/>
    <col min="69" max="69" width="3" style="16" customWidth="1"/>
    <col min="70" max="70" width="0.7109375" style="16" customWidth="1"/>
    <col min="71" max="77" width="0.85546875" style="16"/>
    <col min="78" max="78" width="2.42578125" style="16" customWidth="1"/>
    <col min="79" max="79" width="0.85546875" style="16" customWidth="1"/>
    <col min="80" max="81" width="0.85546875" style="16"/>
    <col min="82" max="82" width="0.85546875" style="16" customWidth="1"/>
    <col min="83" max="83" width="0.28515625" style="16" customWidth="1"/>
    <col min="84" max="87" width="0.85546875" style="16" hidden="1" customWidth="1"/>
    <col min="88" max="88" width="12.140625" style="16" customWidth="1"/>
    <col min="89" max="89" width="12.42578125" style="16" customWidth="1"/>
    <col min="90" max="90" width="3.7109375" style="16" customWidth="1"/>
    <col min="91" max="101" width="0.85546875" style="16"/>
    <col min="102" max="102" width="0.28515625" style="16" customWidth="1"/>
    <col min="103" max="106" width="0.85546875" style="16" hidden="1" customWidth="1"/>
    <col min="107" max="107" width="0.28515625" style="16" customWidth="1"/>
    <col min="108" max="108" width="1.140625" style="17" customWidth="1"/>
    <col min="109" max="16384" width="0.85546875" style="16"/>
  </cols>
  <sheetData>
    <row r="1" spans="1:108" ht="30" customHeight="1" x14ac:dyDescent="0.25">
      <c r="B1" s="241" t="s">
        <v>49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</row>
    <row r="2" spans="1:108" ht="12.75" customHeight="1" x14ac:dyDescent="0.25"/>
    <row r="3" spans="1:108" s="19" customFormat="1" ht="15" customHeight="1" x14ac:dyDescent="0.2">
      <c r="A3" s="243" t="s">
        <v>19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5"/>
      <c r="AI3" s="252" t="s">
        <v>22</v>
      </c>
      <c r="AJ3" s="253"/>
      <c r="AK3" s="253"/>
      <c r="AL3" s="253"/>
      <c r="AM3" s="253"/>
      <c r="AN3" s="253"/>
      <c r="AO3" s="253"/>
      <c r="AP3" s="253"/>
      <c r="AQ3" s="254"/>
      <c r="AR3" s="252" t="s">
        <v>50</v>
      </c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4"/>
      <c r="BH3" s="252" t="s">
        <v>51</v>
      </c>
      <c r="BI3" s="253"/>
      <c r="BJ3" s="253"/>
      <c r="BK3" s="253"/>
      <c r="BL3" s="253"/>
      <c r="BM3" s="253"/>
      <c r="BN3" s="253"/>
      <c r="BO3" s="253"/>
      <c r="BP3" s="253"/>
      <c r="BQ3" s="253"/>
      <c r="BR3" s="261" t="s">
        <v>52</v>
      </c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261"/>
      <c r="CR3" s="261"/>
      <c r="CS3" s="261"/>
      <c r="CT3" s="261"/>
      <c r="CU3" s="261"/>
      <c r="CV3" s="261"/>
      <c r="CW3" s="261"/>
      <c r="CX3" s="261"/>
      <c r="CY3" s="261"/>
      <c r="CZ3" s="261"/>
      <c r="DA3" s="261"/>
      <c r="DB3" s="261"/>
      <c r="DC3" s="261"/>
      <c r="DD3" s="18"/>
    </row>
    <row r="4" spans="1:108" s="19" customFormat="1" ht="15" customHeight="1" x14ac:dyDescent="0.2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8"/>
      <c r="AI4" s="255"/>
      <c r="AJ4" s="256"/>
      <c r="AK4" s="256"/>
      <c r="AL4" s="256"/>
      <c r="AM4" s="256"/>
      <c r="AN4" s="256"/>
      <c r="AO4" s="256"/>
      <c r="AP4" s="256"/>
      <c r="AQ4" s="257"/>
      <c r="AR4" s="255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6"/>
      <c r="BF4" s="256"/>
      <c r="BG4" s="257"/>
      <c r="BH4" s="255"/>
      <c r="BI4" s="256"/>
      <c r="BJ4" s="256"/>
      <c r="BK4" s="256"/>
      <c r="BL4" s="256"/>
      <c r="BM4" s="256"/>
      <c r="BN4" s="256"/>
      <c r="BO4" s="256"/>
      <c r="BP4" s="256"/>
      <c r="BQ4" s="256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18"/>
    </row>
    <row r="5" spans="1:108" s="19" customFormat="1" ht="71.25" customHeight="1" x14ac:dyDescent="0.2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8"/>
      <c r="AI5" s="255"/>
      <c r="AJ5" s="256"/>
      <c r="AK5" s="256"/>
      <c r="AL5" s="256"/>
      <c r="AM5" s="256"/>
      <c r="AN5" s="256"/>
      <c r="AO5" s="256"/>
      <c r="AP5" s="256"/>
      <c r="AQ5" s="257"/>
      <c r="AR5" s="255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7"/>
      <c r="BH5" s="255"/>
      <c r="BI5" s="256"/>
      <c r="BJ5" s="256"/>
      <c r="BK5" s="256"/>
      <c r="BL5" s="256"/>
      <c r="BM5" s="256"/>
      <c r="BN5" s="256"/>
      <c r="BO5" s="256"/>
      <c r="BP5" s="256"/>
      <c r="BQ5" s="256"/>
      <c r="BR5" s="252" t="s">
        <v>228</v>
      </c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61"/>
      <c r="CG5" s="61"/>
      <c r="CH5" s="61"/>
      <c r="CI5" s="61"/>
      <c r="CJ5" s="261" t="s">
        <v>229</v>
      </c>
      <c r="CK5" s="261" t="s">
        <v>230</v>
      </c>
      <c r="CL5" s="252" t="s">
        <v>53</v>
      </c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4"/>
      <c r="DD5" s="18"/>
    </row>
    <row r="6" spans="1:108" s="19" customFormat="1" ht="97.5" customHeight="1" x14ac:dyDescent="0.2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1"/>
      <c r="AI6" s="258"/>
      <c r="AJ6" s="259"/>
      <c r="AK6" s="259"/>
      <c r="AL6" s="259"/>
      <c r="AM6" s="259"/>
      <c r="AN6" s="259"/>
      <c r="AO6" s="259"/>
      <c r="AP6" s="259"/>
      <c r="AQ6" s="260"/>
      <c r="AR6" s="258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60"/>
      <c r="BH6" s="258"/>
      <c r="BI6" s="259"/>
      <c r="BJ6" s="259"/>
      <c r="BK6" s="259"/>
      <c r="BL6" s="259"/>
      <c r="BM6" s="259"/>
      <c r="BN6" s="259"/>
      <c r="BO6" s="259"/>
      <c r="BP6" s="259"/>
      <c r="BQ6" s="259"/>
      <c r="BR6" s="258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62"/>
      <c r="CG6" s="62"/>
      <c r="CH6" s="62"/>
      <c r="CI6" s="62"/>
      <c r="CJ6" s="261"/>
      <c r="CK6" s="265"/>
      <c r="CL6" s="258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60"/>
      <c r="DD6" s="18"/>
    </row>
    <row r="7" spans="1:108" s="19" customFormat="1" ht="12.75" x14ac:dyDescent="0.2">
      <c r="A7" s="262">
        <v>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4"/>
      <c r="AI7" s="262">
        <v>2</v>
      </c>
      <c r="AJ7" s="263"/>
      <c r="AK7" s="263"/>
      <c r="AL7" s="263"/>
      <c r="AM7" s="263"/>
      <c r="AN7" s="263"/>
      <c r="AO7" s="263"/>
      <c r="AP7" s="263"/>
      <c r="AQ7" s="264"/>
      <c r="AR7" s="262">
        <v>3</v>
      </c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4"/>
      <c r="BH7" s="262">
        <v>4</v>
      </c>
      <c r="BI7" s="263"/>
      <c r="BJ7" s="263"/>
      <c r="BK7" s="263"/>
      <c r="BL7" s="263"/>
      <c r="BM7" s="263"/>
      <c r="BN7" s="263"/>
      <c r="BO7" s="263"/>
      <c r="BP7" s="263"/>
      <c r="BQ7" s="264"/>
      <c r="BR7" s="262">
        <v>5</v>
      </c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4"/>
      <c r="CJ7" s="20">
        <v>6</v>
      </c>
      <c r="CK7" s="20">
        <v>7</v>
      </c>
      <c r="CL7" s="262">
        <v>8</v>
      </c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4"/>
      <c r="DD7" s="18"/>
    </row>
    <row r="8" spans="1:108" s="19" customFormat="1" ht="33" customHeight="1" x14ac:dyDescent="0.2">
      <c r="A8" s="21"/>
      <c r="B8" s="237" t="s">
        <v>54</v>
      </c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8"/>
      <c r="AI8" s="145" t="s">
        <v>57</v>
      </c>
      <c r="AJ8" s="146"/>
      <c r="AK8" s="146"/>
      <c r="AL8" s="146"/>
      <c r="AM8" s="146"/>
      <c r="AN8" s="146"/>
      <c r="AO8" s="146"/>
      <c r="AP8" s="146"/>
      <c r="AQ8" s="147"/>
      <c r="AR8" s="166" t="s">
        <v>7</v>
      </c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73"/>
      <c r="BH8" s="163" t="s">
        <v>7</v>
      </c>
      <c r="BI8" s="164"/>
      <c r="BJ8" s="164"/>
      <c r="BK8" s="164"/>
      <c r="BL8" s="164"/>
      <c r="BM8" s="164"/>
      <c r="BN8" s="164"/>
      <c r="BO8" s="164"/>
      <c r="BP8" s="164"/>
      <c r="BQ8" s="165"/>
      <c r="BR8" s="201">
        <v>0</v>
      </c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3"/>
      <c r="CJ8" s="75"/>
      <c r="CK8" s="75"/>
      <c r="CL8" s="201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3"/>
      <c r="DD8" s="18"/>
    </row>
    <row r="9" spans="1:108" s="19" customFormat="1" ht="44.25" customHeight="1" x14ac:dyDescent="0.2">
      <c r="A9" s="23"/>
      <c r="B9" s="237" t="s">
        <v>55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8"/>
      <c r="AI9" s="145" t="s">
        <v>58</v>
      </c>
      <c r="AJ9" s="146"/>
      <c r="AK9" s="146"/>
      <c r="AL9" s="146"/>
      <c r="AM9" s="146"/>
      <c r="AN9" s="146"/>
      <c r="AO9" s="146"/>
      <c r="AP9" s="146"/>
      <c r="AQ9" s="147"/>
      <c r="AR9" s="166" t="s">
        <v>7</v>
      </c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73"/>
      <c r="BH9" s="163" t="s">
        <v>7</v>
      </c>
      <c r="BI9" s="164"/>
      <c r="BJ9" s="164"/>
      <c r="BK9" s="164"/>
      <c r="BL9" s="164"/>
      <c r="BM9" s="164"/>
      <c r="BN9" s="164"/>
      <c r="BO9" s="164"/>
      <c r="BP9" s="164"/>
      <c r="BQ9" s="165"/>
      <c r="BR9" s="184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6"/>
      <c r="CJ9" s="76"/>
      <c r="CK9" s="76"/>
      <c r="CL9" s="187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X9" s="188"/>
      <c r="CY9" s="188"/>
      <c r="CZ9" s="188"/>
      <c r="DA9" s="188"/>
      <c r="DB9" s="188"/>
      <c r="DC9" s="189"/>
      <c r="DD9" s="18"/>
    </row>
    <row r="10" spans="1:108" s="19" customFormat="1" ht="27.75" customHeight="1" x14ac:dyDescent="0.2">
      <c r="A10" s="21"/>
      <c r="B10" s="239" t="s">
        <v>56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40"/>
      <c r="AI10" s="181" t="s">
        <v>59</v>
      </c>
      <c r="AJ10" s="182"/>
      <c r="AK10" s="182"/>
      <c r="AL10" s="182"/>
      <c r="AM10" s="182"/>
      <c r="AN10" s="182"/>
      <c r="AO10" s="182"/>
      <c r="AP10" s="182"/>
      <c r="AQ10" s="183"/>
      <c r="AR10" s="195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7"/>
      <c r="BH10" s="201"/>
      <c r="BI10" s="202"/>
      <c r="BJ10" s="202"/>
      <c r="BK10" s="202"/>
      <c r="BL10" s="202"/>
      <c r="BM10" s="202"/>
      <c r="BN10" s="202"/>
      <c r="BO10" s="202"/>
      <c r="BP10" s="202"/>
      <c r="BQ10" s="203"/>
      <c r="BR10" s="201">
        <f>+BR12+BR14+BR17+BR19+BR21+BR25</f>
        <v>8467367.8000000007</v>
      </c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3"/>
      <c r="CJ10" s="75">
        <f>+CJ12+CJ14+CJ17+CJ19+CJ21+CJ25</f>
        <v>7927475</v>
      </c>
      <c r="CK10" s="75">
        <f>+CK12+CK14+CK17+CK19+CK21+CK25</f>
        <v>8138644</v>
      </c>
      <c r="CL10" s="201">
        <f>+CL12+CL14+CL17+CL19+CL21+CL25</f>
        <v>0</v>
      </c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3"/>
      <c r="DD10" s="18"/>
    </row>
    <row r="11" spans="1:108" s="19" customFormat="1" ht="17.25" customHeight="1" x14ac:dyDescent="0.2">
      <c r="A11" s="23"/>
      <c r="B11" s="237" t="s">
        <v>60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8"/>
      <c r="AI11" s="145"/>
      <c r="AJ11" s="146"/>
      <c r="AK11" s="146"/>
      <c r="AL11" s="146"/>
      <c r="AM11" s="146"/>
      <c r="AN11" s="146"/>
      <c r="AO11" s="146"/>
      <c r="AP11" s="146"/>
      <c r="AQ11" s="147"/>
      <c r="AR11" s="145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7"/>
      <c r="BH11" s="148"/>
      <c r="BI11" s="149"/>
      <c r="BJ11" s="149"/>
      <c r="BK11" s="149"/>
      <c r="BL11" s="149"/>
      <c r="BM11" s="149"/>
      <c r="BN11" s="149"/>
      <c r="BO11" s="149"/>
      <c r="BP11" s="149"/>
      <c r="BQ11" s="150"/>
      <c r="BR11" s="148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50"/>
      <c r="CJ11" s="24"/>
      <c r="CK11" s="24"/>
      <c r="CL11" s="151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3"/>
      <c r="DD11" s="18"/>
    </row>
    <row r="12" spans="1:108" s="19" customFormat="1" ht="33.75" customHeight="1" x14ac:dyDescent="0.2">
      <c r="A12" s="23"/>
      <c r="B12" s="177" t="s">
        <v>61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8"/>
      <c r="AI12" s="145" t="s">
        <v>62</v>
      </c>
      <c r="AJ12" s="146"/>
      <c r="AK12" s="146"/>
      <c r="AL12" s="146"/>
      <c r="AM12" s="146"/>
      <c r="AN12" s="146"/>
      <c r="AO12" s="146"/>
      <c r="AP12" s="146"/>
      <c r="AQ12" s="147"/>
      <c r="AR12" s="145" t="s">
        <v>13</v>
      </c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7"/>
      <c r="BH12" s="148"/>
      <c r="BI12" s="149"/>
      <c r="BJ12" s="149"/>
      <c r="BK12" s="149"/>
      <c r="BL12" s="149"/>
      <c r="BM12" s="149"/>
      <c r="BN12" s="149"/>
      <c r="BO12" s="149"/>
      <c r="BP12" s="149"/>
      <c r="BQ12" s="150"/>
      <c r="BR12" s="148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50"/>
      <c r="CJ12" s="24"/>
      <c r="CK12" s="24"/>
      <c r="CL12" s="151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3"/>
      <c r="DD12" s="18"/>
    </row>
    <row r="13" spans="1:108" s="19" customFormat="1" ht="18.75" customHeight="1" x14ac:dyDescent="0.2">
      <c r="A13" s="23"/>
      <c r="B13" s="208" t="s">
        <v>2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9"/>
      <c r="AI13" s="145" t="s">
        <v>63</v>
      </c>
      <c r="AJ13" s="146"/>
      <c r="AK13" s="146"/>
      <c r="AL13" s="146"/>
      <c r="AM13" s="146"/>
      <c r="AN13" s="146"/>
      <c r="AO13" s="146"/>
      <c r="AP13" s="146"/>
      <c r="AQ13" s="147"/>
      <c r="AR13" s="145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7"/>
      <c r="BH13" s="148"/>
      <c r="BI13" s="149"/>
      <c r="BJ13" s="149"/>
      <c r="BK13" s="149"/>
      <c r="BL13" s="149"/>
      <c r="BM13" s="149"/>
      <c r="BN13" s="149"/>
      <c r="BO13" s="149"/>
      <c r="BP13" s="149"/>
      <c r="BQ13" s="150"/>
      <c r="BR13" s="148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50"/>
      <c r="CJ13" s="24"/>
      <c r="CK13" s="24"/>
      <c r="CL13" s="151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3"/>
      <c r="DD13" s="18"/>
    </row>
    <row r="14" spans="1:108" s="19" customFormat="1" ht="47.25" customHeight="1" x14ac:dyDescent="0.2">
      <c r="A14" s="23"/>
      <c r="B14" s="236" t="s">
        <v>64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83"/>
      <c r="AF14" s="83"/>
      <c r="AG14" s="83"/>
      <c r="AH14" s="84"/>
      <c r="AI14" s="181" t="s">
        <v>65</v>
      </c>
      <c r="AJ14" s="182"/>
      <c r="AK14" s="182"/>
      <c r="AL14" s="182"/>
      <c r="AM14" s="182"/>
      <c r="AN14" s="182"/>
      <c r="AO14" s="182"/>
      <c r="AP14" s="182"/>
      <c r="AQ14" s="82"/>
      <c r="AR14" s="181" t="s">
        <v>12</v>
      </c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3"/>
      <c r="BH14" s="201"/>
      <c r="BI14" s="202"/>
      <c r="BJ14" s="202"/>
      <c r="BK14" s="202"/>
      <c r="BL14" s="202"/>
      <c r="BM14" s="202"/>
      <c r="BN14" s="202"/>
      <c r="BO14" s="202"/>
      <c r="BP14" s="202"/>
      <c r="BQ14" s="203"/>
      <c r="BR14" s="201">
        <f>+BR16</f>
        <v>7795608.2199999997</v>
      </c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79"/>
      <c r="CF14" s="79"/>
      <c r="CG14" s="79"/>
      <c r="CH14" s="79"/>
      <c r="CI14" s="80"/>
      <c r="CJ14" s="75">
        <f>+CJ16</f>
        <v>7774475</v>
      </c>
      <c r="CK14" s="75">
        <f>+CK16</f>
        <v>8138644</v>
      </c>
      <c r="CL14" s="201">
        <f>+CL16</f>
        <v>0</v>
      </c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3"/>
      <c r="DD14" s="18"/>
    </row>
    <row r="15" spans="1:108" s="19" customFormat="1" ht="19.5" customHeight="1" x14ac:dyDescent="0.2">
      <c r="A15" s="23"/>
      <c r="B15" s="177" t="s">
        <v>2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8"/>
      <c r="AI15" s="145"/>
      <c r="AJ15" s="146"/>
      <c r="AK15" s="146"/>
      <c r="AL15" s="146"/>
      <c r="AM15" s="146"/>
      <c r="AN15" s="146"/>
      <c r="AO15" s="146"/>
      <c r="AP15" s="146"/>
      <c r="AQ15" s="147"/>
      <c r="AR15" s="145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7"/>
      <c r="BH15" s="148"/>
      <c r="BI15" s="149"/>
      <c r="BJ15" s="149"/>
      <c r="BK15" s="149"/>
      <c r="BL15" s="149"/>
      <c r="BM15" s="149"/>
      <c r="BN15" s="149"/>
      <c r="BO15" s="149"/>
      <c r="BP15" s="149"/>
      <c r="BQ15" s="150"/>
      <c r="BR15" s="148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50"/>
      <c r="CJ15" s="24"/>
      <c r="CK15" s="24"/>
      <c r="CL15" s="151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3"/>
      <c r="DD15" s="18"/>
    </row>
    <row r="16" spans="1:108" s="19" customFormat="1" ht="45.75" customHeight="1" x14ac:dyDescent="0.2">
      <c r="A16" s="23"/>
      <c r="B16" s="208" t="s">
        <v>66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9"/>
      <c r="AI16" s="145" t="s">
        <v>67</v>
      </c>
      <c r="AJ16" s="146"/>
      <c r="AK16" s="146"/>
      <c r="AL16" s="146"/>
      <c r="AM16" s="146"/>
      <c r="AN16" s="146"/>
      <c r="AO16" s="146"/>
      <c r="AP16" s="146"/>
      <c r="AQ16" s="147"/>
      <c r="AR16" s="145" t="s">
        <v>12</v>
      </c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7"/>
      <c r="BH16" s="148"/>
      <c r="BI16" s="149"/>
      <c r="BJ16" s="149"/>
      <c r="BK16" s="149"/>
      <c r="BL16" s="149"/>
      <c r="BM16" s="149"/>
      <c r="BN16" s="149"/>
      <c r="BO16" s="149"/>
      <c r="BP16" s="149"/>
      <c r="BQ16" s="150"/>
      <c r="BR16" s="148">
        <f>7633188+29516+150743.36+7142+319033+1547-150743.36+40950+5000+1500+1824+2500+3000+22100+900+192000+30000-379870.8-114720.98</f>
        <v>7795608.2199999997</v>
      </c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50"/>
      <c r="CJ16" s="24">
        <v>7774475</v>
      </c>
      <c r="CK16" s="24">
        <v>8138644</v>
      </c>
      <c r="CL16" s="151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3"/>
      <c r="DD16" s="18"/>
    </row>
    <row r="17" spans="1:108" s="19" customFormat="1" ht="60" customHeight="1" x14ac:dyDescent="0.2">
      <c r="A17" s="23"/>
      <c r="B17" s="208" t="s">
        <v>68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9"/>
      <c r="AI17" s="145" t="s">
        <v>69</v>
      </c>
      <c r="AJ17" s="146"/>
      <c r="AK17" s="146"/>
      <c r="AL17" s="146"/>
      <c r="AM17" s="146"/>
      <c r="AN17" s="146"/>
      <c r="AO17" s="146"/>
      <c r="AP17" s="146"/>
      <c r="AQ17" s="147"/>
      <c r="AR17" s="145" t="s">
        <v>14</v>
      </c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7"/>
      <c r="BH17" s="148"/>
      <c r="BI17" s="149"/>
      <c r="BJ17" s="149"/>
      <c r="BK17" s="149"/>
      <c r="BL17" s="149"/>
      <c r="BM17" s="149"/>
      <c r="BN17" s="149"/>
      <c r="BO17" s="149"/>
      <c r="BP17" s="149"/>
      <c r="BQ17" s="150"/>
      <c r="BR17" s="148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50"/>
      <c r="CJ17" s="24"/>
      <c r="CK17" s="24"/>
      <c r="CL17" s="151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3"/>
      <c r="DD17" s="18"/>
    </row>
    <row r="18" spans="1:108" s="19" customFormat="1" ht="26.25" customHeight="1" x14ac:dyDescent="0.2">
      <c r="A18" s="23"/>
      <c r="B18" s="208" t="s">
        <v>2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9"/>
      <c r="AI18" s="145" t="s">
        <v>70</v>
      </c>
      <c r="AJ18" s="146"/>
      <c r="AK18" s="146"/>
      <c r="AL18" s="146"/>
      <c r="AM18" s="146"/>
      <c r="AN18" s="146"/>
      <c r="AO18" s="146"/>
      <c r="AP18" s="146"/>
      <c r="AQ18" s="147"/>
      <c r="AR18" s="145" t="s">
        <v>14</v>
      </c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7"/>
      <c r="BH18" s="148"/>
      <c r="BI18" s="149"/>
      <c r="BJ18" s="149"/>
      <c r="BK18" s="149"/>
      <c r="BL18" s="149"/>
      <c r="BM18" s="149"/>
      <c r="BN18" s="149"/>
      <c r="BO18" s="149"/>
      <c r="BP18" s="149"/>
      <c r="BQ18" s="150"/>
      <c r="BR18" s="148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50"/>
      <c r="CJ18" s="24"/>
      <c r="CK18" s="24"/>
      <c r="CL18" s="151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3"/>
      <c r="DD18" s="18"/>
    </row>
    <row r="19" spans="1:108" s="19" customFormat="1" ht="39.75" customHeight="1" x14ac:dyDescent="0.2">
      <c r="A19" s="23"/>
      <c r="B19" s="208" t="s">
        <v>71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9"/>
      <c r="AI19" s="145" t="s">
        <v>72</v>
      </c>
      <c r="AJ19" s="146"/>
      <c r="AK19" s="146"/>
      <c r="AL19" s="146"/>
      <c r="AM19" s="146"/>
      <c r="AN19" s="146"/>
      <c r="AO19" s="146"/>
      <c r="AP19" s="146"/>
      <c r="AQ19" s="147"/>
      <c r="AR19" s="145" t="s">
        <v>23</v>
      </c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7"/>
      <c r="BH19" s="148"/>
      <c r="BI19" s="149"/>
      <c r="BJ19" s="149"/>
      <c r="BK19" s="149"/>
      <c r="BL19" s="149"/>
      <c r="BM19" s="149"/>
      <c r="BN19" s="149"/>
      <c r="BO19" s="149"/>
      <c r="BP19" s="149"/>
      <c r="BQ19" s="150"/>
      <c r="BR19" s="148">
        <f>214271-150743.36-49256.64</f>
        <v>14271.000000000015</v>
      </c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50"/>
      <c r="CJ19" s="24"/>
      <c r="CK19" s="24"/>
      <c r="CL19" s="151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3"/>
      <c r="DD19" s="18"/>
    </row>
    <row r="20" spans="1:108" s="19" customFormat="1" ht="22.5" customHeight="1" x14ac:dyDescent="0.2">
      <c r="A20" s="23"/>
      <c r="B20" s="208" t="s">
        <v>2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9"/>
      <c r="AI20" s="145"/>
      <c r="AJ20" s="146"/>
      <c r="AK20" s="146"/>
      <c r="AL20" s="146"/>
      <c r="AM20" s="146"/>
      <c r="AN20" s="146"/>
      <c r="AO20" s="146"/>
      <c r="AP20" s="146"/>
      <c r="AQ20" s="147"/>
      <c r="AR20" s="145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7"/>
      <c r="BH20" s="148"/>
      <c r="BI20" s="149"/>
      <c r="BJ20" s="149"/>
      <c r="BK20" s="149"/>
      <c r="BL20" s="149"/>
      <c r="BM20" s="149"/>
      <c r="BN20" s="149"/>
      <c r="BO20" s="149"/>
      <c r="BP20" s="149"/>
      <c r="BQ20" s="150"/>
      <c r="BR20" s="148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50"/>
      <c r="CJ20" s="24"/>
      <c r="CK20" s="24"/>
      <c r="CL20" s="151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3"/>
      <c r="DD20" s="18"/>
    </row>
    <row r="21" spans="1:108" s="19" customFormat="1" ht="30" customHeight="1" x14ac:dyDescent="0.2">
      <c r="A21" s="23"/>
      <c r="B21" s="234" t="s">
        <v>73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5"/>
      <c r="AI21" s="181" t="s">
        <v>74</v>
      </c>
      <c r="AJ21" s="182"/>
      <c r="AK21" s="182"/>
      <c r="AL21" s="182"/>
      <c r="AM21" s="182"/>
      <c r="AN21" s="182"/>
      <c r="AO21" s="182"/>
      <c r="AP21" s="182"/>
      <c r="AQ21" s="183"/>
      <c r="AR21" s="181" t="s">
        <v>15</v>
      </c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3"/>
      <c r="BH21" s="184"/>
      <c r="BI21" s="185"/>
      <c r="BJ21" s="185"/>
      <c r="BK21" s="185"/>
      <c r="BL21" s="185"/>
      <c r="BM21" s="185"/>
      <c r="BN21" s="185"/>
      <c r="BO21" s="185"/>
      <c r="BP21" s="185"/>
      <c r="BQ21" s="186"/>
      <c r="BR21" s="184">
        <f>+BR23+BR24</f>
        <v>657488.58000000007</v>
      </c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6"/>
      <c r="CJ21" s="76">
        <f>+CJ23+CJ24</f>
        <v>153000</v>
      </c>
      <c r="CK21" s="76">
        <f>+CK23+CK24</f>
        <v>0</v>
      </c>
      <c r="CL21" s="187">
        <f>+CL23+CL24</f>
        <v>0</v>
      </c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9"/>
      <c r="DD21" s="18"/>
    </row>
    <row r="22" spans="1:108" s="19" customFormat="1" ht="23.25" customHeight="1" x14ac:dyDescent="0.2">
      <c r="A22" s="23"/>
      <c r="B22" s="208" t="s">
        <v>2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9"/>
      <c r="AI22" s="145"/>
      <c r="AJ22" s="146"/>
      <c r="AK22" s="146"/>
      <c r="AL22" s="146"/>
      <c r="AM22" s="146"/>
      <c r="AN22" s="146"/>
      <c r="AO22" s="146"/>
      <c r="AP22" s="146"/>
      <c r="AQ22" s="147"/>
      <c r="AR22" s="145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7"/>
      <c r="BH22" s="148"/>
      <c r="BI22" s="149"/>
      <c r="BJ22" s="149"/>
      <c r="BK22" s="149"/>
      <c r="BL22" s="149"/>
      <c r="BM22" s="149"/>
      <c r="BN22" s="149"/>
      <c r="BO22" s="149"/>
      <c r="BP22" s="149"/>
      <c r="BQ22" s="150"/>
      <c r="BR22" s="148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50"/>
      <c r="CJ22" s="24"/>
      <c r="CK22" s="24"/>
      <c r="CL22" s="151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3"/>
      <c r="DD22" s="18"/>
    </row>
    <row r="23" spans="1:108" s="19" customFormat="1" ht="30" customHeight="1" x14ac:dyDescent="0.2">
      <c r="A23" s="23"/>
      <c r="B23" s="208" t="s">
        <v>75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9"/>
      <c r="AI23" s="145" t="s">
        <v>76</v>
      </c>
      <c r="AJ23" s="146"/>
      <c r="AK23" s="146"/>
      <c r="AL23" s="146"/>
      <c r="AM23" s="146"/>
      <c r="AN23" s="146"/>
      <c r="AO23" s="146"/>
      <c r="AP23" s="146"/>
      <c r="AQ23" s="147"/>
      <c r="AR23" s="145" t="s">
        <v>15</v>
      </c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7"/>
      <c r="BH23" s="148"/>
      <c r="BI23" s="149"/>
      <c r="BJ23" s="149"/>
      <c r="BK23" s="149"/>
      <c r="BL23" s="149"/>
      <c r="BM23" s="149"/>
      <c r="BN23" s="149"/>
      <c r="BO23" s="149"/>
      <c r="BP23" s="149"/>
      <c r="BQ23" s="150"/>
      <c r="BR23" s="148">
        <f>153000+379870.8+114720.98+9896.8</f>
        <v>657488.58000000007</v>
      </c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50"/>
      <c r="CJ23" s="24">
        <v>153000</v>
      </c>
      <c r="CK23" s="24"/>
      <c r="CL23" s="151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3"/>
      <c r="DD23" s="18"/>
    </row>
    <row r="24" spans="1:108" s="19" customFormat="1" ht="45.75" customHeight="1" x14ac:dyDescent="0.2">
      <c r="A24" s="23"/>
      <c r="B24" s="208" t="s">
        <v>77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9"/>
      <c r="AI24" s="145" t="s">
        <v>78</v>
      </c>
      <c r="AJ24" s="146"/>
      <c r="AK24" s="146"/>
      <c r="AL24" s="146"/>
      <c r="AM24" s="146"/>
      <c r="AN24" s="146"/>
      <c r="AO24" s="146"/>
      <c r="AP24" s="146"/>
      <c r="AQ24" s="147"/>
      <c r="AR24" s="145" t="s">
        <v>15</v>
      </c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7"/>
      <c r="BH24" s="163"/>
      <c r="BI24" s="164"/>
      <c r="BJ24" s="164"/>
      <c r="BK24" s="164"/>
      <c r="BL24" s="164"/>
      <c r="BM24" s="164"/>
      <c r="BN24" s="164"/>
      <c r="BO24" s="164"/>
      <c r="BP24" s="164"/>
      <c r="BQ24" s="165"/>
      <c r="BR24" s="163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/>
      <c r="CJ24" s="22"/>
      <c r="CK24" s="22"/>
      <c r="CL24" s="174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6"/>
      <c r="DD24" s="18"/>
    </row>
    <row r="25" spans="1:108" s="19" customFormat="1" ht="36" customHeight="1" x14ac:dyDescent="0.2">
      <c r="A25" s="23"/>
      <c r="B25" s="177" t="s">
        <v>79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8"/>
      <c r="AI25" s="145" t="s">
        <v>80</v>
      </c>
      <c r="AJ25" s="146"/>
      <c r="AK25" s="146"/>
      <c r="AL25" s="146"/>
      <c r="AM25" s="146"/>
      <c r="AN25" s="146"/>
      <c r="AO25" s="146"/>
      <c r="AP25" s="146"/>
      <c r="AQ25" s="147"/>
      <c r="AR25" s="145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7"/>
      <c r="BH25" s="148"/>
      <c r="BI25" s="149"/>
      <c r="BJ25" s="149"/>
      <c r="BK25" s="149"/>
      <c r="BL25" s="149"/>
      <c r="BM25" s="149"/>
      <c r="BN25" s="149"/>
      <c r="BO25" s="149"/>
      <c r="BP25" s="149"/>
      <c r="BQ25" s="150"/>
      <c r="BR25" s="148">
        <f>+BR27</f>
        <v>0</v>
      </c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50"/>
      <c r="CJ25" s="24">
        <f>+CJ27</f>
        <v>0</v>
      </c>
      <c r="CK25" s="24">
        <f>+CK27</f>
        <v>0</v>
      </c>
      <c r="CL25" s="151">
        <f>+CL27</f>
        <v>0</v>
      </c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3"/>
      <c r="DD25" s="18"/>
    </row>
    <row r="26" spans="1:108" s="19" customFormat="1" ht="21.75" customHeight="1" x14ac:dyDescent="0.2">
      <c r="A26" s="23"/>
      <c r="B26" s="177" t="s">
        <v>2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8"/>
      <c r="AI26" s="231"/>
      <c r="AJ26" s="232"/>
      <c r="AK26" s="232"/>
      <c r="AL26" s="232"/>
      <c r="AM26" s="232"/>
      <c r="AN26" s="232"/>
      <c r="AO26" s="232"/>
      <c r="AP26" s="232"/>
      <c r="AQ26" s="233"/>
      <c r="AR26" s="231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3"/>
      <c r="BH26" s="163"/>
      <c r="BI26" s="164"/>
      <c r="BJ26" s="164"/>
      <c r="BK26" s="164"/>
      <c r="BL26" s="164"/>
      <c r="BM26" s="164"/>
      <c r="BN26" s="164"/>
      <c r="BO26" s="164"/>
      <c r="BP26" s="164"/>
      <c r="BQ26" s="165"/>
      <c r="BR26" s="163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5"/>
      <c r="CJ26" s="22"/>
      <c r="CK26" s="22"/>
      <c r="CL26" s="174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6"/>
      <c r="DD26" s="18"/>
    </row>
    <row r="27" spans="1:108" s="19" customFormat="1" ht="24.75" customHeight="1" x14ac:dyDescent="0.2">
      <c r="A27" s="23"/>
      <c r="B27" s="177" t="s">
        <v>81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8"/>
      <c r="AI27" s="145" t="s">
        <v>82</v>
      </c>
      <c r="AJ27" s="146"/>
      <c r="AK27" s="146"/>
      <c r="AL27" s="146"/>
      <c r="AM27" s="146"/>
      <c r="AN27" s="146"/>
      <c r="AO27" s="146"/>
      <c r="AP27" s="146"/>
      <c r="AQ27" s="147"/>
      <c r="AR27" s="145" t="s">
        <v>7</v>
      </c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7"/>
      <c r="BH27" s="163"/>
      <c r="BI27" s="164"/>
      <c r="BJ27" s="164"/>
      <c r="BK27" s="164"/>
      <c r="BL27" s="164"/>
      <c r="BM27" s="164"/>
      <c r="BN27" s="164"/>
      <c r="BO27" s="164"/>
      <c r="BP27" s="164"/>
      <c r="BQ27" s="165"/>
      <c r="BR27" s="148">
        <f>+BR29</f>
        <v>0</v>
      </c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50"/>
      <c r="CJ27" s="24">
        <f>+CJ29</f>
        <v>0</v>
      </c>
      <c r="CK27" s="24">
        <f>+CK29</f>
        <v>0</v>
      </c>
      <c r="CL27" s="174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6"/>
      <c r="DD27" s="18"/>
    </row>
    <row r="28" spans="1:108" s="19" customFormat="1" ht="18" customHeight="1" x14ac:dyDescent="0.2">
      <c r="A28" s="23"/>
      <c r="B28" s="210" t="s">
        <v>83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1"/>
      <c r="AI28" s="145"/>
      <c r="AJ28" s="146"/>
      <c r="AK28" s="146"/>
      <c r="AL28" s="146"/>
      <c r="AM28" s="146"/>
      <c r="AN28" s="146"/>
      <c r="AO28" s="146"/>
      <c r="AP28" s="146"/>
      <c r="AQ28" s="147"/>
      <c r="AR28" s="145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7"/>
      <c r="BH28" s="148"/>
      <c r="BI28" s="149"/>
      <c r="BJ28" s="149"/>
      <c r="BK28" s="149"/>
      <c r="BL28" s="149"/>
      <c r="BM28" s="149"/>
      <c r="BN28" s="149"/>
      <c r="BO28" s="149"/>
      <c r="BP28" s="149"/>
      <c r="BQ28" s="150"/>
      <c r="BR28" s="148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50"/>
      <c r="CJ28" s="24"/>
      <c r="CK28" s="24"/>
      <c r="CL28" s="151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3"/>
      <c r="DD28" s="18"/>
    </row>
    <row r="29" spans="1:108" s="19" customFormat="1" ht="48.75" customHeight="1" x14ac:dyDescent="0.2">
      <c r="A29" s="23"/>
      <c r="B29" s="229" t="s">
        <v>84</v>
      </c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30"/>
      <c r="AI29" s="145" t="s">
        <v>85</v>
      </c>
      <c r="AJ29" s="146"/>
      <c r="AK29" s="146"/>
      <c r="AL29" s="146"/>
      <c r="AM29" s="146"/>
      <c r="AN29" s="146"/>
      <c r="AO29" s="146"/>
      <c r="AP29" s="146"/>
      <c r="AQ29" s="147"/>
      <c r="AR29" s="145" t="s">
        <v>86</v>
      </c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7"/>
      <c r="BH29" s="148"/>
      <c r="BI29" s="149"/>
      <c r="BJ29" s="149"/>
      <c r="BK29" s="149"/>
      <c r="BL29" s="149"/>
      <c r="BM29" s="149"/>
      <c r="BN29" s="149"/>
      <c r="BO29" s="149"/>
      <c r="BP29" s="149"/>
      <c r="BQ29" s="150"/>
      <c r="BR29" s="148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50"/>
      <c r="CJ29" s="24"/>
      <c r="CK29" s="24"/>
      <c r="CL29" s="151" t="s">
        <v>7</v>
      </c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3"/>
      <c r="DD29" s="18"/>
    </row>
    <row r="30" spans="1:108" s="19" customFormat="1" ht="26.25" customHeight="1" x14ac:dyDescent="0.2">
      <c r="A30" s="23"/>
      <c r="B30" s="227" t="s">
        <v>87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8"/>
      <c r="AI30" s="195" t="s">
        <v>88</v>
      </c>
      <c r="AJ30" s="196"/>
      <c r="AK30" s="196"/>
      <c r="AL30" s="196"/>
      <c r="AM30" s="196"/>
      <c r="AN30" s="196"/>
      <c r="AO30" s="196"/>
      <c r="AP30" s="196"/>
      <c r="AQ30" s="197"/>
      <c r="AR30" s="195" t="s">
        <v>7</v>
      </c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7"/>
      <c r="BH30" s="201"/>
      <c r="BI30" s="202"/>
      <c r="BJ30" s="202"/>
      <c r="BK30" s="202"/>
      <c r="BL30" s="202"/>
      <c r="BM30" s="202"/>
      <c r="BN30" s="202"/>
      <c r="BO30" s="202"/>
      <c r="BP30" s="202"/>
      <c r="BQ30" s="203"/>
      <c r="BR30" s="201">
        <f>+BR32+BR48+BR53+BR55+BR66+BR71</f>
        <v>8467367.8000000007</v>
      </c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3"/>
      <c r="CJ30" s="81">
        <f>+CJ32+CJ48+CJ53+CJ55+CJ66+CJ71</f>
        <v>7927475</v>
      </c>
      <c r="CK30" s="81">
        <f>+CK32+CK48+CK53+CK55+CK66+CK71</f>
        <v>8138644</v>
      </c>
      <c r="CL30" s="204" t="s">
        <v>7</v>
      </c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6"/>
      <c r="DD30" s="18"/>
    </row>
    <row r="31" spans="1:108" s="19" customFormat="1" ht="20.25" customHeight="1" x14ac:dyDescent="0.2">
      <c r="A31" s="23"/>
      <c r="B31" s="208" t="s">
        <v>2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9"/>
      <c r="AI31" s="224"/>
      <c r="AJ31" s="225"/>
      <c r="AK31" s="225"/>
      <c r="AL31" s="225"/>
      <c r="AM31" s="225"/>
      <c r="AN31" s="225"/>
      <c r="AO31" s="225"/>
      <c r="AP31" s="225"/>
      <c r="AQ31" s="226"/>
      <c r="AR31" s="224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6"/>
      <c r="BH31" s="148"/>
      <c r="BI31" s="149"/>
      <c r="BJ31" s="149"/>
      <c r="BK31" s="149"/>
      <c r="BL31" s="149"/>
      <c r="BM31" s="149"/>
      <c r="BN31" s="149"/>
      <c r="BO31" s="149"/>
      <c r="BP31" s="149"/>
      <c r="BQ31" s="150"/>
      <c r="BR31" s="148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50"/>
      <c r="CJ31" s="24"/>
      <c r="CK31" s="24"/>
      <c r="CL31" s="151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3"/>
      <c r="DD31" s="18"/>
    </row>
    <row r="32" spans="1:108" s="19" customFormat="1" ht="31.5" customHeight="1" x14ac:dyDescent="0.2">
      <c r="A32" s="23"/>
      <c r="B32" s="193" t="s">
        <v>89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4"/>
      <c r="AI32" s="195" t="s">
        <v>90</v>
      </c>
      <c r="AJ32" s="196"/>
      <c r="AK32" s="196"/>
      <c r="AL32" s="196"/>
      <c r="AM32" s="196"/>
      <c r="AN32" s="196"/>
      <c r="AO32" s="196"/>
      <c r="AP32" s="196"/>
      <c r="AQ32" s="197"/>
      <c r="AR32" s="195" t="s">
        <v>7</v>
      </c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7"/>
      <c r="BH32" s="201"/>
      <c r="BI32" s="202"/>
      <c r="BJ32" s="202"/>
      <c r="BK32" s="202"/>
      <c r="BL32" s="202"/>
      <c r="BM32" s="202"/>
      <c r="BN32" s="202"/>
      <c r="BO32" s="202"/>
      <c r="BP32" s="202"/>
      <c r="BQ32" s="203"/>
      <c r="BR32" s="201">
        <f>+BR34+BR35+BR36+BR37</f>
        <v>7476743</v>
      </c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3"/>
      <c r="CJ32" s="81">
        <f>+CJ34+CJ35+CJ36+CJ37</f>
        <v>7692145</v>
      </c>
      <c r="CK32" s="81">
        <f>+CK34+CK35+CK36+CK37</f>
        <v>7903314</v>
      </c>
      <c r="CL32" s="204" t="s">
        <v>7</v>
      </c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6"/>
      <c r="DD32" s="18"/>
    </row>
    <row r="33" spans="1:108" s="19" customFormat="1" ht="16.5" customHeight="1" x14ac:dyDescent="0.2">
      <c r="A33" s="21"/>
      <c r="B33" s="154" t="s">
        <v>2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5"/>
      <c r="AI33" s="166"/>
      <c r="AJ33" s="167"/>
      <c r="AK33" s="167"/>
      <c r="AL33" s="167"/>
      <c r="AM33" s="167"/>
      <c r="AN33" s="167"/>
      <c r="AO33" s="167"/>
      <c r="AP33" s="167"/>
      <c r="AQ33" s="173"/>
      <c r="AR33" s="166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73"/>
      <c r="BH33" s="163"/>
      <c r="BI33" s="164"/>
      <c r="BJ33" s="164"/>
      <c r="BK33" s="164"/>
      <c r="BL33" s="164"/>
      <c r="BM33" s="164"/>
      <c r="BN33" s="164"/>
      <c r="BO33" s="164"/>
      <c r="BP33" s="164"/>
      <c r="BQ33" s="165"/>
      <c r="BR33" s="163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5"/>
      <c r="CJ33" s="68"/>
      <c r="CK33" s="68"/>
      <c r="CL33" s="163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5"/>
      <c r="DD33" s="18"/>
    </row>
    <row r="34" spans="1:108" s="19" customFormat="1" ht="26.25" customHeight="1" x14ac:dyDescent="0.2">
      <c r="A34" s="23"/>
      <c r="B34" s="154" t="s">
        <v>91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5"/>
      <c r="AI34" s="145" t="s">
        <v>92</v>
      </c>
      <c r="AJ34" s="146"/>
      <c r="AK34" s="146"/>
      <c r="AL34" s="146"/>
      <c r="AM34" s="146"/>
      <c r="AN34" s="146"/>
      <c r="AO34" s="146"/>
      <c r="AP34" s="146"/>
      <c r="AQ34" s="147"/>
      <c r="AR34" s="145" t="s">
        <v>25</v>
      </c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7"/>
      <c r="BH34" s="148"/>
      <c r="BI34" s="149"/>
      <c r="BJ34" s="149"/>
      <c r="BK34" s="149"/>
      <c r="BL34" s="149"/>
      <c r="BM34" s="149"/>
      <c r="BN34" s="149"/>
      <c r="BO34" s="149"/>
      <c r="BP34" s="149"/>
      <c r="BQ34" s="150"/>
      <c r="BR34" s="148">
        <f>5624995</f>
        <v>5624995</v>
      </c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50"/>
      <c r="CJ34" s="69">
        <v>5790434</v>
      </c>
      <c r="CK34" s="69">
        <v>6070134</v>
      </c>
      <c r="CL34" s="148" t="s">
        <v>7</v>
      </c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50"/>
      <c r="DD34" s="18">
        <v>211</v>
      </c>
    </row>
    <row r="35" spans="1:108" s="19" customFormat="1" ht="63" customHeight="1" x14ac:dyDescent="0.2">
      <c r="A35" s="23"/>
      <c r="B35" s="154" t="s">
        <v>93</v>
      </c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5"/>
      <c r="AI35" s="145" t="s">
        <v>94</v>
      </c>
      <c r="AJ35" s="146"/>
      <c r="AK35" s="146"/>
      <c r="AL35" s="146"/>
      <c r="AM35" s="146"/>
      <c r="AN35" s="146"/>
      <c r="AO35" s="146"/>
      <c r="AP35" s="146"/>
      <c r="AQ35" s="147"/>
      <c r="AR35" s="145" t="s">
        <v>26</v>
      </c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7"/>
      <c r="BH35" s="148"/>
      <c r="BI35" s="149"/>
      <c r="BJ35" s="149"/>
      <c r="BK35" s="149"/>
      <c r="BL35" s="149"/>
      <c r="BM35" s="149"/>
      <c r="BN35" s="149"/>
      <c r="BO35" s="149"/>
      <c r="BP35" s="149"/>
      <c r="BQ35" s="150"/>
      <c r="BR35" s="148">
        <v>153000</v>
      </c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50"/>
      <c r="CJ35" s="69">
        <v>153000</v>
      </c>
      <c r="CK35" s="69">
        <v>0</v>
      </c>
      <c r="CL35" s="148" t="s">
        <v>7</v>
      </c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50"/>
      <c r="DD35" s="18"/>
    </row>
    <row r="36" spans="1:108" s="19" customFormat="1" ht="78.75" customHeight="1" x14ac:dyDescent="0.2">
      <c r="A36" s="23"/>
      <c r="B36" s="154" t="s">
        <v>95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5"/>
      <c r="AI36" s="145" t="s">
        <v>96</v>
      </c>
      <c r="AJ36" s="146"/>
      <c r="AK36" s="146"/>
      <c r="AL36" s="146"/>
      <c r="AM36" s="146"/>
      <c r="AN36" s="146"/>
      <c r="AO36" s="146"/>
      <c r="AP36" s="146"/>
      <c r="AQ36" s="147"/>
      <c r="AR36" s="145" t="s">
        <v>97</v>
      </c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7"/>
      <c r="BH36" s="148"/>
      <c r="BI36" s="149"/>
      <c r="BJ36" s="149"/>
      <c r="BK36" s="149"/>
      <c r="BL36" s="149"/>
      <c r="BM36" s="149"/>
      <c r="BN36" s="149"/>
      <c r="BO36" s="149"/>
      <c r="BP36" s="149"/>
      <c r="BQ36" s="150"/>
      <c r="BR36" s="148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50"/>
      <c r="CJ36" s="24"/>
      <c r="CK36" s="24"/>
      <c r="CL36" s="148" t="s">
        <v>7</v>
      </c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50"/>
      <c r="DD36" s="18"/>
    </row>
    <row r="37" spans="1:108" s="19" customFormat="1" ht="90" customHeight="1" x14ac:dyDescent="0.2">
      <c r="A37" s="23"/>
      <c r="B37" s="193" t="s">
        <v>98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4"/>
      <c r="AI37" s="195" t="s">
        <v>99</v>
      </c>
      <c r="AJ37" s="196"/>
      <c r="AK37" s="196"/>
      <c r="AL37" s="196"/>
      <c r="AM37" s="196"/>
      <c r="AN37" s="196"/>
      <c r="AO37" s="196"/>
      <c r="AP37" s="196"/>
      <c r="AQ37" s="197"/>
      <c r="AR37" s="195" t="s">
        <v>27</v>
      </c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7"/>
      <c r="BH37" s="201"/>
      <c r="BI37" s="202"/>
      <c r="BJ37" s="202"/>
      <c r="BK37" s="202"/>
      <c r="BL37" s="202"/>
      <c r="BM37" s="202"/>
      <c r="BN37" s="202"/>
      <c r="BO37" s="202"/>
      <c r="BP37" s="202"/>
      <c r="BQ37" s="203"/>
      <c r="BR37" s="201">
        <f>+BR39+BR40</f>
        <v>1698748</v>
      </c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3"/>
      <c r="CJ37" s="81">
        <f>+CJ39+CJ40</f>
        <v>1748711</v>
      </c>
      <c r="CK37" s="81">
        <f>+CK39+CK40</f>
        <v>1833180</v>
      </c>
      <c r="CL37" s="201" t="s">
        <v>7</v>
      </c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3"/>
      <c r="DD37" s="18"/>
    </row>
    <row r="38" spans="1:108" s="19" customFormat="1" ht="21" customHeight="1" x14ac:dyDescent="0.2">
      <c r="A38" s="23"/>
      <c r="B38" s="154" t="s">
        <v>2</v>
      </c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5"/>
      <c r="AI38" s="221"/>
      <c r="AJ38" s="222"/>
      <c r="AK38" s="222"/>
      <c r="AL38" s="222"/>
      <c r="AM38" s="222"/>
      <c r="AN38" s="222"/>
      <c r="AO38" s="222"/>
      <c r="AP38" s="222"/>
      <c r="AQ38" s="223"/>
      <c r="AR38" s="221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3"/>
      <c r="BH38" s="148"/>
      <c r="BI38" s="149"/>
      <c r="BJ38" s="149"/>
      <c r="BK38" s="149"/>
      <c r="BL38" s="149"/>
      <c r="BM38" s="149"/>
      <c r="BN38" s="149"/>
      <c r="BO38" s="149"/>
      <c r="BP38" s="149"/>
      <c r="BQ38" s="150"/>
      <c r="BR38" s="148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50"/>
      <c r="CJ38" s="24"/>
      <c r="CK38" s="24"/>
      <c r="CL38" s="151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3"/>
      <c r="DD38" s="18"/>
    </row>
    <row r="39" spans="1:108" s="19" customFormat="1" ht="24" customHeight="1" x14ac:dyDescent="0.2">
      <c r="A39" s="23"/>
      <c r="B39" s="154" t="s">
        <v>100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5"/>
      <c r="AI39" s="145" t="s">
        <v>101</v>
      </c>
      <c r="AJ39" s="146"/>
      <c r="AK39" s="146"/>
      <c r="AL39" s="146"/>
      <c r="AM39" s="146"/>
      <c r="AN39" s="146"/>
      <c r="AO39" s="146"/>
      <c r="AP39" s="146"/>
      <c r="AQ39" s="147"/>
      <c r="AR39" s="145" t="s">
        <v>27</v>
      </c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7"/>
      <c r="BH39" s="148"/>
      <c r="BI39" s="149"/>
      <c r="BJ39" s="149"/>
      <c r="BK39" s="149"/>
      <c r="BL39" s="149"/>
      <c r="BM39" s="149"/>
      <c r="BN39" s="149"/>
      <c r="BO39" s="149"/>
      <c r="BP39" s="149"/>
      <c r="BQ39" s="150"/>
      <c r="BR39" s="148">
        <v>1698748</v>
      </c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50"/>
      <c r="CJ39" s="24">
        <v>1748711</v>
      </c>
      <c r="CK39" s="24">
        <v>1833180</v>
      </c>
      <c r="CL39" s="151" t="s">
        <v>7</v>
      </c>
      <c r="CM39" s="152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52"/>
      <c r="CZ39" s="152"/>
      <c r="DA39" s="152"/>
      <c r="DB39" s="152"/>
      <c r="DC39" s="153"/>
      <c r="DD39" s="18"/>
    </row>
    <row r="40" spans="1:108" s="19" customFormat="1" ht="25.5" customHeight="1" x14ac:dyDescent="0.2">
      <c r="A40" s="23"/>
      <c r="B40" s="210" t="s">
        <v>102</v>
      </c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1"/>
      <c r="AI40" s="145" t="s">
        <v>103</v>
      </c>
      <c r="AJ40" s="146"/>
      <c r="AK40" s="146"/>
      <c r="AL40" s="146"/>
      <c r="AM40" s="146"/>
      <c r="AN40" s="146"/>
      <c r="AO40" s="146"/>
      <c r="AP40" s="146"/>
      <c r="AQ40" s="147"/>
      <c r="AR40" s="145" t="s">
        <v>27</v>
      </c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7"/>
      <c r="BH40" s="148"/>
      <c r="BI40" s="149"/>
      <c r="BJ40" s="149"/>
      <c r="BK40" s="149"/>
      <c r="BL40" s="149"/>
      <c r="BM40" s="149"/>
      <c r="BN40" s="149"/>
      <c r="BO40" s="149"/>
      <c r="BP40" s="149"/>
      <c r="BQ40" s="150"/>
      <c r="BR40" s="148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50"/>
      <c r="CJ40" s="24"/>
      <c r="CK40" s="24"/>
      <c r="CL40" s="151" t="s">
        <v>7</v>
      </c>
      <c r="CM40" s="152"/>
      <c r="CN40" s="152"/>
      <c r="CO40" s="152"/>
      <c r="CP40" s="152"/>
      <c r="CQ40" s="152"/>
      <c r="CR40" s="152"/>
      <c r="CS40" s="152"/>
      <c r="CT40" s="152"/>
      <c r="CU40" s="152"/>
      <c r="CV40" s="152"/>
      <c r="CW40" s="152"/>
      <c r="CX40" s="152"/>
      <c r="CY40" s="152"/>
      <c r="CZ40" s="152"/>
      <c r="DA40" s="152"/>
      <c r="DB40" s="152"/>
      <c r="DC40" s="153"/>
      <c r="DD40" s="18">
        <v>212</v>
      </c>
    </row>
    <row r="41" spans="1:108" s="26" customFormat="1" ht="42.75" customHeight="1" x14ac:dyDescent="0.2">
      <c r="A41" s="21"/>
      <c r="B41" s="219" t="s">
        <v>104</v>
      </c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20"/>
      <c r="AI41" s="145" t="s">
        <v>105</v>
      </c>
      <c r="AJ41" s="146"/>
      <c r="AK41" s="146"/>
      <c r="AL41" s="146"/>
      <c r="AM41" s="146"/>
      <c r="AN41" s="146"/>
      <c r="AO41" s="146"/>
      <c r="AP41" s="146"/>
      <c r="AQ41" s="147"/>
      <c r="AR41" s="145" t="s">
        <v>16</v>
      </c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7"/>
      <c r="BH41" s="148"/>
      <c r="BI41" s="149"/>
      <c r="BJ41" s="149"/>
      <c r="BK41" s="149"/>
      <c r="BL41" s="149"/>
      <c r="BM41" s="149"/>
      <c r="BN41" s="149"/>
      <c r="BO41" s="149"/>
      <c r="BP41" s="149"/>
      <c r="BQ41" s="150"/>
      <c r="BR41" s="163">
        <f>+BR43</f>
        <v>0</v>
      </c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5"/>
      <c r="CJ41" s="22">
        <f>+CJ43</f>
        <v>0</v>
      </c>
      <c r="CK41" s="22">
        <f>+CK43</f>
        <v>0</v>
      </c>
      <c r="CL41" s="151" t="s">
        <v>7</v>
      </c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3"/>
      <c r="DD41" s="25">
        <v>213</v>
      </c>
    </row>
    <row r="42" spans="1:108" s="26" customFormat="1" ht="21" customHeight="1" x14ac:dyDescent="0.2">
      <c r="A42" s="21"/>
      <c r="B42" s="212" t="s">
        <v>2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3"/>
      <c r="AI42" s="145"/>
      <c r="AJ42" s="146"/>
      <c r="AK42" s="146"/>
      <c r="AL42" s="146"/>
      <c r="AM42" s="146"/>
      <c r="AN42" s="146"/>
      <c r="AO42" s="146"/>
      <c r="AP42" s="146"/>
      <c r="AQ42" s="147"/>
      <c r="AR42" s="145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7"/>
      <c r="BH42" s="190"/>
      <c r="BI42" s="191"/>
      <c r="BJ42" s="191"/>
      <c r="BK42" s="191"/>
      <c r="BL42" s="191"/>
      <c r="BM42" s="191"/>
      <c r="BN42" s="191"/>
      <c r="BO42" s="191"/>
      <c r="BP42" s="191"/>
      <c r="BQ42" s="192"/>
      <c r="BR42" s="163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5"/>
      <c r="CJ42" s="22"/>
      <c r="CK42" s="22"/>
      <c r="CL42" s="174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6"/>
      <c r="DD42" s="25"/>
    </row>
    <row r="43" spans="1:108" s="19" customFormat="1" ht="66.75" customHeight="1" x14ac:dyDescent="0.2">
      <c r="A43" s="23"/>
      <c r="B43" s="212" t="s">
        <v>106</v>
      </c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3"/>
      <c r="AI43" s="145" t="s">
        <v>107</v>
      </c>
      <c r="AJ43" s="146"/>
      <c r="AK43" s="146"/>
      <c r="AL43" s="146"/>
      <c r="AM43" s="146"/>
      <c r="AN43" s="146"/>
      <c r="AO43" s="146"/>
      <c r="AP43" s="146"/>
      <c r="AQ43" s="147"/>
      <c r="AR43" s="145" t="s">
        <v>17</v>
      </c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7"/>
      <c r="BH43" s="148"/>
      <c r="BI43" s="149"/>
      <c r="BJ43" s="149"/>
      <c r="BK43" s="149"/>
      <c r="BL43" s="149"/>
      <c r="BM43" s="149"/>
      <c r="BN43" s="149"/>
      <c r="BO43" s="149"/>
      <c r="BP43" s="149"/>
      <c r="BQ43" s="150"/>
      <c r="BR43" s="148">
        <f>+BR45+BR46+BR47</f>
        <v>0</v>
      </c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50"/>
      <c r="CJ43" s="24">
        <f>+CJ45+CJ46+CJ47</f>
        <v>0</v>
      </c>
      <c r="CK43" s="24">
        <f>+CK45+CK46+CK47</f>
        <v>0</v>
      </c>
      <c r="CL43" s="151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3"/>
      <c r="DD43" s="18"/>
    </row>
    <row r="44" spans="1:108" s="19" customFormat="1" ht="19.5" customHeight="1" x14ac:dyDescent="0.2">
      <c r="A44" s="23"/>
      <c r="B44" s="214" t="s">
        <v>83</v>
      </c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5"/>
      <c r="AI44" s="216"/>
      <c r="AJ44" s="217"/>
      <c r="AK44" s="217"/>
      <c r="AL44" s="217"/>
      <c r="AM44" s="217"/>
      <c r="AN44" s="217"/>
      <c r="AO44" s="217"/>
      <c r="AP44" s="217"/>
      <c r="AQ44" s="218"/>
      <c r="AR44" s="216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8"/>
      <c r="BH44" s="148"/>
      <c r="BI44" s="149"/>
      <c r="BJ44" s="149"/>
      <c r="BK44" s="149"/>
      <c r="BL44" s="149"/>
      <c r="BM44" s="149"/>
      <c r="BN44" s="149"/>
      <c r="BO44" s="149"/>
      <c r="BP44" s="149"/>
      <c r="BQ44" s="150"/>
      <c r="BR44" s="148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50"/>
      <c r="CJ44" s="24"/>
      <c r="CK44" s="24"/>
      <c r="CL44" s="151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3"/>
      <c r="DD44" s="18"/>
    </row>
    <row r="45" spans="1:108" s="19" customFormat="1" ht="66.75" customHeight="1" x14ac:dyDescent="0.2">
      <c r="A45" s="23"/>
      <c r="B45" s="212" t="s">
        <v>108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3"/>
      <c r="AI45" s="145" t="s">
        <v>109</v>
      </c>
      <c r="AJ45" s="146"/>
      <c r="AK45" s="146"/>
      <c r="AL45" s="146"/>
      <c r="AM45" s="146"/>
      <c r="AN45" s="146"/>
      <c r="AO45" s="146"/>
      <c r="AP45" s="146"/>
      <c r="AQ45" s="147"/>
      <c r="AR45" s="145" t="s">
        <v>110</v>
      </c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7"/>
      <c r="BH45" s="148"/>
      <c r="BI45" s="149"/>
      <c r="BJ45" s="149"/>
      <c r="BK45" s="149"/>
      <c r="BL45" s="149"/>
      <c r="BM45" s="149"/>
      <c r="BN45" s="149"/>
      <c r="BO45" s="149"/>
      <c r="BP45" s="149"/>
      <c r="BQ45" s="150"/>
      <c r="BR45" s="148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50"/>
      <c r="CJ45" s="24"/>
      <c r="CK45" s="24"/>
      <c r="CL45" s="151" t="s">
        <v>7</v>
      </c>
      <c r="CM45" s="152"/>
      <c r="CN45" s="152"/>
      <c r="CO45" s="152"/>
      <c r="CP45" s="152"/>
      <c r="CQ45" s="152"/>
      <c r="CR45" s="152"/>
      <c r="CS45" s="152"/>
      <c r="CT45" s="152"/>
      <c r="CU45" s="152"/>
      <c r="CV45" s="152"/>
      <c r="CW45" s="152"/>
      <c r="CX45" s="152"/>
      <c r="CY45" s="152"/>
      <c r="CZ45" s="152"/>
      <c r="DA45" s="152"/>
      <c r="DB45" s="152"/>
      <c r="DC45" s="153"/>
      <c r="DD45" s="18"/>
    </row>
    <row r="46" spans="1:108" s="26" customFormat="1" ht="95.25" customHeight="1" x14ac:dyDescent="0.2">
      <c r="A46" s="21"/>
      <c r="B46" s="154" t="s">
        <v>111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5"/>
      <c r="AI46" s="145" t="s">
        <v>112</v>
      </c>
      <c r="AJ46" s="146"/>
      <c r="AK46" s="146"/>
      <c r="AL46" s="146"/>
      <c r="AM46" s="146"/>
      <c r="AN46" s="146"/>
      <c r="AO46" s="146"/>
      <c r="AP46" s="146"/>
      <c r="AQ46" s="147"/>
      <c r="AR46" s="145" t="s">
        <v>18</v>
      </c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7"/>
      <c r="BH46" s="148"/>
      <c r="BI46" s="149"/>
      <c r="BJ46" s="149"/>
      <c r="BK46" s="149"/>
      <c r="BL46" s="149"/>
      <c r="BM46" s="149"/>
      <c r="BN46" s="149"/>
      <c r="BO46" s="149"/>
      <c r="BP46" s="149"/>
      <c r="BQ46" s="150"/>
      <c r="BR46" s="163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5"/>
      <c r="CJ46" s="22"/>
      <c r="CK46" s="22"/>
      <c r="CL46" s="151" t="s">
        <v>7</v>
      </c>
      <c r="CM46" s="152"/>
      <c r="CN46" s="152"/>
      <c r="CO46" s="152"/>
      <c r="CP46" s="152"/>
      <c r="CQ46" s="152"/>
      <c r="CR46" s="152"/>
      <c r="CS46" s="152"/>
      <c r="CT46" s="152"/>
      <c r="CU46" s="152"/>
      <c r="CV46" s="152"/>
      <c r="CW46" s="152"/>
      <c r="CX46" s="152"/>
      <c r="CY46" s="152"/>
      <c r="CZ46" s="152"/>
      <c r="DA46" s="152"/>
      <c r="DB46" s="152"/>
      <c r="DC46" s="153"/>
      <c r="DD46" s="25"/>
    </row>
    <row r="47" spans="1:108" s="26" customFormat="1" ht="126.75" customHeight="1" x14ac:dyDescent="0.2">
      <c r="A47" s="21"/>
      <c r="B47" s="210" t="s">
        <v>113</v>
      </c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1"/>
      <c r="AI47" s="145" t="s">
        <v>114</v>
      </c>
      <c r="AJ47" s="146"/>
      <c r="AK47" s="146"/>
      <c r="AL47" s="146"/>
      <c r="AM47" s="146"/>
      <c r="AN47" s="146"/>
      <c r="AO47" s="146"/>
      <c r="AP47" s="146"/>
      <c r="AQ47" s="147"/>
      <c r="AR47" s="145" t="s">
        <v>28</v>
      </c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7"/>
      <c r="BH47" s="148"/>
      <c r="BI47" s="149"/>
      <c r="BJ47" s="149"/>
      <c r="BK47" s="149"/>
      <c r="BL47" s="149"/>
      <c r="BM47" s="149"/>
      <c r="BN47" s="149"/>
      <c r="BO47" s="149"/>
      <c r="BP47" s="149"/>
      <c r="BQ47" s="150"/>
      <c r="BR47" s="163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5"/>
      <c r="CJ47" s="22"/>
      <c r="CK47" s="22"/>
      <c r="CL47" s="174" t="s">
        <v>7</v>
      </c>
      <c r="CM47" s="175"/>
      <c r="CN47" s="175"/>
      <c r="CO47" s="175"/>
      <c r="CP47" s="175"/>
      <c r="CQ47" s="175"/>
      <c r="CR47" s="175"/>
      <c r="CS47" s="175"/>
      <c r="CT47" s="175"/>
      <c r="CU47" s="175"/>
      <c r="CV47" s="175"/>
      <c r="CW47" s="175"/>
      <c r="CX47" s="175"/>
      <c r="CY47" s="175"/>
      <c r="CZ47" s="175"/>
      <c r="DA47" s="175"/>
      <c r="DB47" s="175"/>
      <c r="DC47" s="176"/>
      <c r="DD47" s="25"/>
    </row>
    <row r="48" spans="1:108" s="19" customFormat="1" ht="48" customHeight="1" x14ac:dyDescent="0.2">
      <c r="A48" s="23"/>
      <c r="B48" s="193" t="s">
        <v>115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4"/>
      <c r="AI48" s="195" t="s">
        <v>116</v>
      </c>
      <c r="AJ48" s="196"/>
      <c r="AK48" s="196"/>
      <c r="AL48" s="196"/>
      <c r="AM48" s="196"/>
      <c r="AN48" s="196"/>
      <c r="AO48" s="196"/>
      <c r="AP48" s="196"/>
      <c r="AQ48" s="197"/>
      <c r="AR48" s="195" t="s">
        <v>30</v>
      </c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7"/>
      <c r="BH48" s="201"/>
      <c r="BI48" s="202"/>
      <c r="BJ48" s="202"/>
      <c r="BK48" s="202"/>
      <c r="BL48" s="202"/>
      <c r="BM48" s="202"/>
      <c r="BN48" s="202"/>
      <c r="BO48" s="202"/>
      <c r="BP48" s="202"/>
      <c r="BQ48" s="203"/>
      <c r="BR48" s="201">
        <f>+BR50+BR51+BR52</f>
        <v>4860</v>
      </c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3"/>
      <c r="CJ48" s="81">
        <f>+CJ50+CJ51+CJ52</f>
        <v>0</v>
      </c>
      <c r="CK48" s="81">
        <f>+CK50+CK51+CK52</f>
        <v>0</v>
      </c>
      <c r="CL48" s="204" t="s">
        <v>7</v>
      </c>
      <c r="CM48" s="205"/>
      <c r="CN48" s="205"/>
      <c r="CO48" s="205"/>
      <c r="CP48" s="205"/>
      <c r="CQ48" s="205"/>
      <c r="CR48" s="205"/>
      <c r="CS48" s="205"/>
      <c r="CT48" s="205"/>
      <c r="CU48" s="205"/>
      <c r="CV48" s="205"/>
      <c r="CW48" s="205"/>
      <c r="CX48" s="205"/>
      <c r="CY48" s="205"/>
      <c r="CZ48" s="205"/>
      <c r="DA48" s="205"/>
      <c r="DB48" s="205"/>
      <c r="DC48" s="206"/>
      <c r="DD48" s="18"/>
    </row>
    <row r="49" spans="1:108" s="26" customFormat="1" ht="20.25" customHeight="1" x14ac:dyDescent="0.2">
      <c r="A49" s="21"/>
      <c r="B49" s="208" t="s">
        <v>83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9"/>
      <c r="AI49" s="145"/>
      <c r="AJ49" s="146"/>
      <c r="AK49" s="146"/>
      <c r="AL49" s="146"/>
      <c r="AM49" s="146"/>
      <c r="AN49" s="146"/>
      <c r="AO49" s="146"/>
      <c r="AP49" s="146"/>
      <c r="AQ49" s="147"/>
      <c r="AR49" s="145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7"/>
      <c r="BH49" s="148"/>
      <c r="BI49" s="149"/>
      <c r="BJ49" s="149"/>
      <c r="BK49" s="149"/>
      <c r="BL49" s="149"/>
      <c r="BM49" s="149"/>
      <c r="BN49" s="149"/>
      <c r="BO49" s="149"/>
      <c r="BP49" s="149"/>
      <c r="BQ49" s="150"/>
      <c r="BR49" s="163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5"/>
      <c r="CJ49" s="68"/>
      <c r="CK49" s="68"/>
      <c r="CL49" s="163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5"/>
      <c r="DD49" s="25"/>
    </row>
    <row r="50" spans="1:108" s="19" customFormat="1" ht="48" customHeight="1" x14ac:dyDescent="0.2">
      <c r="A50" s="23"/>
      <c r="B50" s="154" t="s">
        <v>117</v>
      </c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5"/>
      <c r="AI50" s="145" t="s">
        <v>118</v>
      </c>
      <c r="AJ50" s="146"/>
      <c r="AK50" s="146"/>
      <c r="AL50" s="146"/>
      <c r="AM50" s="146"/>
      <c r="AN50" s="146"/>
      <c r="AO50" s="146"/>
      <c r="AP50" s="146"/>
      <c r="AQ50" s="147"/>
      <c r="AR50" s="145" t="s">
        <v>31</v>
      </c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7"/>
      <c r="BH50" s="148"/>
      <c r="BI50" s="149"/>
      <c r="BJ50" s="149"/>
      <c r="BK50" s="149"/>
      <c r="BL50" s="149"/>
      <c r="BM50" s="149"/>
      <c r="BN50" s="149"/>
      <c r="BO50" s="149"/>
      <c r="BP50" s="149"/>
      <c r="BQ50" s="150"/>
      <c r="BR50" s="148">
        <f>1240+3620</f>
        <v>4860</v>
      </c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50"/>
      <c r="CJ50" s="24"/>
      <c r="CK50" s="24"/>
      <c r="CL50" s="151" t="s">
        <v>7</v>
      </c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3"/>
      <c r="DD50" s="18"/>
    </row>
    <row r="51" spans="1:108" s="19" customFormat="1" ht="95.25" customHeight="1" x14ac:dyDescent="0.2">
      <c r="A51" s="23"/>
      <c r="B51" s="154" t="s">
        <v>119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5"/>
      <c r="AI51" s="145" t="s">
        <v>120</v>
      </c>
      <c r="AJ51" s="146"/>
      <c r="AK51" s="146"/>
      <c r="AL51" s="146"/>
      <c r="AM51" s="146"/>
      <c r="AN51" s="146"/>
      <c r="AO51" s="146"/>
      <c r="AP51" s="146"/>
      <c r="AQ51" s="147"/>
      <c r="AR51" s="145" t="s">
        <v>32</v>
      </c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7"/>
      <c r="BH51" s="148"/>
      <c r="BI51" s="149"/>
      <c r="BJ51" s="149"/>
      <c r="BK51" s="149"/>
      <c r="BL51" s="149"/>
      <c r="BM51" s="149"/>
      <c r="BN51" s="149"/>
      <c r="BO51" s="149"/>
      <c r="BP51" s="149"/>
      <c r="BQ51" s="150"/>
      <c r="BR51" s="148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50"/>
      <c r="CJ51" s="24"/>
      <c r="CK51" s="24"/>
      <c r="CL51" s="151" t="s">
        <v>7</v>
      </c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3"/>
      <c r="DD51" s="18"/>
    </row>
    <row r="52" spans="1:108" s="19" customFormat="1" ht="51" customHeight="1" x14ac:dyDescent="0.2">
      <c r="A52" s="23"/>
      <c r="B52" s="154" t="s">
        <v>121</v>
      </c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5"/>
      <c r="AI52" s="145" t="s">
        <v>122</v>
      </c>
      <c r="AJ52" s="146"/>
      <c r="AK52" s="146"/>
      <c r="AL52" s="146"/>
      <c r="AM52" s="146"/>
      <c r="AN52" s="146"/>
      <c r="AO52" s="146"/>
      <c r="AP52" s="146"/>
      <c r="AQ52" s="147"/>
      <c r="AR52" s="145" t="s">
        <v>33</v>
      </c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7"/>
      <c r="BH52" s="148"/>
      <c r="BI52" s="149"/>
      <c r="BJ52" s="149"/>
      <c r="BK52" s="149"/>
      <c r="BL52" s="149"/>
      <c r="BM52" s="149"/>
      <c r="BN52" s="149"/>
      <c r="BO52" s="149"/>
      <c r="BP52" s="149"/>
      <c r="BQ52" s="150"/>
      <c r="BR52" s="148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50"/>
      <c r="CJ52" s="24"/>
      <c r="CK52" s="24"/>
      <c r="CL52" s="151" t="s">
        <v>7</v>
      </c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3"/>
      <c r="DD52" s="18"/>
    </row>
    <row r="53" spans="1:108" s="26" customFormat="1" ht="47.25" customHeight="1" x14ac:dyDescent="0.2">
      <c r="A53" s="21"/>
      <c r="B53" s="157" t="s">
        <v>123</v>
      </c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207"/>
      <c r="AI53" s="166" t="s">
        <v>124</v>
      </c>
      <c r="AJ53" s="167"/>
      <c r="AK53" s="167"/>
      <c r="AL53" s="167"/>
      <c r="AM53" s="167"/>
      <c r="AN53" s="167"/>
      <c r="AO53" s="167"/>
      <c r="AP53" s="167"/>
      <c r="AQ53" s="173"/>
      <c r="AR53" s="166" t="s">
        <v>7</v>
      </c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73"/>
      <c r="BH53" s="163"/>
      <c r="BI53" s="164"/>
      <c r="BJ53" s="164"/>
      <c r="BK53" s="164"/>
      <c r="BL53" s="164"/>
      <c r="BM53" s="164"/>
      <c r="BN53" s="164"/>
      <c r="BO53" s="164"/>
      <c r="BP53" s="164"/>
      <c r="BQ53" s="165"/>
      <c r="BR53" s="163">
        <f>+BR54</f>
        <v>0</v>
      </c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5"/>
      <c r="CJ53" s="22">
        <f>+CJ54</f>
        <v>0</v>
      </c>
      <c r="CK53" s="22">
        <f>+CK54</f>
        <v>0</v>
      </c>
      <c r="CL53" s="174" t="s">
        <v>7</v>
      </c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6"/>
      <c r="DD53" s="25"/>
    </row>
    <row r="54" spans="1:108" s="19" customFormat="1" ht="97.5" customHeight="1" x14ac:dyDescent="0.2">
      <c r="A54" s="23"/>
      <c r="B54" s="154" t="s">
        <v>125</v>
      </c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5"/>
      <c r="AI54" s="145" t="s">
        <v>126</v>
      </c>
      <c r="AJ54" s="146"/>
      <c r="AK54" s="146"/>
      <c r="AL54" s="146"/>
      <c r="AM54" s="146"/>
      <c r="AN54" s="146"/>
      <c r="AO54" s="146"/>
      <c r="AP54" s="146"/>
      <c r="AQ54" s="147"/>
      <c r="AR54" s="145" t="s">
        <v>29</v>
      </c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7"/>
      <c r="BH54" s="148"/>
      <c r="BI54" s="149"/>
      <c r="BJ54" s="149"/>
      <c r="BK54" s="149"/>
      <c r="BL54" s="149"/>
      <c r="BM54" s="149"/>
      <c r="BN54" s="149"/>
      <c r="BO54" s="149"/>
      <c r="BP54" s="149"/>
      <c r="BQ54" s="150"/>
      <c r="BR54" s="148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50"/>
      <c r="CJ54" s="24"/>
      <c r="CK54" s="24"/>
      <c r="CL54" s="151" t="s">
        <v>7</v>
      </c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3"/>
      <c r="DD54" s="18"/>
    </row>
    <row r="55" spans="1:108" s="19" customFormat="1" ht="54.75" customHeight="1" x14ac:dyDescent="0.2">
      <c r="A55" s="23"/>
      <c r="B55" s="193" t="s">
        <v>127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4"/>
      <c r="AI55" s="195" t="s">
        <v>128</v>
      </c>
      <c r="AJ55" s="196"/>
      <c r="AK55" s="196"/>
      <c r="AL55" s="196"/>
      <c r="AM55" s="196"/>
      <c r="AN55" s="196"/>
      <c r="AO55" s="196"/>
      <c r="AP55" s="196"/>
      <c r="AQ55" s="197"/>
      <c r="AR55" s="195" t="s">
        <v>7</v>
      </c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7"/>
      <c r="BH55" s="198"/>
      <c r="BI55" s="199"/>
      <c r="BJ55" s="199"/>
      <c r="BK55" s="199"/>
      <c r="BL55" s="199"/>
      <c r="BM55" s="199"/>
      <c r="BN55" s="199"/>
      <c r="BO55" s="199"/>
      <c r="BP55" s="199"/>
      <c r="BQ55" s="200"/>
      <c r="BR55" s="201">
        <f>+BR57+BR58+BR59</f>
        <v>985764.8</v>
      </c>
      <c r="BS55" s="202"/>
      <c r="BT55" s="202"/>
      <c r="BU55" s="202"/>
      <c r="BV55" s="202"/>
      <c r="BW55" s="202"/>
      <c r="BX55" s="202"/>
      <c r="BY55" s="202"/>
      <c r="BZ55" s="202"/>
      <c r="CA55" s="202"/>
      <c r="CB55" s="202"/>
      <c r="CC55" s="202"/>
      <c r="CD55" s="202"/>
      <c r="CE55" s="202"/>
      <c r="CF55" s="202"/>
      <c r="CG55" s="202"/>
      <c r="CH55" s="202"/>
      <c r="CI55" s="203"/>
      <c r="CJ55" s="81">
        <f>+CJ57+CJ58+CJ59</f>
        <v>235330</v>
      </c>
      <c r="CK55" s="81">
        <f>+CK57+CK58+CK59</f>
        <v>235330</v>
      </c>
      <c r="CL55" s="204">
        <f>+CL57+CL58+CL59</f>
        <v>0</v>
      </c>
      <c r="CM55" s="205"/>
      <c r="CN55" s="205"/>
      <c r="CO55" s="205"/>
      <c r="CP55" s="205"/>
      <c r="CQ55" s="205"/>
      <c r="CR55" s="205"/>
      <c r="CS55" s="205"/>
      <c r="CT55" s="205"/>
      <c r="CU55" s="205"/>
      <c r="CV55" s="205"/>
      <c r="CW55" s="205"/>
      <c r="CX55" s="205"/>
      <c r="CY55" s="205"/>
      <c r="CZ55" s="205"/>
      <c r="DA55" s="205"/>
      <c r="DB55" s="205"/>
      <c r="DC55" s="206"/>
      <c r="DD55" s="18"/>
    </row>
    <row r="56" spans="1:108" s="26" customFormat="1" ht="19.5" customHeight="1" x14ac:dyDescent="0.2">
      <c r="A56" s="21"/>
      <c r="B56" s="177" t="s">
        <v>2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8"/>
      <c r="AI56" s="145"/>
      <c r="AJ56" s="146"/>
      <c r="AK56" s="146"/>
      <c r="AL56" s="146"/>
      <c r="AM56" s="146"/>
      <c r="AN56" s="146"/>
      <c r="AO56" s="146"/>
      <c r="AP56" s="146"/>
      <c r="AQ56" s="147"/>
      <c r="AR56" s="145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7"/>
      <c r="BH56" s="190"/>
      <c r="BI56" s="191"/>
      <c r="BJ56" s="191"/>
      <c r="BK56" s="191"/>
      <c r="BL56" s="191"/>
      <c r="BM56" s="191"/>
      <c r="BN56" s="191"/>
      <c r="BO56" s="191"/>
      <c r="BP56" s="191"/>
      <c r="BQ56" s="192"/>
      <c r="BR56" s="163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5"/>
      <c r="CJ56" s="68"/>
      <c r="CK56" s="68"/>
      <c r="CL56" s="163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5"/>
      <c r="DD56" s="25"/>
    </row>
    <row r="57" spans="1:108" s="19" customFormat="1" ht="52.5" customHeight="1" x14ac:dyDescent="0.2">
      <c r="A57" s="23"/>
      <c r="B57" s="154" t="s">
        <v>129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5"/>
      <c r="AI57" s="145" t="s">
        <v>130</v>
      </c>
      <c r="AJ57" s="146"/>
      <c r="AK57" s="146"/>
      <c r="AL57" s="146"/>
      <c r="AM57" s="146"/>
      <c r="AN57" s="146"/>
      <c r="AO57" s="146"/>
      <c r="AP57" s="146"/>
      <c r="AQ57" s="147"/>
      <c r="AR57" s="145" t="s">
        <v>131</v>
      </c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7"/>
      <c r="BH57" s="148"/>
      <c r="BI57" s="149"/>
      <c r="BJ57" s="149"/>
      <c r="BK57" s="149"/>
      <c r="BL57" s="149"/>
      <c r="BM57" s="149"/>
      <c r="BN57" s="149"/>
      <c r="BO57" s="149"/>
      <c r="BP57" s="149"/>
      <c r="BQ57" s="150"/>
      <c r="BR57" s="148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50"/>
      <c r="CJ57" s="24"/>
      <c r="CK57" s="24"/>
      <c r="CL57" s="151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3"/>
      <c r="DD57" s="18"/>
    </row>
    <row r="58" spans="1:108" s="19" customFormat="1" ht="61.5" customHeight="1" x14ac:dyDescent="0.2">
      <c r="A58" s="23"/>
      <c r="B58" s="154" t="s">
        <v>132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5"/>
      <c r="AI58" s="145" t="s">
        <v>133</v>
      </c>
      <c r="AJ58" s="146"/>
      <c r="AK58" s="146"/>
      <c r="AL58" s="146"/>
      <c r="AM58" s="146"/>
      <c r="AN58" s="146"/>
      <c r="AO58" s="146"/>
      <c r="AP58" s="146"/>
      <c r="AQ58" s="147"/>
      <c r="AR58" s="145" t="s">
        <v>35</v>
      </c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7"/>
      <c r="BH58" s="190"/>
      <c r="BI58" s="191"/>
      <c r="BJ58" s="191"/>
      <c r="BK58" s="191"/>
      <c r="BL58" s="191"/>
      <c r="BM58" s="191"/>
      <c r="BN58" s="191"/>
      <c r="BO58" s="191"/>
      <c r="BP58" s="191"/>
      <c r="BQ58" s="192"/>
      <c r="BR58" s="148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50"/>
      <c r="CJ58" s="69"/>
      <c r="CK58" s="69"/>
      <c r="CL58" s="148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50"/>
      <c r="DD58" s="18"/>
    </row>
    <row r="59" spans="1:108" s="19" customFormat="1" ht="43.5" customHeight="1" x14ac:dyDescent="0.2">
      <c r="A59" s="23"/>
      <c r="B59" s="179" t="s">
        <v>134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80"/>
      <c r="AI59" s="181" t="s">
        <v>135</v>
      </c>
      <c r="AJ59" s="182"/>
      <c r="AK59" s="182"/>
      <c r="AL59" s="182"/>
      <c r="AM59" s="182"/>
      <c r="AN59" s="182"/>
      <c r="AO59" s="182"/>
      <c r="AP59" s="182"/>
      <c r="AQ59" s="183"/>
      <c r="AR59" s="181" t="s">
        <v>36</v>
      </c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3"/>
      <c r="BH59" s="184"/>
      <c r="BI59" s="185"/>
      <c r="BJ59" s="185"/>
      <c r="BK59" s="185"/>
      <c r="BL59" s="185"/>
      <c r="BM59" s="185"/>
      <c r="BN59" s="185"/>
      <c r="BO59" s="185"/>
      <c r="BP59" s="185"/>
      <c r="BQ59" s="186"/>
      <c r="BR59" s="184">
        <f>+BR61+BR62</f>
        <v>985764.8</v>
      </c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6"/>
      <c r="CJ59" s="76">
        <f>+CJ61+CJ62</f>
        <v>235330</v>
      </c>
      <c r="CK59" s="76">
        <f>+CK61+CK62</f>
        <v>235330</v>
      </c>
      <c r="CL59" s="187">
        <f>+CL62</f>
        <v>0</v>
      </c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9"/>
      <c r="DD59" s="18">
        <v>221</v>
      </c>
    </row>
    <row r="60" spans="1:108" s="19" customFormat="1" ht="20.25" customHeight="1" x14ac:dyDescent="0.2">
      <c r="A60" s="23"/>
      <c r="B60" s="143" t="s">
        <v>83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4"/>
      <c r="AI60" s="145"/>
      <c r="AJ60" s="146"/>
      <c r="AK60" s="146"/>
      <c r="AL60" s="146"/>
      <c r="AM60" s="146"/>
      <c r="AN60" s="146"/>
      <c r="AO60" s="146"/>
      <c r="AP60" s="146"/>
      <c r="AQ60" s="147"/>
      <c r="AR60" s="145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7"/>
      <c r="BH60" s="148"/>
      <c r="BI60" s="149"/>
      <c r="BJ60" s="149"/>
      <c r="BK60" s="149"/>
      <c r="BL60" s="149"/>
      <c r="BM60" s="149"/>
      <c r="BN60" s="149"/>
      <c r="BO60" s="149"/>
      <c r="BP60" s="149"/>
      <c r="BQ60" s="150"/>
      <c r="BR60" s="148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50"/>
      <c r="CJ60" s="24"/>
      <c r="CK60" s="24"/>
      <c r="CL60" s="151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3"/>
      <c r="DD60" s="18"/>
    </row>
    <row r="61" spans="1:108" s="19" customFormat="1" ht="60.75" customHeight="1" x14ac:dyDescent="0.2">
      <c r="A61" s="23"/>
      <c r="B61" s="154" t="s">
        <v>224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5"/>
      <c r="AI61" s="145" t="s">
        <v>137</v>
      </c>
      <c r="AJ61" s="146"/>
      <c r="AK61" s="146"/>
      <c r="AL61" s="146"/>
      <c r="AM61" s="146"/>
      <c r="AN61" s="146"/>
      <c r="AO61" s="146"/>
      <c r="AP61" s="146"/>
      <c r="AQ61" s="147"/>
      <c r="AR61" s="145" t="s">
        <v>34</v>
      </c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7"/>
      <c r="BH61" s="148"/>
      <c r="BI61" s="149"/>
      <c r="BJ61" s="149"/>
      <c r="BK61" s="149"/>
      <c r="BL61" s="149"/>
      <c r="BM61" s="149"/>
      <c r="BN61" s="149"/>
      <c r="BO61" s="149"/>
      <c r="BP61" s="149"/>
      <c r="BQ61" s="150"/>
      <c r="BR61" s="148">
        <f>304585+14271+200000+29516+7142+319033+1547-150743.36+40950+5000+1500+1824+2500+3000+22100+900+192000+30000-49256.64+9896.8</f>
        <v>985764.8</v>
      </c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50"/>
      <c r="CJ61" s="24">
        <v>235330</v>
      </c>
      <c r="CK61" s="24">
        <v>235330</v>
      </c>
      <c r="CL61" s="151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3"/>
      <c r="DD61" s="18">
        <v>223</v>
      </c>
    </row>
    <row r="62" spans="1:108" s="19" customFormat="1" ht="60.75" customHeight="1" x14ac:dyDescent="0.2">
      <c r="A62" s="23"/>
      <c r="B62" s="154" t="s">
        <v>136</v>
      </c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5"/>
      <c r="AI62" s="145" t="s">
        <v>137</v>
      </c>
      <c r="AJ62" s="146"/>
      <c r="AK62" s="146"/>
      <c r="AL62" s="146"/>
      <c r="AM62" s="146"/>
      <c r="AN62" s="146"/>
      <c r="AO62" s="146"/>
      <c r="AP62" s="146"/>
      <c r="AQ62" s="147"/>
      <c r="AR62" s="145" t="s">
        <v>34</v>
      </c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7"/>
      <c r="BH62" s="148"/>
      <c r="BI62" s="149"/>
      <c r="BJ62" s="149"/>
      <c r="BK62" s="149"/>
      <c r="BL62" s="149"/>
      <c r="BM62" s="149"/>
      <c r="BN62" s="149"/>
      <c r="BO62" s="149"/>
      <c r="BP62" s="149"/>
      <c r="BQ62" s="150"/>
      <c r="BR62" s="148">
        <f>+BR64+BR65</f>
        <v>0</v>
      </c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50"/>
      <c r="CJ62" s="24">
        <f>+CJ64+CJ65</f>
        <v>0</v>
      </c>
      <c r="CK62" s="24">
        <f>+CK64+CK65</f>
        <v>0</v>
      </c>
      <c r="CL62" s="151">
        <f>+CL64+CL65</f>
        <v>0</v>
      </c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3"/>
      <c r="DD62" s="18">
        <v>223</v>
      </c>
    </row>
    <row r="63" spans="1:108" s="19" customFormat="1" ht="20.25" customHeight="1" x14ac:dyDescent="0.2">
      <c r="A63" s="23"/>
      <c r="B63" s="143" t="s">
        <v>2</v>
      </c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4"/>
      <c r="AI63" s="145"/>
      <c r="AJ63" s="146"/>
      <c r="AK63" s="146"/>
      <c r="AL63" s="146"/>
      <c r="AM63" s="146"/>
      <c r="AN63" s="146"/>
      <c r="AO63" s="146"/>
      <c r="AP63" s="146"/>
      <c r="AQ63" s="147"/>
      <c r="AR63" s="145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7"/>
      <c r="BH63" s="148"/>
      <c r="BI63" s="149"/>
      <c r="BJ63" s="149"/>
      <c r="BK63" s="149"/>
      <c r="BL63" s="149"/>
      <c r="BM63" s="149"/>
      <c r="BN63" s="149"/>
      <c r="BO63" s="149"/>
      <c r="BP63" s="149"/>
      <c r="BQ63" s="150"/>
      <c r="BR63" s="148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50"/>
      <c r="CJ63" s="24"/>
      <c r="CK63" s="24"/>
      <c r="CL63" s="151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3"/>
      <c r="DD63" s="18"/>
    </row>
    <row r="64" spans="1:108" s="19" customFormat="1" ht="63.75" customHeight="1" x14ac:dyDescent="0.2">
      <c r="A64" s="23"/>
      <c r="B64" s="154" t="s">
        <v>138</v>
      </c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5"/>
      <c r="AI64" s="145" t="s">
        <v>139</v>
      </c>
      <c r="AJ64" s="146"/>
      <c r="AK64" s="146"/>
      <c r="AL64" s="146"/>
      <c r="AM64" s="146"/>
      <c r="AN64" s="146"/>
      <c r="AO64" s="146"/>
      <c r="AP64" s="146"/>
      <c r="AQ64" s="147"/>
      <c r="AR64" s="145" t="s">
        <v>140</v>
      </c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7"/>
      <c r="BH64" s="148"/>
      <c r="BI64" s="149"/>
      <c r="BJ64" s="149"/>
      <c r="BK64" s="149"/>
      <c r="BL64" s="149"/>
      <c r="BM64" s="149"/>
      <c r="BN64" s="149"/>
      <c r="BO64" s="149"/>
      <c r="BP64" s="149"/>
      <c r="BQ64" s="150"/>
      <c r="BR64" s="148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50"/>
      <c r="CJ64" s="24"/>
      <c r="CK64" s="24"/>
      <c r="CL64" s="151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3"/>
      <c r="DD64" s="18">
        <v>225</v>
      </c>
    </row>
    <row r="65" spans="1:108" s="19" customFormat="1" ht="79.5" customHeight="1" x14ac:dyDescent="0.2">
      <c r="A65" s="23"/>
      <c r="B65" s="154" t="s">
        <v>141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5"/>
      <c r="AI65" s="145" t="s">
        <v>142</v>
      </c>
      <c r="AJ65" s="146"/>
      <c r="AK65" s="146"/>
      <c r="AL65" s="146"/>
      <c r="AM65" s="146"/>
      <c r="AN65" s="146"/>
      <c r="AO65" s="146"/>
      <c r="AP65" s="146"/>
      <c r="AQ65" s="147"/>
      <c r="AR65" s="145" t="s">
        <v>143</v>
      </c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7"/>
      <c r="BH65" s="148"/>
      <c r="BI65" s="149"/>
      <c r="BJ65" s="149"/>
      <c r="BK65" s="149"/>
      <c r="BL65" s="149"/>
      <c r="BM65" s="149"/>
      <c r="BN65" s="149"/>
      <c r="BO65" s="149"/>
      <c r="BP65" s="149"/>
      <c r="BQ65" s="150"/>
      <c r="BR65" s="148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50"/>
      <c r="CJ65" s="24"/>
      <c r="CK65" s="24"/>
      <c r="CL65" s="158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60"/>
      <c r="DD65" s="18">
        <v>226</v>
      </c>
    </row>
    <row r="66" spans="1:108" s="19" customFormat="1" ht="33.75" customHeight="1" x14ac:dyDescent="0.2">
      <c r="A66" s="156" t="s">
        <v>144</v>
      </c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77"/>
      <c r="AF66" s="77"/>
      <c r="AG66" s="77"/>
      <c r="AH66" s="78"/>
      <c r="AI66" s="166" t="s">
        <v>145</v>
      </c>
      <c r="AJ66" s="167"/>
      <c r="AK66" s="167"/>
      <c r="AL66" s="167"/>
      <c r="AM66" s="167"/>
      <c r="AN66" s="167"/>
      <c r="AO66" s="167"/>
      <c r="AP66" s="167"/>
      <c r="AQ66" s="63"/>
      <c r="AR66" s="166" t="s">
        <v>24</v>
      </c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73"/>
      <c r="BH66" s="163"/>
      <c r="BI66" s="164"/>
      <c r="BJ66" s="164"/>
      <c r="BK66" s="164"/>
      <c r="BL66" s="164"/>
      <c r="BM66" s="164"/>
      <c r="BN66" s="164"/>
      <c r="BO66" s="164"/>
      <c r="BP66" s="164"/>
      <c r="BQ66" s="165"/>
      <c r="BR66" s="163">
        <f>+BR68+BR69+BR70</f>
        <v>0</v>
      </c>
      <c r="BS66" s="164"/>
      <c r="BT66" s="164"/>
      <c r="BU66" s="164"/>
      <c r="BV66" s="164"/>
      <c r="BW66" s="164"/>
      <c r="BX66" s="164"/>
      <c r="BY66" s="164"/>
      <c r="BZ66" s="164"/>
      <c r="CA66" s="164"/>
      <c r="CB66" s="164"/>
      <c r="CC66" s="164"/>
      <c r="CD66" s="164"/>
      <c r="CE66" s="79"/>
      <c r="CF66" s="79"/>
      <c r="CG66" s="79"/>
      <c r="CH66" s="79"/>
      <c r="CI66" s="80"/>
      <c r="CJ66" s="22">
        <f>+CJ68+CJ69+CJ70</f>
        <v>0</v>
      </c>
      <c r="CK66" s="22">
        <f>+CK68+CK69+CK70</f>
        <v>0</v>
      </c>
      <c r="CL66" s="168" t="s">
        <v>7</v>
      </c>
      <c r="CM66" s="169"/>
      <c r="CN66" s="169"/>
      <c r="CO66" s="169"/>
      <c r="CP66" s="169"/>
      <c r="CQ66" s="169"/>
      <c r="CR66" s="169"/>
      <c r="CS66" s="169"/>
      <c r="CT66" s="169"/>
      <c r="CU66" s="169"/>
      <c r="CV66" s="169"/>
      <c r="CW66" s="169"/>
      <c r="CX66" s="169"/>
      <c r="CY66" s="169"/>
      <c r="CZ66" s="169"/>
      <c r="DA66" s="169"/>
      <c r="DB66" s="169"/>
      <c r="DC66" s="170"/>
      <c r="DD66" s="18"/>
    </row>
    <row r="67" spans="1:108" s="19" customFormat="1" ht="19.5" customHeight="1" x14ac:dyDescent="0.2">
      <c r="A67" s="266" t="s">
        <v>2</v>
      </c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66"/>
      <c r="AE67" s="66"/>
      <c r="AF67" s="66"/>
      <c r="AG67" s="66"/>
      <c r="AH67" s="67"/>
      <c r="AI67" s="145"/>
      <c r="AJ67" s="146"/>
      <c r="AK67" s="146"/>
      <c r="AL67" s="146"/>
      <c r="AM67" s="146"/>
      <c r="AN67" s="146"/>
      <c r="AO67" s="146"/>
      <c r="AP67" s="146"/>
      <c r="AQ67" s="65"/>
      <c r="AR67" s="145"/>
      <c r="AS67" s="146"/>
      <c r="AT67" s="146"/>
      <c r="AU67" s="146"/>
      <c r="AV67" s="146"/>
      <c r="AW67" s="146"/>
      <c r="AX67" s="146"/>
      <c r="AY67" s="146"/>
      <c r="AZ67" s="146"/>
      <c r="BA67" s="146"/>
      <c r="BB67" s="64"/>
      <c r="BC67" s="64"/>
      <c r="BD67" s="64"/>
      <c r="BE67" s="64"/>
      <c r="BF67" s="64"/>
      <c r="BG67" s="65"/>
      <c r="BH67" s="148"/>
      <c r="BI67" s="149"/>
      <c r="BJ67" s="149"/>
      <c r="BK67" s="149"/>
      <c r="BL67" s="149"/>
      <c r="BM67" s="149"/>
      <c r="BN67" s="149"/>
      <c r="BO67" s="149"/>
      <c r="BP67" s="149"/>
      <c r="BQ67" s="150"/>
      <c r="BR67" s="148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42"/>
      <c r="CF67" s="42"/>
      <c r="CG67" s="42"/>
      <c r="CH67" s="42"/>
      <c r="CI67" s="43"/>
      <c r="CJ67" s="24"/>
      <c r="CK67" s="24"/>
      <c r="CL67" s="158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59"/>
      <c r="DC67" s="160"/>
      <c r="DD67" s="18"/>
    </row>
    <row r="68" spans="1:108" s="19" customFormat="1" ht="23.25" customHeight="1" x14ac:dyDescent="0.2">
      <c r="A68" s="23"/>
      <c r="B68" s="177" t="s">
        <v>146</v>
      </c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8"/>
      <c r="AI68" s="145" t="s">
        <v>147</v>
      </c>
      <c r="AJ68" s="146"/>
      <c r="AK68" s="146"/>
      <c r="AL68" s="146"/>
      <c r="AM68" s="146"/>
      <c r="AN68" s="146"/>
      <c r="AO68" s="146"/>
      <c r="AP68" s="146"/>
      <c r="AQ68" s="147"/>
      <c r="AR68" s="145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7"/>
      <c r="BH68" s="148"/>
      <c r="BI68" s="149"/>
      <c r="BJ68" s="149"/>
      <c r="BK68" s="149"/>
      <c r="BL68" s="149"/>
      <c r="BM68" s="149"/>
      <c r="BN68" s="149"/>
      <c r="BO68" s="149"/>
      <c r="BP68" s="149"/>
      <c r="BQ68" s="150"/>
      <c r="BR68" s="148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50"/>
      <c r="CJ68" s="24"/>
      <c r="CK68" s="24"/>
      <c r="CL68" s="151" t="s">
        <v>7</v>
      </c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3"/>
      <c r="DD68" s="18">
        <v>290</v>
      </c>
    </row>
    <row r="69" spans="1:108" s="19" customFormat="1" ht="34.5" customHeight="1" x14ac:dyDescent="0.2">
      <c r="A69" s="23"/>
      <c r="B69" s="154" t="s">
        <v>148</v>
      </c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5"/>
      <c r="AI69" s="145" t="s">
        <v>149</v>
      </c>
      <c r="AJ69" s="146"/>
      <c r="AK69" s="146"/>
      <c r="AL69" s="146"/>
      <c r="AM69" s="146"/>
      <c r="AN69" s="146"/>
      <c r="AO69" s="146"/>
      <c r="AP69" s="146"/>
      <c r="AQ69" s="147"/>
      <c r="AR69" s="145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7"/>
      <c r="BH69" s="148"/>
      <c r="BI69" s="149"/>
      <c r="BJ69" s="149"/>
      <c r="BK69" s="149"/>
      <c r="BL69" s="149"/>
      <c r="BM69" s="149"/>
      <c r="BN69" s="149"/>
      <c r="BO69" s="149"/>
      <c r="BP69" s="149"/>
      <c r="BQ69" s="150"/>
      <c r="BR69" s="148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50"/>
      <c r="CJ69" s="24"/>
      <c r="CK69" s="24"/>
      <c r="CL69" s="151" t="s">
        <v>7</v>
      </c>
      <c r="CM69" s="152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3"/>
      <c r="DD69" s="18">
        <v>310</v>
      </c>
    </row>
    <row r="70" spans="1:108" s="19" customFormat="1" ht="35.25" customHeight="1" x14ac:dyDescent="0.2">
      <c r="A70" s="23"/>
      <c r="B70" s="154" t="s">
        <v>150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5"/>
      <c r="AI70" s="145" t="s">
        <v>151</v>
      </c>
      <c r="AJ70" s="146"/>
      <c r="AK70" s="146"/>
      <c r="AL70" s="146"/>
      <c r="AM70" s="146"/>
      <c r="AN70" s="146"/>
      <c r="AO70" s="146"/>
      <c r="AP70" s="146"/>
      <c r="AQ70" s="147"/>
      <c r="AR70" s="145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7"/>
      <c r="BH70" s="148"/>
      <c r="BI70" s="149"/>
      <c r="BJ70" s="149"/>
      <c r="BK70" s="149"/>
      <c r="BL70" s="149"/>
      <c r="BM70" s="149"/>
      <c r="BN70" s="149"/>
      <c r="BO70" s="149"/>
      <c r="BP70" s="149"/>
      <c r="BQ70" s="150"/>
      <c r="BR70" s="148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50"/>
      <c r="CJ70" s="24"/>
      <c r="CK70" s="24"/>
      <c r="CL70" s="151" t="s">
        <v>7</v>
      </c>
      <c r="CM70" s="152"/>
      <c r="CN70" s="152"/>
      <c r="CO70" s="152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3"/>
      <c r="DD70" s="18"/>
    </row>
    <row r="71" spans="1:108" s="19" customFormat="1" ht="27.75" customHeight="1" x14ac:dyDescent="0.2">
      <c r="A71" s="23"/>
      <c r="B71" s="171" t="s">
        <v>152</v>
      </c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66" t="s">
        <v>153</v>
      </c>
      <c r="AJ71" s="167"/>
      <c r="AK71" s="167"/>
      <c r="AL71" s="167"/>
      <c r="AM71" s="167"/>
      <c r="AN71" s="167"/>
      <c r="AO71" s="167"/>
      <c r="AP71" s="167"/>
      <c r="AQ71" s="173"/>
      <c r="AR71" s="166" t="s">
        <v>7</v>
      </c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73"/>
      <c r="BH71" s="163"/>
      <c r="BI71" s="164"/>
      <c r="BJ71" s="164"/>
      <c r="BK71" s="164"/>
      <c r="BL71" s="164"/>
      <c r="BM71" s="164"/>
      <c r="BN71" s="164"/>
      <c r="BO71" s="164"/>
      <c r="BP71" s="164"/>
      <c r="BQ71" s="165"/>
      <c r="BR71" s="163">
        <f>+BR73</f>
        <v>0</v>
      </c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5"/>
      <c r="CJ71" s="22">
        <f>+CJ73</f>
        <v>0</v>
      </c>
      <c r="CK71" s="22">
        <f>+CK73</f>
        <v>0</v>
      </c>
      <c r="CL71" s="174" t="s">
        <v>7</v>
      </c>
      <c r="CM71" s="175"/>
      <c r="CN71" s="175"/>
      <c r="CO71" s="175"/>
      <c r="CP71" s="175"/>
      <c r="CQ71" s="175"/>
      <c r="CR71" s="175"/>
      <c r="CS71" s="175"/>
      <c r="CT71" s="175"/>
      <c r="CU71" s="175"/>
      <c r="CV71" s="175"/>
      <c r="CW71" s="175"/>
      <c r="CX71" s="175"/>
      <c r="CY71" s="175"/>
      <c r="CZ71" s="175"/>
      <c r="DA71" s="175"/>
      <c r="DB71" s="175"/>
      <c r="DC71" s="176"/>
      <c r="DD71" s="18">
        <v>340</v>
      </c>
    </row>
    <row r="72" spans="1:108" s="19" customFormat="1" ht="21" customHeight="1" x14ac:dyDescent="0.2">
      <c r="A72" s="23"/>
      <c r="B72" s="177" t="s">
        <v>83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8"/>
      <c r="AI72" s="145"/>
      <c r="AJ72" s="146"/>
      <c r="AK72" s="146"/>
      <c r="AL72" s="146"/>
      <c r="AM72" s="146"/>
      <c r="AN72" s="146"/>
      <c r="AO72" s="146"/>
      <c r="AP72" s="146"/>
      <c r="AQ72" s="147"/>
      <c r="AR72" s="145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7"/>
      <c r="BH72" s="148"/>
      <c r="BI72" s="149"/>
      <c r="BJ72" s="149"/>
      <c r="BK72" s="149"/>
      <c r="BL72" s="149"/>
      <c r="BM72" s="149"/>
      <c r="BN72" s="149"/>
      <c r="BO72" s="149"/>
      <c r="BP72" s="149"/>
      <c r="BQ72" s="150"/>
      <c r="BR72" s="148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50"/>
      <c r="CJ72" s="24"/>
      <c r="CK72" s="24"/>
      <c r="CL72" s="151"/>
      <c r="CM72" s="152"/>
      <c r="CN72" s="152"/>
      <c r="CO72" s="152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3"/>
      <c r="DD72" s="18">
        <v>340</v>
      </c>
    </row>
    <row r="73" spans="1:108" s="19" customFormat="1" ht="30.75" customHeight="1" x14ac:dyDescent="0.2">
      <c r="A73" s="21"/>
      <c r="B73" s="154" t="s">
        <v>154</v>
      </c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5"/>
      <c r="AI73" s="145" t="s">
        <v>155</v>
      </c>
      <c r="AJ73" s="146"/>
      <c r="AK73" s="146"/>
      <c r="AL73" s="146"/>
      <c r="AM73" s="146"/>
      <c r="AN73" s="146"/>
      <c r="AO73" s="146"/>
      <c r="AP73" s="146"/>
      <c r="AQ73" s="147"/>
      <c r="AR73" s="145" t="s">
        <v>156</v>
      </c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7"/>
      <c r="BH73" s="163"/>
      <c r="BI73" s="164"/>
      <c r="BJ73" s="164"/>
      <c r="BK73" s="164"/>
      <c r="BL73" s="164"/>
      <c r="BM73" s="164"/>
      <c r="BN73" s="164"/>
      <c r="BO73" s="164"/>
      <c r="BP73" s="164"/>
      <c r="BQ73" s="165"/>
      <c r="BR73" s="163"/>
      <c r="BS73" s="164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64"/>
      <c r="CG73" s="164"/>
      <c r="CH73" s="164"/>
      <c r="CI73" s="165"/>
      <c r="CJ73" s="22"/>
      <c r="CK73" s="22"/>
      <c r="CL73" s="151" t="s">
        <v>7</v>
      </c>
      <c r="CM73" s="152"/>
      <c r="CN73" s="152"/>
      <c r="CO73" s="152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3"/>
      <c r="DD73" s="18"/>
    </row>
    <row r="74" spans="1:108" ht="9.75" customHeight="1" x14ac:dyDescent="0.25"/>
    <row r="75" spans="1:108" s="28" customFormat="1" ht="23.25" customHeight="1" x14ac:dyDescent="0.2">
      <c r="A75" s="27"/>
      <c r="DD75" s="29"/>
    </row>
    <row r="76" spans="1:108" s="28" customFormat="1" ht="47.25" customHeight="1" x14ac:dyDescent="0.2">
      <c r="A76" s="161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29"/>
    </row>
    <row r="77" spans="1:108" ht="3" customHeight="1" x14ac:dyDescent="0.25"/>
    <row r="79" spans="1:108" x14ac:dyDescent="0.25">
      <c r="CK79" s="41"/>
    </row>
  </sheetData>
  <sheetProtection formatCells="0" formatColumns="0" formatRows="0" insertColumns="0" insertRows="0"/>
  <mergeCells count="413">
    <mergeCell ref="CL7:DC7"/>
    <mergeCell ref="CK5:CK6"/>
    <mergeCell ref="CL5:DC6"/>
    <mergeCell ref="BR5:CE6"/>
    <mergeCell ref="AR14:BG14"/>
    <mergeCell ref="AR66:BG66"/>
    <mergeCell ref="B72:AH72"/>
    <mergeCell ref="AI72:AQ72"/>
    <mergeCell ref="AR72:BG72"/>
    <mergeCell ref="BH72:BQ72"/>
    <mergeCell ref="BR72:CI72"/>
    <mergeCell ref="CL72:DC72"/>
    <mergeCell ref="A67:AC67"/>
    <mergeCell ref="AI67:AP67"/>
    <mergeCell ref="AR67:BA67"/>
    <mergeCell ref="BH67:BQ67"/>
    <mergeCell ref="BR67:CD67"/>
    <mergeCell ref="CL67:DC67"/>
    <mergeCell ref="B9:AH9"/>
    <mergeCell ref="AI9:AQ9"/>
    <mergeCell ref="AR9:BG9"/>
    <mergeCell ref="BH9:BQ9"/>
    <mergeCell ref="BR9:CI9"/>
    <mergeCell ref="CL9:DC9"/>
    <mergeCell ref="B10:AH10"/>
    <mergeCell ref="AI10:AQ10"/>
    <mergeCell ref="AR10:BG10"/>
    <mergeCell ref="BH10:BQ10"/>
    <mergeCell ref="BR10:CI10"/>
    <mergeCell ref="CL10:DC10"/>
    <mergeCell ref="B1:DC1"/>
    <mergeCell ref="A3:AH6"/>
    <mergeCell ref="AI3:AQ6"/>
    <mergeCell ref="AR3:BG6"/>
    <mergeCell ref="BH3:BQ6"/>
    <mergeCell ref="BR3:DC4"/>
    <mergeCell ref="CJ5:CJ6"/>
    <mergeCell ref="B8:AH8"/>
    <mergeCell ref="AI8:AQ8"/>
    <mergeCell ref="AR8:BG8"/>
    <mergeCell ref="BH8:BQ8"/>
    <mergeCell ref="BR8:CI8"/>
    <mergeCell ref="CL8:DC8"/>
    <mergeCell ref="A7:AH7"/>
    <mergeCell ref="AI7:AQ7"/>
    <mergeCell ref="AR7:BG7"/>
    <mergeCell ref="BH7:BQ7"/>
    <mergeCell ref="BR7:CI7"/>
    <mergeCell ref="B12:AH12"/>
    <mergeCell ref="AI12:AQ12"/>
    <mergeCell ref="AR12:BG12"/>
    <mergeCell ref="BH12:BQ12"/>
    <mergeCell ref="BR12:CI12"/>
    <mergeCell ref="CL12:DC12"/>
    <mergeCell ref="AI11:AQ11"/>
    <mergeCell ref="AR11:BG11"/>
    <mergeCell ref="BH11:BQ11"/>
    <mergeCell ref="BR11:CI11"/>
    <mergeCell ref="CL11:DC11"/>
    <mergeCell ref="B11:AH11"/>
    <mergeCell ref="B15:AH15"/>
    <mergeCell ref="AI15:AQ15"/>
    <mergeCell ref="AR15:BG15"/>
    <mergeCell ref="BH15:BQ15"/>
    <mergeCell ref="BR15:CI15"/>
    <mergeCell ref="CL15:DC15"/>
    <mergeCell ref="B13:AH13"/>
    <mergeCell ref="AI13:AQ13"/>
    <mergeCell ref="AR13:BG13"/>
    <mergeCell ref="BH13:BQ13"/>
    <mergeCell ref="BR13:CI13"/>
    <mergeCell ref="CL13:DC13"/>
    <mergeCell ref="B14:AD14"/>
    <mergeCell ref="AI14:AP14"/>
    <mergeCell ref="BH14:BQ14"/>
    <mergeCell ref="BR14:CD14"/>
    <mergeCell ref="CL14:DC14"/>
    <mergeCell ref="B17:AH17"/>
    <mergeCell ref="AI17:AQ17"/>
    <mergeCell ref="AR17:BG17"/>
    <mergeCell ref="BH17:BQ17"/>
    <mergeCell ref="BR17:CI17"/>
    <mergeCell ref="CL17:DC17"/>
    <mergeCell ref="B16:AH16"/>
    <mergeCell ref="AI16:AQ16"/>
    <mergeCell ref="AR16:BG16"/>
    <mergeCell ref="BH16:BQ16"/>
    <mergeCell ref="BR16:CI16"/>
    <mergeCell ref="CL16:DC16"/>
    <mergeCell ref="B19:AH19"/>
    <mergeCell ref="AI19:AQ19"/>
    <mergeCell ref="AR19:BG19"/>
    <mergeCell ref="BH19:BQ19"/>
    <mergeCell ref="BR19:CI19"/>
    <mergeCell ref="CL19:DC19"/>
    <mergeCell ref="B18:AH18"/>
    <mergeCell ref="AI18:AQ18"/>
    <mergeCell ref="AR18:BG18"/>
    <mergeCell ref="BH18:BQ18"/>
    <mergeCell ref="BR18:CI18"/>
    <mergeCell ref="CL18:DC18"/>
    <mergeCell ref="B21:AH21"/>
    <mergeCell ref="AI21:AQ21"/>
    <mergeCell ref="AR21:BG21"/>
    <mergeCell ref="BH21:BQ21"/>
    <mergeCell ref="BR21:CI21"/>
    <mergeCell ref="CL21:DC21"/>
    <mergeCell ref="B20:AH20"/>
    <mergeCell ref="AI20:AQ20"/>
    <mergeCell ref="AR20:BG20"/>
    <mergeCell ref="BH20:BQ20"/>
    <mergeCell ref="BR20:CI20"/>
    <mergeCell ref="CL20:DC20"/>
    <mergeCell ref="B23:AH23"/>
    <mergeCell ref="AI23:AQ23"/>
    <mergeCell ref="AR23:BG23"/>
    <mergeCell ref="BH23:BQ23"/>
    <mergeCell ref="BR23:CI23"/>
    <mergeCell ref="CL23:DC23"/>
    <mergeCell ref="B22:AH22"/>
    <mergeCell ref="AI22:AQ22"/>
    <mergeCell ref="AR22:BG22"/>
    <mergeCell ref="BH22:BQ22"/>
    <mergeCell ref="BR22:CI22"/>
    <mergeCell ref="CL22:DC22"/>
    <mergeCell ref="B25:AH25"/>
    <mergeCell ref="AI25:AQ25"/>
    <mergeCell ref="AR25:BG25"/>
    <mergeCell ref="BH25:BQ25"/>
    <mergeCell ref="BR25:CI25"/>
    <mergeCell ref="CL25:DC25"/>
    <mergeCell ref="B24:AH24"/>
    <mergeCell ref="AI24:AQ24"/>
    <mergeCell ref="AR24:BG24"/>
    <mergeCell ref="BH24:BQ24"/>
    <mergeCell ref="BR24:CI24"/>
    <mergeCell ref="CL24:DC24"/>
    <mergeCell ref="B27:AH27"/>
    <mergeCell ref="AI27:AQ27"/>
    <mergeCell ref="AR27:BG27"/>
    <mergeCell ref="BH27:BQ27"/>
    <mergeCell ref="BR27:CI27"/>
    <mergeCell ref="CL27:DC27"/>
    <mergeCell ref="B26:AH26"/>
    <mergeCell ref="AI26:AQ26"/>
    <mergeCell ref="AR26:BG26"/>
    <mergeCell ref="BH26:BQ26"/>
    <mergeCell ref="BR26:CI26"/>
    <mergeCell ref="CL26:DC26"/>
    <mergeCell ref="B29:AH29"/>
    <mergeCell ref="AI29:AQ29"/>
    <mergeCell ref="AR29:BG29"/>
    <mergeCell ref="BH29:BQ29"/>
    <mergeCell ref="BR29:CI29"/>
    <mergeCell ref="CL29:DC29"/>
    <mergeCell ref="B28:AH28"/>
    <mergeCell ref="AI28:AQ28"/>
    <mergeCell ref="AR28:BG28"/>
    <mergeCell ref="BH28:BQ28"/>
    <mergeCell ref="BR28:CI28"/>
    <mergeCell ref="CL28:DC28"/>
    <mergeCell ref="B31:AH31"/>
    <mergeCell ref="AI31:AQ31"/>
    <mergeCell ref="AR31:BG31"/>
    <mergeCell ref="BH31:BQ31"/>
    <mergeCell ref="BR31:CI31"/>
    <mergeCell ref="CL31:DC31"/>
    <mergeCell ref="B30:AH30"/>
    <mergeCell ref="AI30:AQ30"/>
    <mergeCell ref="AR30:BG30"/>
    <mergeCell ref="BH30:BQ30"/>
    <mergeCell ref="BR30:CI30"/>
    <mergeCell ref="CL30:DC30"/>
    <mergeCell ref="B33:AH33"/>
    <mergeCell ref="AI33:AQ33"/>
    <mergeCell ref="AR33:BG33"/>
    <mergeCell ref="BH33:BQ33"/>
    <mergeCell ref="BR33:CI33"/>
    <mergeCell ref="CL33:DC33"/>
    <mergeCell ref="B32:AH32"/>
    <mergeCell ref="AI32:AQ32"/>
    <mergeCell ref="AR32:BG32"/>
    <mergeCell ref="BH32:BQ32"/>
    <mergeCell ref="BR32:CI32"/>
    <mergeCell ref="CL32:DC32"/>
    <mergeCell ref="B35:AH35"/>
    <mergeCell ref="AI35:AQ35"/>
    <mergeCell ref="AR35:BG35"/>
    <mergeCell ref="BH35:BQ35"/>
    <mergeCell ref="BR35:CI35"/>
    <mergeCell ref="CL35:DC35"/>
    <mergeCell ref="B34:AH34"/>
    <mergeCell ref="AI34:AQ34"/>
    <mergeCell ref="AR34:BG34"/>
    <mergeCell ref="BH34:BQ34"/>
    <mergeCell ref="BR34:CI34"/>
    <mergeCell ref="CL34:DC34"/>
    <mergeCell ref="B37:AH37"/>
    <mergeCell ref="AI37:AQ37"/>
    <mergeCell ref="AR37:BG37"/>
    <mergeCell ref="BH37:BQ37"/>
    <mergeCell ref="BR37:CI37"/>
    <mergeCell ref="CL37:DC37"/>
    <mergeCell ref="B36:AH36"/>
    <mergeCell ref="AI36:AQ36"/>
    <mergeCell ref="AR36:BG36"/>
    <mergeCell ref="BH36:BQ36"/>
    <mergeCell ref="BR36:CI36"/>
    <mergeCell ref="CL36:DC36"/>
    <mergeCell ref="B39:AH39"/>
    <mergeCell ref="AI39:AQ39"/>
    <mergeCell ref="AR39:BG39"/>
    <mergeCell ref="BH39:BQ39"/>
    <mergeCell ref="BR39:CI39"/>
    <mergeCell ref="CL39:DC39"/>
    <mergeCell ref="B38:AH38"/>
    <mergeCell ref="AI38:AQ38"/>
    <mergeCell ref="AR38:BG38"/>
    <mergeCell ref="BH38:BQ38"/>
    <mergeCell ref="BR38:CI38"/>
    <mergeCell ref="CL38:DC38"/>
    <mergeCell ref="B41:AH41"/>
    <mergeCell ref="AI41:AQ41"/>
    <mergeCell ref="AR41:BG41"/>
    <mergeCell ref="BH41:BQ41"/>
    <mergeCell ref="BR41:CI41"/>
    <mergeCell ref="CL41:DC41"/>
    <mergeCell ref="B40:AH40"/>
    <mergeCell ref="AI40:AQ40"/>
    <mergeCell ref="AR40:BG40"/>
    <mergeCell ref="BH40:BQ40"/>
    <mergeCell ref="BR40:CI40"/>
    <mergeCell ref="CL40:DC40"/>
    <mergeCell ref="B43:AH43"/>
    <mergeCell ref="AI43:AQ43"/>
    <mergeCell ref="AR43:BG43"/>
    <mergeCell ref="BH43:BQ43"/>
    <mergeCell ref="BR43:CI43"/>
    <mergeCell ref="CL43:DC43"/>
    <mergeCell ref="B42:AH42"/>
    <mergeCell ref="AI42:AQ42"/>
    <mergeCell ref="AR42:BG42"/>
    <mergeCell ref="BH42:BQ42"/>
    <mergeCell ref="BR42:CI42"/>
    <mergeCell ref="CL42:DC42"/>
    <mergeCell ref="B45:AH45"/>
    <mergeCell ref="AI45:AQ45"/>
    <mergeCell ref="AR45:BG45"/>
    <mergeCell ref="BH45:BQ45"/>
    <mergeCell ref="BR45:CI45"/>
    <mergeCell ref="CL45:DC45"/>
    <mergeCell ref="B44:AH44"/>
    <mergeCell ref="AI44:AQ44"/>
    <mergeCell ref="AR44:BG44"/>
    <mergeCell ref="BH44:BQ44"/>
    <mergeCell ref="BR44:CI44"/>
    <mergeCell ref="CL44:DC44"/>
    <mergeCell ref="B47:AH47"/>
    <mergeCell ref="AI47:AQ47"/>
    <mergeCell ref="AR47:BG47"/>
    <mergeCell ref="BH47:BQ47"/>
    <mergeCell ref="BR47:CI47"/>
    <mergeCell ref="CL47:DC47"/>
    <mergeCell ref="B46:AH46"/>
    <mergeCell ref="AI46:AQ46"/>
    <mergeCell ref="AR46:BG46"/>
    <mergeCell ref="BH46:BQ46"/>
    <mergeCell ref="BR46:CI46"/>
    <mergeCell ref="CL46:DC46"/>
    <mergeCell ref="B49:AH49"/>
    <mergeCell ref="AI49:AQ49"/>
    <mergeCell ref="AR49:BG49"/>
    <mergeCell ref="BH49:BQ49"/>
    <mergeCell ref="BR49:CI49"/>
    <mergeCell ref="CL49:DC49"/>
    <mergeCell ref="B48:AH48"/>
    <mergeCell ref="AI48:AQ48"/>
    <mergeCell ref="AR48:BG48"/>
    <mergeCell ref="BH48:BQ48"/>
    <mergeCell ref="BR48:CI48"/>
    <mergeCell ref="CL48:DC48"/>
    <mergeCell ref="B51:AH51"/>
    <mergeCell ref="AI51:AQ51"/>
    <mergeCell ref="AR51:BG51"/>
    <mergeCell ref="BH51:BQ51"/>
    <mergeCell ref="BR51:CI51"/>
    <mergeCell ref="CL51:DC51"/>
    <mergeCell ref="B50:AH50"/>
    <mergeCell ref="AI50:AQ50"/>
    <mergeCell ref="AR50:BG50"/>
    <mergeCell ref="BH50:BQ50"/>
    <mergeCell ref="BR50:CI50"/>
    <mergeCell ref="CL50:DC50"/>
    <mergeCell ref="B53:AH53"/>
    <mergeCell ref="AI53:AQ53"/>
    <mergeCell ref="AR53:BG53"/>
    <mergeCell ref="BH53:BQ53"/>
    <mergeCell ref="BR53:CI53"/>
    <mergeCell ref="CL53:DC53"/>
    <mergeCell ref="B52:AH52"/>
    <mergeCell ref="AI52:AQ52"/>
    <mergeCell ref="AR52:BG52"/>
    <mergeCell ref="BH52:BQ52"/>
    <mergeCell ref="BR52:CI52"/>
    <mergeCell ref="CL52:DC52"/>
    <mergeCell ref="B55:AH55"/>
    <mergeCell ref="AI55:AQ55"/>
    <mergeCell ref="AR55:BG55"/>
    <mergeCell ref="BH55:BQ55"/>
    <mergeCell ref="BR55:CI55"/>
    <mergeCell ref="CL55:DC55"/>
    <mergeCell ref="B54:AH54"/>
    <mergeCell ref="AI54:AQ54"/>
    <mergeCell ref="AR54:BG54"/>
    <mergeCell ref="BH54:BQ54"/>
    <mergeCell ref="BR54:CI54"/>
    <mergeCell ref="CL54:DC54"/>
    <mergeCell ref="B57:AH57"/>
    <mergeCell ref="AI57:AQ57"/>
    <mergeCell ref="AR57:BG57"/>
    <mergeCell ref="BH57:BQ57"/>
    <mergeCell ref="BR57:CI57"/>
    <mergeCell ref="CL57:DC57"/>
    <mergeCell ref="B56:AH56"/>
    <mergeCell ref="AI56:AQ56"/>
    <mergeCell ref="AR56:BG56"/>
    <mergeCell ref="BH56:BQ56"/>
    <mergeCell ref="BR56:CI56"/>
    <mergeCell ref="CL56:DC56"/>
    <mergeCell ref="B59:AH59"/>
    <mergeCell ref="AI59:AQ59"/>
    <mergeCell ref="AR59:BG59"/>
    <mergeCell ref="BH59:BQ59"/>
    <mergeCell ref="BR59:CI59"/>
    <mergeCell ref="CL59:DC59"/>
    <mergeCell ref="B58:AH58"/>
    <mergeCell ref="AI58:AQ58"/>
    <mergeCell ref="AR58:BG58"/>
    <mergeCell ref="BH58:BQ58"/>
    <mergeCell ref="BR58:CI58"/>
    <mergeCell ref="CL58:DC58"/>
    <mergeCell ref="B62:AH62"/>
    <mergeCell ref="AI62:AQ62"/>
    <mergeCell ref="AR62:BG62"/>
    <mergeCell ref="BH62:BQ62"/>
    <mergeCell ref="BR62:CI62"/>
    <mergeCell ref="CL62:DC62"/>
    <mergeCell ref="B60:AH60"/>
    <mergeCell ref="AI60:AQ60"/>
    <mergeCell ref="AR60:BG60"/>
    <mergeCell ref="BH60:BQ60"/>
    <mergeCell ref="BR60:CI60"/>
    <mergeCell ref="CL60:DC60"/>
    <mergeCell ref="B61:AH61"/>
    <mergeCell ref="AI61:AQ61"/>
    <mergeCell ref="AR61:BG61"/>
    <mergeCell ref="BH61:BQ61"/>
    <mergeCell ref="BR61:CI61"/>
    <mergeCell ref="CL61:DC61"/>
    <mergeCell ref="AI69:AQ69"/>
    <mergeCell ref="AR69:BG69"/>
    <mergeCell ref="BH69:BQ69"/>
    <mergeCell ref="BR69:CI69"/>
    <mergeCell ref="CL69:DC69"/>
    <mergeCell ref="B68:AH68"/>
    <mergeCell ref="AI68:AQ68"/>
    <mergeCell ref="AR68:BG68"/>
    <mergeCell ref="BH68:BQ68"/>
    <mergeCell ref="BR68:CI68"/>
    <mergeCell ref="CL68:DC68"/>
    <mergeCell ref="A76:DC76"/>
    <mergeCell ref="B73:AH73"/>
    <mergeCell ref="AI73:AQ73"/>
    <mergeCell ref="AR73:BG73"/>
    <mergeCell ref="BH73:BQ73"/>
    <mergeCell ref="BR73:CI73"/>
    <mergeCell ref="CL73:DC73"/>
    <mergeCell ref="AI66:AP66"/>
    <mergeCell ref="BH66:BQ66"/>
    <mergeCell ref="BR66:CD66"/>
    <mergeCell ref="CL66:DC66"/>
    <mergeCell ref="B71:AH71"/>
    <mergeCell ref="AI71:AQ71"/>
    <mergeCell ref="AR71:BG71"/>
    <mergeCell ref="BH71:BQ71"/>
    <mergeCell ref="BR71:CI71"/>
    <mergeCell ref="CL71:DC71"/>
    <mergeCell ref="B70:AH70"/>
    <mergeCell ref="AI70:AQ70"/>
    <mergeCell ref="AR70:BG70"/>
    <mergeCell ref="BH70:BQ70"/>
    <mergeCell ref="BR70:CI70"/>
    <mergeCell ref="CL70:DC70"/>
    <mergeCell ref="B69:AH69"/>
    <mergeCell ref="A66:AD66"/>
    <mergeCell ref="BH65:BQ65"/>
    <mergeCell ref="BR65:CI65"/>
    <mergeCell ref="CL65:DC65"/>
    <mergeCell ref="B64:AH64"/>
    <mergeCell ref="AI64:AQ64"/>
    <mergeCell ref="AR64:BG64"/>
    <mergeCell ref="BH64:BQ64"/>
    <mergeCell ref="BR64:CI64"/>
    <mergeCell ref="CL64:DC64"/>
    <mergeCell ref="B63:AH63"/>
    <mergeCell ref="AI63:AQ63"/>
    <mergeCell ref="AR63:BG63"/>
    <mergeCell ref="BH63:BQ63"/>
    <mergeCell ref="BR63:CI63"/>
    <mergeCell ref="CL63:DC63"/>
    <mergeCell ref="B65:AH65"/>
    <mergeCell ref="AI65:AQ65"/>
    <mergeCell ref="AR65:BG65"/>
  </mergeCells>
  <pageMargins left="0.59055118110236227" right="0.51181102362204722" top="0.59055118110236227" bottom="0.31496062992125984" header="0.19685039370078741" footer="0.19685039370078741"/>
  <pageSetup paperSize="9" scale="84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1"/>
  <sheetViews>
    <sheetView tabSelected="1" view="pageBreakPreview" zoomScaleNormal="100" zoomScaleSheetLayoutView="100" workbookViewId="0">
      <selection activeCell="A40" sqref="A40:B40"/>
    </sheetView>
  </sheetViews>
  <sheetFormatPr defaultRowHeight="12.75" x14ac:dyDescent="0.2"/>
  <cols>
    <col min="1" max="1" width="9.5703125" style="30" bestFit="1" customWidth="1"/>
    <col min="2" max="2" width="31.5703125" style="19" customWidth="1"/>
    <col min="3" max="3" width="9.5703125" style="19" customWidth="1"/>
    <col min="4" max="4" width="9" style="19" customWidth="1"/>
    <col min="5" max="5" width="14.140625" style="19" customWidth="1"/>
    <col min="6" max="7" width="13.140625" style="19" bestFit="1" customWidth="1"/>
    <col min="8" max="8" width="14.28515625" style="19" bestFit="1" customWidth="1"/>
    <col min="9" max="9" width="9.140625" style="19"/>
    <col min="10" max="10" width="9.7109375" style="19" bestFit="1" customWidth="1"/>
    <col min="11" max="14" width="9.140625" style="19"/>
    <col min="15" max="16384" width="9.140625" style="30"/>
  </cols>
  <sheetData>
    <row r="1" spans="1:8" ht="20.25" customHeight="1" x14ac:dyDescent="0.2">
      <c r="B1" s="268"/>
      <c r="C1" s="268"/>
      <c r="D1" s="268"/>
      <c r="E1" s="268"/>
      <c r="F1" s="268"/>
      <c r="G1" s="268"/>
      <c r="H1" s="268"/>
    </row>
    <row r="2" spans="1:8" s="19" customFormat="1" ht="18.75" x14ac:dyDescent="0.3">
      <c r="B2" s="269" t="s">
        <v>157</v>
      </c>
      <c r="C2" s="269"/>
      <c r="D2" s="269"/>
      <c r="E2" s="269"/>
      <c r="F2" s="269"/>
      <c r="G2" s="269"/>
      <c r="H2" s="269"/>
    </row>
    <row r="3" spans="1:8" s="19" customFormat="1" ht="43.5" customHeight="1" x14ac:dyDescent="0.2">
      <c r="A3" s="271" t="s">
        <v>158</v>
      </c>
      <c r="B3" s="270" t="s">
        <v>21</v>
      </c>
      <c r="C3" s="270" t="s">
        <v>22</v>
      </c>
      <c r="D3" s="270" t="s">
        <v>37</v>
      </c>
      <c r="E3" s="270" t="s">
        <v>52</v>
      </c>
      <c r="F3" s="270"/>
      <c r="G3" s="270"/>
      <c r="H3" s="270"/>
    </row>
    <row r="4" spans="1:8" s="19" customFormat="1" ht="25.5" customHeight="1" x14ac:dyDescent="0.2">
      <c r="A4" s="272"/>
      <c r="B4" s="270"/>
      <c r="C4" s="270"/>
      <c r="D4" s="270"/>
      <c r="E4" s="274" t="s">
        <v>231</v>
      </c>
      <c r="F4" s="274" t="s">
        <v>232</v>
      </c>
      <c r="G4" s="274" t="s">
        <v>233</v>
      </c>
      <c r="H4" s="274" t="s">
        <v>53</v>
      </c>
    </row>
    <row r="5" spans="1:8" s="19" customFormat="1" ht="109.5" customHeight="1" x14ac:dyDescent="0.2">
      <c r="A5" s="272"/>
      <c r="B5" s="270"/>
      <c r="C5" s="270"/>
      <c r="D5" s="270"/>
      <c r="E5" s="274"/>
      <c r="F5" s="274"/>
      <c r="G5" s="274"/>
      <c r="H5" s="274"/>
    </row>
    <row r="6" spans="1:8" s="19" customFormat="1" ht="78.75" customHeight="1" x14ac:dyDescent="0.2">
      <c r="A6" s="273"/>
      <c r="B6" s="270"/>
      <c r="C6" s="270"/>
      <c r="D6" s="270"/>
      <c r="E6" s="274"/>
      <c r="F6" s="274"/>
      <c r="G6" s="274"/>
      <c r="H6" s="274"/>
    </row>
    <row r="7" spans="1:8" s="19" customFormat="1" ht="24.75" customHeight="1" x14ac:dyDescent="0.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</row>
    <row r="8" spans="1:8" s="19" customFormat="1" ht="77.25" customHeight="1" x14ac:dyDescent="0.2">
      <c r="A8" s="91">
        <v>1</v>
      </c>
      <c r="B8" s="92" t="s">
        <v>159</v>
      </c>
      <c r="C8" s="93" t="s">
        <v>160</v>
      </c>
      <c r="D8" s="94" t="s">
        <v>7</v>
      </c>
      <c r="E8" s="95">
        <f>+E9+E10+E11+E12</f>
        <v>985764.8</v>
      </c>
      <c r="F8" s="95">
        <v>235330</v>
      </c>
      <c r="G8" s="95">
        <v>235330</v>
      </c>
      <c r="H8" s="95">
        <f t="shared" ref="H8" si="0">+H9+H10+H11+H12+H31+H33</f>
        <v>0</v>
      </c>
    </row>
    <row r="9" spans="1:8" s="19" customFormat="1" ht="320.25" customHeight="1" x14ac:dyDescent="0.2">
      <c r="A9" s="35" t="s">
        <v>162</v>
      </c>
      <c r="B9" s="34" t="s">
        <v>161</v>
      </c>
      <c r="C9" s="35" t="s">
        <v>163</v>
      </c>
      <c r="D9" s="70" t="s">
        <v>7</v>
      </c>
      <c r="E9" s="71"/>
      <c r="F9" s="71"/>
      <c r="G9" s="71"/>
      <c r="H9" s="72"/>
    </row>
    <row r="10" spans="1:8" s="19" customFormat="1" ht="110.25" x14ac:dyDescent="0.2">
      <c r="A10" s="35" t="s">
        <v>165</v>
      </c>
      <c r="B10" s="34" t="s">
        <v>164</v>
      </c>
      <c r="C10" s="35" t="s">
        <v>166</v>
      </c>
      <c r="D10" s="70" t="s">
        <v>7</v>
      </c>
      <c r="E10" s="73"/>
      <c r="F10" s="73"/>
      <c r="G10" s="73"/>
      <c r="H10" s="36"/>
    </row>
    <row r="11" spans="1:8" s="19" customFormat="1" ht="110.25" x14ac:dyDescent="0.2">
      <c r="A11" s="35" t="s">
        <v>167</v>
      </c>
      <c r="B11" s="34" t="s">
        <v>168</v>
      </c>
      <c r="C11" s="35" t="s">
        <v>169</v>
      </c>
      <c r="D11" s="70" t="s">
        <v>7</v>
      </c>
      <c r="E11" s="73"/>
      <c r="F11" s="73"/>
      <c r="G11" s="73"/>
      <c r="H11" s="36"/>
    </row>
    <row r="12" spans="1:8" s="19" customFormat="1" ht="111.75" customHeight="1" x14ac:dyDescent="0.2">
      <c r="A12" s="85" t="s">
        <v>170</v>
      </c>
      <c r="B12" s="86" t="s">
        <v>171</v>
      </c>
      <c r="C12" s="85" t="s">
        <v>172</v>
      </c>
      <c r="D12" s="87" t="s">
        <v>7</v>
      </c>
      <c r="E12" s="88">
        <f>+E14+E18+E22+E23+E27</f>
        <v>985764.8</v>
      </c>
      <c r="F12" s="88">
        <f t="shared" ref="F12:H12" si="1">+F14+F18+F22+F23+F27</f>
        <v>235330</v>
      </c>
      <c r="G12" s="88">
        <f t="shared" si="1"/>
        <v>235330</v>
      </c>
      <c r="H12" s="88">
        <f t="shared" si="1"/>
        <v>0</v>
      </c>
    </row>
    <row r="13" spans="1:8" s="19" customFormat="1" ht="24" customHeight="1" x14ac:dyDescent="0.2">
      <c r="A13" s="31"/>
      <c r="B13" s="34" t="s">
        <v>2</v>
      </c>
      <c r="C13" s="35"/>
      <c r="D13" s="70"/>
      <c r="E13" s="73"/>
      <c r="F13" s="73"/>
      <c r="G13" s="73"/>
      <c r="H13" s="36"/>
    </row>
    <row r="14" spans="1:8" s="19" customFormat="1" ht="79.5" customHeight="1" x14ac:dyDescent="0.2">
      <c r="A14" s="85" t="s">
        <v>173</v>
      </c>
      <c r="B14" s="89" t="s">
        <v>174</v>
      </c>
      <c r="C14" s="90" t="s">
        <v>175</v>
      </c>
      <c r="D14" s="87" t="s">
        <v>7</v>
      </c>
      <c r="E14" s="88">
        <f>+E16+E17</f>
        <v>971493.8</v>
      </c>
      <c r="F14" s="88">
        <f t="shared" ref="F14:H14" si="2">+F16+F17</f>
        <v>235330</v>
      </c>
      <c r="G14" s="88">
        <f t="shared" si="2"/>
        <v>235330</v>
      </c>
      <c r="H14" s="88">
        <f t="shared" si="2"/>
        <v>0</v>
      </c>
    </row>
    <row r="15" spans="1:8" s="19" customFormat="1" ht="25.5" customHeight="1" x14ac:dyDescent="0.2">
      <c r="A15" s="31"/>
      <c r="B15" s="34" t="s">
        <v>2</v>
      </c>
      <c r="C15" s="33"/>
      <c r="D15" s="70"/>
      <c r="E15" s="74"/>
      <c r="F15" s="74"/>
      <c r="G15" s="74"/>
      <c r="H15" s="74"/>
    </row>
    <row r="16" spans="1:8" s="19" customFormat="1" ht="47.25" x14ac:dyDescent="0.2">
      <c r="A16" s="35" t="s">
        <v>176</v>
      </c>
      <c r="B16" s="34" t="s">
        <v>177</v>
      </c>
      <c r="C16" s="35" t="s">
        <v>178</v>
      </c>
      <c r="D16" s="70" t="s">
        <v>7</v>
      </c>
      <c r="E16" s="73">
        <f>304585+29516+150743.36+7142+319033+1547-150743.36+40950+5000+1500+1824+2500+3000+22100+900+192000+30000+9896.8</f>
        <v>971493.8</v>
      </c>
      <c r="F16" s="73">
        <v>235330</v>
      </c>
      <c r="G16" s="73">
        <v>235330</v>
      </c>
      <c r="H16" s="36"/>
    </row>
    <row r="17" spans="1:10" s="19" customFormat="1" ht="47.25" x14ac:dyDescent="0.2">
      <c r="A17" s="35" t="s">
        <v>179</v>
      </c>
      <c r="B17" s="34" t="s">
        <v>180</v>
      </c>
      <c r="C17" s="35" t="s">
        <v>181</v>
      </c>
      <c r="D17" s="70" t="s">
        <v>7</v>
      </c>
      <c r="E17" s="73"/>
      <c r="F17" s="73"/>
      <c r="G17" s="73"/>
      <c r="H17" s="36"/>
      <c r="J17" s="37"/>
    </row>
    <row r="18" spans="1:10" s="19" customFormat="1" ht="94.5" x14ac:dyDescent="0.2">
      <c r="A18" s="85" t="s">
        <v>182</v>
      </c>
      <c r="B18" s="86" t="s">
        <v>183</v>
      </c>
      <c r="C18" s="85" t="s">
        <v>184</v>
      </c>
      <c r="D18" s="87" t="s">
        <v>7</v>
      </c>
      <c r="E18" s="88">
        <f>+E20+E21</f>
        <v>0</v>
      </c>
      <c r="F18" s="88">
        <f>+F20+F21</f>
        <v>0</v>
      </c>
      <c r="G18" s="88">
        <f t="shared" ref="G18:H18" si="3">+G20+G21</f>
        <v>0</v>
      </c>
      <c r="H18" s="88">
        <f t="shared" si="3"/>
        <v>0</v>
      </c>
      <c r="J18" s="37"/>
    </row>
    <row r="19" spans="1:10" s="19" customFormat="1" ht="22.5" customHeight="1" x14ac:dyDescent="0.2">
      <c r="A19" s="31"/>
      <c r="B19" s="34" t="s">
        <v>2</v>
      </c>
      <c r="C19" s="35"/>
      <c r="D19" s="32"/>
      <c r="E19" s="73"/>
      <c r="F19" s="73"/>
      <c r="G19" s="73"/>
      <c r="H19" s="36"/>
    </row>
    <row r="20" spans="1:10" s="19" customFormat="1" ht="47.25" x14ac:dyDescent="0.2">
      <c r="A20" s="35" t="s">
        <v>185</v>
      </c>
      <c r="B20" s="34" t="s">
        <v>177</v>
      </c>
      <c r="C20" s="35" t="s">
        <v>186</v>
      </c>
      <c r="D20" s="70" t="s">
        <v>7</v>
      </c>
      <c r="E20" s="73"/>
      <c r="F20" s="73"/>
      <c r="G20" s="73"/>
      <c r="H20" s="36"/>
    </row>
    <row r="21" spans="1:10" s="19" customFormat="1" ht="47.25" x14ac:dyDescent="0.2">
      <c r="A21" s="35" t="s">
        <v>187</v>
      </c>
      <c r="B21" s="34" t="s">
        <v>180</v>
      </c>
      <c r="C21" s="35" t="s">
        <v>188</v>
      </c>
      <c r="D21" s="70" t="s">
        <v>7</v>
      </c>
      <c r="E21" s="73"/>
      <c r="F21" s="73"/>
      <c r="G21" s="73"/>
      <c r="H21" s="36"/>
      <c r="J21" s="37"/>
    </row>
    <row r="22" spans="1:10" s="19" customFormat="1" ht="63" x14ac:dyDescent="0.2">
      <c r="A22" s="35" t="s">
        <v>189</v>
      </c>
      <c r="B22" s="34" t="s">
        <v>190</v>
      </c>
      <c r="C22" s="35" t="s">
        <v>191</v>
      </c>
      <c r="D22" s="70" t="s">
        <v>7</v>
      </c>
      <c r="E22" s="73"/>
      <c r="F22" s="73"/>
      <c r="G22" s="73"/>
      <c r="H22" s="36"/>
    </row>
    <row r="23" spans="1:10" s="19" customFormat="1" ht="31.5" x14ac:dyDescent="0.2">
      <c r="A23" s="85" t="s">
        <v>192</v>
      </c>
      <c r="B23" s="86" t="s">
        <v>193</v>
      </c>
      <c r="C23" s="85" t="s">
        <v>194</v>
      </c>
      <c r="D23" s="87" t="s">
        <v>7</v>
      </c>
      <c r="E23" s="88">
        <f>+E25+E26</f>
        <v>0</v>
      </c>
      <c r="F23" s="88">
        <f t="shared" ref="F23:H23" si="4">+F25+F26</f>
        <v>0</v>
      </c>
      <c r="G23" s="88">
        <f t="shared" si="4"/>
        <v>0</v>
      </c>
      <c r="H23" s="88">
        <f t="shared" si="4"/>
        <v>0</v>
      </c>
      <c r="J23" s="37"/>
    </row>
    <row r="24" spans="1:10" s="19" customFormat="1" ht="19.5" customHeight="1" x14ac:dyDescent="0.2">
      <c r="A24" s="35"/>
      <c r="B24" s="34" t="s">
        <v>2</v>
      </c>
      <c r="C24" s="35"/>
      <c r="D24" s="70"/>
      <c r="E24" s="73"/>
      <c r="F24" s="73"/>
      <c r="G24" s="73"/>
      <c r="H24" s="36"/>
    </row>
    <row r="25" spans="1:10" s="19" customFormat="1" ht="47.25" x14ac:dyDescent="0.2">
      <c r="A25" s="35" t="s">
        <v>195</v>
      </c>
      <c r="B25" s="34" t="s">
        <v>177</v>
      </c>
      <c r="C25" s="35" t="s">
        <v>196</v>
      </c>
      <c r="D25" s="70" t="s">
        <v>7</v>
      </c>
      <c r="E25" s="73"/>
      <c r="F25" s="73"/>
      <c r="G25" s="73"/>
      <c r="H25" s="36"/>
      <c r="J25" s="37"/>
    </row>
    <row r="26" spans="1:10" s="19" customFormat="1" ht="47.25" x14ac:dyDescent="0.2">
      <c r="A26" s="35" t="s">
        <v>197</v>
      </c>
      <c r="B26" s="34" t="s">
        <v>180</v>
      </c>
      <c r="C26" s="35" t="s">
        <v>198</v>
      </c>
      <c r="D26" s="70" t="s">
        <v>7</v>
      </c>
      <c r="E26" s="73"/>
      <c r="F26" s="73"/>
      <c r="G26" s="73"/>
      <c r="H26" s="36"/>
      <c r="J26" s="37"/>
    </row>
    <row r="27" spans="1:10" s="19" customFormat="1" ht="36.75" customHeight="1" x14ac:dyDescent="0.2">
      <c r="A27" s="85" t="s">
        <v>199</v>
      </c>
      <c r="B27" s="86" t="s">
        <v>200</v>
      </c>
      <c r="C27" s="85" t="s">
        <v>201</v>
      </c>
      <c r="D27" s="87" t="s">
        <v>7</v>
      </c>
      <c r="E27" s="88">
        <f>+E29+E30</f>
        <v>14271.000000000015</v>
      </c>
      <c r="F27" s="88">
        <f t="shared" ref="F27:H27" si="5">+F29+F30</f>
        <v>0</v>
      </c>
      <c r="G27" s="88">
        <f t="shared" si="5"/>
        <v>0</v>
      </c>
      <c r="H27" s="88">
        <f t="shared" si="5"/>
        <v>0</v>
      </c>
      <c r="J27" s="37"/>
    </row>
    <row r="28" spans="1:10" s="19" customFormat="1" ht="21.75" customHeight="1" x14ac:dyDescent="0.2">
      <c r="A28" s="35"/>
      <c r="B28" s="34" t="s">
        <v>2</v>
      </c>
      <c r="C28" s="35"/>
      <c r="D28" s="70"/>
      <c r="E28" s="73"/>
      <c r="F28" s="73"/>
      <c r="G28" s="73"/>
      <c r="H28" s="36"/>
      <c r="J28" s="37"/>
    </row>
    <row r="29" spans="1:10" s="19" customFormat="1" ht="47.25" x14ac:dyDescent="0.2">
      <c r="A29" s="35" t="s">
        <v>202</v>
      </c>
      <c r="B29" s="34" t="s">
        <v>177</v>
      </c>
      <c r="C29" s="35" t="s">
        <v>203</v>
      </c>
      <c r="D29" s="70" t="s">
        <v>7</v>
      </c>
      <c r="E29" s="73">
        <f>214271-150743.36-49256.64</f>
        <v>14271.000000000015</v>
      </c>
      <c r="F29" s="73"/>
      <c r="G29" s="73"/>
      <c r="H29" s="36"/>
      <c r="J29" s="37"/>
    </row>
    <row r="30" spans="1:10" s="19" customFormat="1" ht="47.25" x14ac:dyDescent="0.2">
      <c r="A30" s="35" t="s">
        <v>204</v>
      </c>
      <c r="B30" s="34" t="s">
        <v>180</v>
      </c>
      <c r="C30" s="35" t="s">
        <v>205</v>
      </c>
      <c r="D30" s="70" t="s">
        <v>7</v>
      </c>
      <c r="E30" s="73"/>
      <c r="F30" s="73"/>
      <c r="G30" s="73"/>
      <c r="H30" s="36"/>
      <c r="J30" s="37"/>
    </row>
    <row r="31" spans="1:10" s="19" customFormat="1" ht="126" x14ac:dyDescent="0.2">
      <c r="A31" s="85" t="s">
        <v>206</v>
      </c>
      <c r="B31" s="86" t="s">
        <v>207</v>
      </c>
      <c r="C31" s="85" t="s">
        <v>208</v>
      </c>
      <c r="D31" s="87" t="s">
        <v>7</v>
      </c>
      <c r="E31" s="88">
        <f>+E32</f>
        <v>971493.8</v>
      </c>
      <c r="F31" s="88">
        <f>+F32</f>
        <v>235330</v>
      </c>
      <c r="G31" s="88">
        <f>+G32</f>
        <v>235330</v>
      </c>
      <c r="H31" s="88">
        <f t="shared" ref="H31" si="6">+H32</f>
        <v>0</v>
      </c>
      <c r="J31" s="37"/>
    </row>
    <row r="32" spans="1:10" s="19" customFormat="1" ht="31.5" x14ac:dyDescent="0.2">
      <c r="A32" s="85"/>
      <c r="B32" s="86" t="s">
        <v>209</v>
      </c>
      <c r="C32" s="85" t="s">
        <v>210</v>
      </c>
      <c r="D32" s="87"/>
      <c r="E32" s="88">
        <f>+E16</f>
        <v>971493.8</v>
      </c>
      <c r="F32" s="88">
        <f t="shared" ref="F32:G32" si="7">+F16</f>
        <v>235330</v>
      </c>
      <c r="G32" s="88">
        <f t="shared" si="7"/>
        <v>235330</v>
      </c>
      <c r="H32" s="96"/>
      <c r="J32" s="37"/>
    </row>
    <row r="33" spans="1:10" s="19" customFormat="1" ht="124.5" customHeight="1" x14ac:dyDescent="0.2">
      <c r="A33" s="85" t="s">
        <v>211</v>
      </c>
      <c r="B33" s="86" t="s">
        <v>212</v>
      </c>
      <c r="C33" s="85" t="s">
        <v>213</v>
      </c>
      <c r="D33" s="87" t="s">
        <v>7</v>
      </c>
      <c r="E33" s="88">
        <f>+E34</f>
        <v>0</v>
      </c>
      <c r="F33" s="88">
        <f t="shared" ref="F33:H33" si="8">+F34</f>
        <v>0</v>
      </c>
      <c r="G33" s="88">
        <f t="shared" si="8"/>
        <v>0</v>
      </c>
      <c r="H33" s="88">
        <f t="shared" si="8"/>
        <v>0</v>
      </c>
      <c r="J33" s="37"/>
    </row>
    <row r="34" spans="1:10" s="19" customFormat="1" ht="31.5" x14ac:dyDescent="0.2">
      <c r="A34" s="35"/>
      <c r="B34" s="34" t="s">
        <v>209</v>
      </c>
      <c r="C34" s="35" t="s">
        <v>214</v>
      </c>
      <c r="D34" s="31" t="s">
        <v>7</v>
      </c>
      <c r="E34" s="73"/>
      <c r="F34" s="73"/>
      <c r="G34" s="73"/>
      <c r="H34" s="36"/>
      <c r="J34" s="37"/>
    </row>
    <row r="35" spans="1:10" s="19" customFormat="1" ht="15.75" x14ac:dyDescent="0.25">
      <c r="B35" s="38"/>
      <c r="C35" s="39"/>
      <c r="D35" s="39"/>
      <c r="E35" s="39"/>
      <c r="F35" s="39"/>
      <c r="G35" s="39"/>
      <c r="H35" s="39"/>
    </row>
    <row r="36" spans="1:10" s="19" customFormat="1" ht="15.75" x14ac:dyDescent="0.25">
      <c r="B36" s="38"/>
      <c r="C36" s="39"/>
      <c r="D36" s="39"/>
      <c r="E36" s="40"/>
      <c r="F36" s="39"/>
      <c r="G36" s="39"/>
      <c r="H36" s="39"/>
    </row>
    <row r="37" spans="1:10" s="19" customFormat="1" ht="27.75" customHeight="1" x14ac:dyDescent="0.25">
      <c r="A37" s="241" t="s">
        <v>215</v>
      </c>
      <c r="B37" s="241"/>
      <c r="C37" s="39"/>
      <c r="D37" s="39"/>
      <c r="E37" s="39"/>
      <c r="F37" s="39"/>
      <c r="G37" s="39"/>
      <c r="H37" s="39"/>
    </row>
    <row r="38" spans="1:10" s="19" customFormat="1" ht="15.75" x14ac:dyDescent="0.25">
      <c r="B38" s="38"/>
      <c r="C38" s="39"/>
      <c r="D38" s="39"/>
      <c r="E38" s="39"/>
      <c r="F38" s="39"/>
      <c r="G38" s="39"/>
      <c r="H38" s="39"/>
    </row>
    <row r="39" spans="1:10" s="19" customFormat="1" ht="15.75" x14ac:dyDescent="0.2">
      <c r="A39" s="275" t="s">
        <v>241</v>
      </c>
      <c r="B39" s="275"/>
      <c r="C39" s="39"/>
      <c r="D39" s="277"/>
      <c r="E39" s="277"/>
      <c r="F39" s="39"/>
      <c r="G39" s="278" t="s">
        <v>240</v>
      </c>
      <c r="H39" s="278"/>
    </row>
    <row r="40" spans="1:10" s="19" customFormat="1" ht="15.75" x14ac:dyDescent="0.2">
      <c r="A40" s="276" t="s">
        <v>216</v>
      </c>
      <c r="B40" s="276"/>
      <c r="C40" s="39"/>
      <c r="D40" s="244" t="s">
        <v>3</v>
      </c>
      <c r="E40" s="244"/>
      <c r="F40" s="39"/>
      <c r="G40" s="244" t="s">
        <v>4</v>
      </c>
      <c r="H40" s="244"/>
    </row>
    <row r="41" spans="1:10" s="19" customFormat="1" ht="15.75" x14ac:dyDescent="0.25">
      <c r="B41" s="38"/>
      <c r="C41" s="39"/>
      <c r="D41" s="39"/>
      <c r="E41" s="39"/>
      <c r="F41" s="39"/>
      <c r="G41" s="39"/>
      <c r="H41" s="39"/>
    </row>
    <row r="42" spans="1:10" s="19" customFormat="1" ht="15.75" x14ac:dyDescent="0.25">
      <c r="B42" s="38"/>
      <c r="C42" s="39"/>
      <c r="D42" s="39"/>
      <c r="E42" s="39"/>
      <c r="F42" s="39"/>
      <c r="G42" s="39"/>
      <c r="H42" s="39"/>
    </row>
    <row r="43" spans="1:10" s="19" customFormat="1" ht="15.75" x14ac:dyDescent="0.25">
      <c r="A43" s="242" t="s">
        <v>8</v>
      </c>
      <c r="B43" s="242"/>
      <c r="C43" s="39"/>
      <c r="D43" s="39"/>
      <c r="E43" s="39"/>
      <c r="F43" s="39"/>
      <c r="G43" s="39"/>
      <c r="H43" s="39"/>
    </row>
    <row r="44" spans="1:10" s="19" customFormat="1" ht="15.75" x14ac:dyDescent="0.25">
      <c r="B44" s="38"/>
      <c r="C44" s="39"/>
      <c r="D44" s="39"/>
      <c r="E44" s="39"/>
      <c r="F44" s="39"/>
      <c r="G44" s="39"/>
      <c r="H44" s="39"/>
    </row>
    <row r="45" spans="1:10" s="19" customFormat="1" ht="15.75" x14ac:dyDescent="0.2">
      <c r="A45" s="275" t="s">
        <v>241</v>
      </c>
      <c r="B45" s="275"/>
      <c r="C45" s="39"/>
      <c r="D45" s="277" t="s">
        <v>240</v>
      </c>
      <c r="E45" s="277"/>
      <c r="F45" s="39"/>
      <c r="G45" s="277">
        <v>79193125517</v>
      </c>
      <c r="H45" s="277"/>
    </row>
    <row r="46" spans="1:10" s="19" customFormat="1" ht="15.75" x14ac:dyDescent="0.25">
      <c r="A46" s="276" t="s">
        <v>216</v>
      </c>
      <c r="B46" s="276"/>
      <c r="C46" s="38"/>
      <c r="D46" s="244" t="s">
        <v>217</v>
      </c>
      <c r="E46" s="244"/>
      <c r="F46" s="38"/>
      <c r="G46" s="276" t="s">
        <v>218</v>
      </c>
      <c r="H46" s="276"/>
    </row>
    <row r="47" spans="1:10" s="19" customFormat="1" ht="15.75" x14ac:dyDescent="0.25">
      <c r="B47" s="38"/>
      <c r="C47" s="38"/>
      <c r="D47" s="38"/>
      <c r="E47" s="38"/>
      <c r="F47" s="38"/>
      <c r="G47" s="38"/>
      <c r="H47" s="38"/>
    </row>
    <row r="48" spans="1:10" s="19" customFormat="1" ht="15.75" x14ac:dyDescent="0.25">
      <c r="A48" s="242" t="s">
        <v>239</v>
      </c>
      <c r="B48" s="242"/>
      <c r="C48" s="38"/>
      <c r="D48" s="38"/>
      <c r="E48" s="38"/>
      <c r="F48" s="38"/>
      <c r="G48" s="38"/>
      <c r="H48" s="38"/>
    </row>
    <row r="49" spans="2:8" s="19" customFormat="1" ht="15.75" x14ac:dyDescent="0.25">
      <c r="B49" s="38"/>
      <c r="C49" s="38"/>
      <c r="D49" s="38"/>
      <c r="E49" s="38"/>
      <c r="F49" s="38"/>
      <c r="G49" s="38"/>
      <c r="H49" s="38"/>
    </row>
    <row r="50" spans="2:8" s="19" customFormat="1" ht="15.75" x14ac:dyDescent="0.25">
      <c r="B50" s="38"/>
      <c r="C50" s="38"/>
      <c r="D50" s="38"/>
      <c r="E50" s="38"/>
      <c r="F50" s="38"/>
      <c r="G50" s="38"/>
      <c r="H50" s="38"/>
    </row>
    <row r="51" spans="2:8" s="19" customFormat="1" ht="15.75" x14ac:dyDescent="0.25">
      <c r="B51" s="38"/>
      <c r="C51" s="38"/>
      <c r="D51" s="38"/>
      <c r="E51" s="38"/>
      <c r="F51" s="38"/>
      <c r="G51" s="38"/>
      <c r="H51" s="38"/>
    </row>
    <row r="52" spans="2:8" s="19" customFormat="1" ht="15.75" x14ac:dyDescent="0.25">
      <c r="B52" s="38"/>
      <c r="C52" s="38"/>
      <c r="D52" s="38"/>
      <c r="E52" s="38"/>
      <c r="F52" s="38"/>
      <c r="G52" s="38"/>
      <c r="H52" s="38"/>
    </row>
    <row r="53" spans="2:8" s="19" customFormat="1" x14ac:dyDescent="0.2"/>
    <row r="54" spans="2:8" s="19" customFormat="1" x14ac:dyDescent="0.2"/>
    <row r="55" spans="2:8" s="19" customFormat="1" x14ac:dyDescent="0.2"/>
    <row r="56" spans="2:8" s="19" customFormat="1" x14ac:dyDescent="0.2"/>
    <row r="57" spans="2:8" s="19" customFormat="1" x14ac:dyDescent="0.2"/>
    <row r="58" spans="2:8" s="19" customFormat="1" x14ac:dyDescent="0.2"/>
    <row r="59" spans="2:8" s="19" customFormat="1" x14ac:dyDescent="0.2"/>
    <row r="60" spans="2:8" s="19" customFormat="1" x14ac:dyDescent="0.2"/>
    <row r="61" spans="2:8" s="19" customFormat="1" x14ac:dyDescent="0.2"/>
  </sheetData>
  <sheetProtection formatCells="0"/>
  <mergeCells count="26">
    <mergeCell ref="A48:B48"/>
    <mergeCell ref="G39:H39"/>
    <mergeCell ref="G40:H40"/>
    <mergeCell ref="A43:B43"/>
    <mergeCell ref="A45:B45"/>
    <mergeCell ref="A46:B46"/>
    <mergeCell ref="D45:E45"/>
    <mergeCell ref="D46:E46"/>
    <mergeCell ref="G45:H45"/>
    <mergeCell ref="G46:H46"/>
    <mergeCell ref="A37:B37"/>
    <mergeCell ref="A39:B39"/>
    <mergeCell ref="A40:B40"/>
    <mergeCell ref="D39:E39"/>
    <mergeCell ref="D40:E40"/>
    <mergeCell ref="A3:A6"/>
    <mergeCell ref="E3:H3"/>
    <mergeCell ref="E4:E6"/>
    <mergeCell ref="F4:F6"/>
    <mergeCell ref="G4:G6"/>
    <mergeCell ref="H4:H6"/>
    <mergeCell ref="B1:H1"/>
    <mergeCell ref="B2:H2"/>
    <mergeCell ref="B3:B6"/>
    <mergeCell ref="C3:C6"/>
    <mergeCell ref="D3:D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стр.2-5</vt:lpstr>
      <vt:lpstr>стр.6</vt:lpstr>
      <vt:lpstr>стр.1!Область_печати</vt:lpstr>
      <vt:lpstr>'стр.2-5'!Область_печати</vt:lpstr>
      <vt:lpstr>стр.6!Область_печати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ЦДТ</cp:lastModifiedBy>
  <cp:lastPrinted>2022-12-29T06:24:26Z</cp:lastPrinted>
  <dcterms:created xsi:type="dcterms:W3CDTF">2010-11-26T07:12:57Z</dcterms:created>
  <dcterms:modified xsi:type="dcterms:W3CDTF">2022-12-29T06:28:10Z</dcterms:modified>
</cp:coreProperties>
</file>