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M16" s="1"/>
  <c r="L11"/>
  <c r="L16" s="1"/>
  <c r="K11"/>
  <c r="K16" s="1"/>
  <c r="J11"/>
  <c r="I11"/>
  <c r="I16" s="1"/>
  <c r="H11"/>
  <c r="H16" s="1"/>
  <c r="G11"/>
  <c r="G16" s="1"/>
  <c r="F11"/>
  <c r="F16" s="1"/>
  <c r="E11"/>
  <c r="E16" s="1"/>
  <c r="D11"/>
  <c r="D16" s="1"/>
  <c r="J9"/>
  <c r="J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<sst xmlns="http://schemas.openxmlformats.org/spreadsheetml/2006/main" count="31" uniqueCount="30">
  <si>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</si>
  <si>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</si>
  <si>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</si>
  <si>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</si>
  <si>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</si>
  <si>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</si>
  <si>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</si>
  <si>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</si>
  <si>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</si>
  <si>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</si>
  <si>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</si>
  <si>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</si>
  <si>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</si>
  <si>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</si>
  <si>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</si>
  <si>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</si>
  <si>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</si>
  <si>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</si>
  <si>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Каша гречневая </t>
  </si>
  <si>
    <t>Тушонка говяжья</t>
  </si>
  <si>
    <t>п/п</t>
  </si>
  <si>
    <t>Хлеб пшеничный</t>
  </si>
  <si>
    <t>Чай с сахаром</t>
  </si>
  <si>
    <t>Фрукты</t>
  </si>
  <si>
    <t xml:space="preserve">Кондитерские изделия 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</si>
  <si>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</si>
  <si>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</si>
  <si>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</si>
  <si>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</si>
  <si>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>День: 18.09.2026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</si>
</sst>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164" fontId="3" fillId="2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/>
    <xf numFmtId="164" fontId="3" fillId="2" borderId="12" xfId="1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27.33203125" customWidth="1"/>
  </cols>
  <sheetData>
    <row r="1" spans="1:13" ht="17.399999999999999">
      <c r="A1" s="23" t="s">
        <v>29</v>
      </c>
    </row>
    <row r="2" spans="1:13" ht="17.399999999999999">
      <c r="A2" s="23" t="s">
        <v>27</v>
      </c>
    </row>
    <row r="3" spans="1:13" ht="17.399999999999999">
      <c r="A3" s="23" t="s">
        <v>28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171</v>
      </c>
      <c r="B9" s="7" t="s">
        <v>18</v>
      </c>
      <c r="C9" s="8">
        <v>150</v>
      </c>
      <c r="D9" s="9">
        <v>6.84</v>
      </c>
      <c r="E9" s="9">
        <v>8.01</v>
      </c>
      <c r="F9" s="9">
        <v>40.06</v>
      </c>
      <c r="G9" s="10">
        <v>260</v>
      </c>
      <c r="H9" s="9">
        <v>0.06</v>
      </c>
      <c r="I9" s="9">
        <v>0.13</v>
      </c>
      <c r="J9" s="9">
        <f>0</f>
        <v>0</v>
      </c>
      <c r="K9" s="9">
        <v>36.090000000000003</v>
      </c>
      <c r="L9" s="9">
        <v>36.659999999999997</v>
      </c>
      <c r="M9" s="9">
        <v>2.65</v>
      </c>
    </row>
    <row r="10" spans="1:13">
      <c r="A10" s="6">
        <v>1000</v>
      </c>
      <c r="B10" s="11" t="s">
        <v>19</v>
      </c>
      <c r="C10" s="8">
        <v>50</v>
      </c>
      <c r="D10" s="12">
        <v>15</v>
      </c>
      <c r="E10" s="12">
        <v>17</v>
      </c>
      <c r="F10" s="12">
        <v>0</v>
      </c>
      <c r="G10" s="12">
        <v>213</v>
      </c>
      <c r="H10" s="10"/>
      <c r="I10" s="10"/>
      <c r="J10" s="10"/>
      <c r="K10" s="10"/>
      <c r="L10" s="10"/>
      <c r="M10" s="10"/>
    </row>
    <row r="11" spans="1:13">
      <c r="A11" s="13" t="s">
        <v>20</v>
      </c>
      <c r="B11" s="11" t="s">
        <v>21</v>
      </c>
      <c r="C11" s="8">
        <v>30</v>
      </c>
      <c r="D11" s="10">
        <f>107*C11/1000</f>
        <v>3.21</v>
      </c>
      <c r="E11" s="10">
        <f>45*C11/1000</f>
        <v>1.35</v>
      </c>
      <c r="F11" s="10">
        <f>435*C11/1000</f>
        <v>13.05</v>
      </c>
      <c r="G11" s="10">
        <f>2740*C11/1000</f>
        <v>82.2</v>
      </c>
      <c r="H11" s="10">
        <f>0</f>
        <v>0</v>
      </c>
      <c r="I11" s="10">
        <f>4.1*C11/1000</f>
        <v>0.12299999999999998</v>
      </c>
      <c r="J11" s="10">
        <f>2*C11/1000</f>
        <v>0.06</v>
      </c>
      <c r="K11" s="10">
        <f>1250*C11/1000</f>
        <v>37.5</v>
      </c>
      <c r="L11" s="10">
        <f>1290*C11/1000</f>
        <v>38.700000000000003</v>
      </c>
      <c r="M11" s="10">
        <f>36*C11/1000</f>
        <v>1.08</v>
      </c>
    </row>
    <row r="12" spans="1:13">
      <c r="A12" s="13">
        <v>376</v>
      </c>
      <c r="B12" s="11" t="s">
        <v>22</v>
      </c>
      <c r="C12" s="8">
        <v>200</v>
      </c>
      <c r="D12" s="14">
        <f>0.35*C12/1000</f>
        <v>7.0000000000000007E-2</v>
      </c>
      <c r="E12" s="14">
        <f>0.1*C12/1000</f>
        <v>0.02</v>
      </c>
      <c r="F12" s="14">
        <f>75*C12/1000</f>
        <v>15</v>
      </c>
      <c r="G12" s="14">
        <f>300*C12/1000</f>
        <v>60</v>
      </c>
      <c r="H12" s="14">
        <f>0*C12/1000</f>
        <v>0</v>
      </c>
      <c r="I12" s="14">
        <f>0</f>
        <v>0</v>
      </c>
      <c r="J12" s="14">
        <f>0.2*C12/1000</f>
        <v>0.04</v>
      </c>
      <c r="K12" s="14">
        <f>55.5*C12/1000</f>
        <v>11.1</v>
      </c>
      <c r="L12" s="14">
        <f>14*C12/1000</f>
        <v>2.8</v>
      </c>
      <c r="M12" s="14">
        <f>1.4*C12/1000</f>
        <v>0.28000000000000003</v>
      </c>
    </row>
    <row r="13" spans="1:13">
      <c r="A13" s="15">
        <v>338</v>
      </c>
      <c r="B13" s="11" t="s">
        <v>23</v>
      </c>
      <c r="C13" s="8">
        <v>100</v>
      </c>
      <c r="D13" s="10">
        <f>4*C13/1000</f>
        <v>0.4</v>
      </c>
      <c r="E13" s="10">
        <f>4*C13/1000</f>
        <v>0.4</v>
      </c>
      <c r="F13" s="10">
        <f>98*C13/1000</f>
        <v>9.8000000000000007</v>
      </c>
      <c r="G13" s="10">
        <f>470*C13/1000</f>
        <v>47</v>
      </c>
      <c r="H13" s="10">
        <f>0</f>
        <v>0</v>
      </c>
      <c r="I13" s="10">
        <f>0.3*C13/1000</f>
        <v>0.03</v>
      </c>
      <c r="J13" s="10">
        <f>100*C13/1000</f>
        <v>10</v>
      </c>
      <c r="K13" s="10">
        <f>160*C13/1000</f>
        <v>16</v>
      </c>
      <c r="L13" s="10">
        <f>110*C13/1000</f>
        <v>11</v>
      </c>
      <c r="M13" s="10">
        <f>22*C13/1000</f>
        <v>2.2000000000000002</v>
      </c>
    </row>
    <row r="14" spans="1:13">
      <c r="A14" s="15" t="s">
        <v>20</v>
      </c>
      <c r="B14" s="7" t="s">
        <v>24</v>
      </c>
      <c r="C14" s="8">
        <v>65</v>
      </c>
      <c r="D14" s="14">
        <f>67*C14/1000</f>
        <v>4.3550000000000004</v>
      </c>
      <c r="E14" s="14">
        <f>75.5*C14/1000</f>
        <v>4.9074999999999998</v>
      </c>
      <c r="F14" s="14">
        <f>720.6*C14/1000</f>
        <v>46.838999999999999</v>
      </c>
      <c r="G14" s="14">
        <f>3830*C14/1000</f>
        <v>248.95</v>
      </c>
      <c r="H14" s="14">
        <f>400*C14/1000</f>
        <v>26</v>
      </c>
      <c r="I14" s="14">
        <f>1.6*C14/1000</f>
        <v>0.104</v>
      </c>
      <c r="J14" s="14">
        <f>0</f>
        <v>0</v>
      </c>
      <c r="K14" s="14">
        <f>197.5*C14/1000</f>
        <v>12.8375</v>
      </c>
      <c r="L14" s="14">
        <f>749.7*C14/1000</f>
        <v>48.730499999999999</v>
      </c>
      <c r="M14" s="14">
        <f>14.3*C14/1000</f>
        <v>0.92949999999999999</v>
      </c>
    </row>
    <row r="15" spans="1:13">
      <c r="A15" s="6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6"/>
      <c r="B16" s="16" t="s">
        <v>25</v>
      </c>
      <c r="C16" s="17">
        <f t="shared" ref="C16:M16" si="0">SUM(C9:C15)</f>
        <v>595</v>
      </c>
      <c r="D16" s="18">
        <f t="shared" si="0"/>
        <v>29.875</v>
      </c>
      <c r="E16" s="18">
        <f t="shared" si="0"/>
        <v>31.687499999999996</v>
      </c>
      <c r="F16" s="18">
        <f t="shared" si="0"/>
        <v>124.749</v>
      </c>
      <c r="G16" s="18">
        <f t="shared" si="0"/>
        <v>911.15000000000009</v>
      </c>
      <c r="H16" s="18">
        <f t="shared" si="0"/>
        <v>26.06</v>
      </c>
      <c r="I16" s="18">
        <f t="shared" si="0"/>
        <v>0.38700000000000001</v>
      </c>
      <c r="J16" s="18">
        <f t="shared" si="0"/>
        <v>10.1</v>
      </c>
      <c r="K16" s="18">
        <f t="shared" si="0"/>
        <v>113.5275</v>
      </c>
      <c r="L16" s="18">
        <f t="shared" si="0"/>
        <v>137.8905</v>
      </c>
      <c r="M16" s="18">
        <f t="shared" si="0"/>
        <v>7.1395</v>
      </c>
    </row>
    <row r="17" spans="1:13" ht="29.4" customHeight="1">
      <c r="A17" s="19"/>
      <c r="B17" s="20" t="s">
        <v>26</v>
      </c>
      <c r="C17" s="21">
        <v>500</v>
      </c>
      <c r="D17" s="22">
        <v>19.3</v>
      </c>
      <c r="E17" s="22">
        <v>19.8</v>
      </c>
      <c r="F17" s="22">
        <v>83.8</v>
      </c>
      <c r="G17" s="22">
        <v>587.5</v>
      </c>
      <c r="H17" s="22">
        <v>175</v>
      </c>
      <c r="I17" s="22">
        <v>0.3</v>
      </c>
      <c r="J17" s="22">
        <v>15</v>
      </c>
      <c r="K17" s="22">
        <v>275</v>
      </c>
      <c r="L17" s="22">
        <v>275</v>
      </c>
      <c r="M17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2026-09-23T08:46:15Z</dcterms:modified>
</cp:coreProperties>
</file>