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<sst xmlns="http://schemas.openxmlformats.org/spreadsheetml/2006/main" count="31" uniqueCount="30">
  <si>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</si>
  <si>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</si>
  <si>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</si>
  <si>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</si>
  <si>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</si>
  <si>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</si>
  <si>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</si>
  <si>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</si>
  <si>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</si>
  <si>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</si>
  <si>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</si>
  <si>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</si>
  <si>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</si>
  <si>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</si>
  <si>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</si>
  <si>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</si>
  <si>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</si>
  <si>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</si>
  <si>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</si>
  <si>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Яйцо вареное</t>
  </si>
  <si>
    <t xml:space="preserve">Сок </t>
  </si>
  <si>
    <t>п/п</t>
  </si>
  <si>
    <t>Хлеб пшеничный</t>
  </si>
  <si>
    <t>Фрукты</t>
  </si>
  <si>
    <t xml:space="preserve">Кондитерские изделия 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</si>
  <si>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</si>
  <si>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</si>
  <si>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</si>
  <si>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</si>
  <si>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25.09.2026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</si>
</sst>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center" wrapText="1"/>
    </xf>
    <xf numFmtId="0" fontId="2" fillId="3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6.21875" customWidth="1"/>
  </cols>
  <sheetData>
    <row r="1" spans="1:13" ht="17.399999999999999">
      <c r="A1" s="25" t="s">
        <v>29</v>
      </c>
    </row>
    <row r="2" spans="1:13" ht="17.399999999999999">
      <c r="A2" s="25" t="s">
        <v>27</v>
      </c>
    </row>
    <row r="3" spans="1:13" ht="17.399999999999999">
      <c r="A3" s="25" t="s">
        <v>28</v>
      </c>
    </row>
    <row r="4" spans="1:13" ht="15" thickBot="1"/>
    <row r="5" spans="1:13">
      <c r="A5" s="32" t="s">
        <v>0</v>
      </c>
      <c r="B5" s="32" t="s">
        <v>1</v>
      </c>
      <c r="C5" s="32" t="s">
        <v>2</v>
      </c>
      <c r="D5" s="26" t="s">
        <v>3</v>
      </c>
      <c r="E5" s="27"/>
      <c r="F5" s="28"/>
      <c r="G5" s="37" t="s">
        <v>4</v>
      </c>
      <c r="H5" s="26" t="s">
        <v>5</v>
      </c>
      <c r="I5" s="27"/>
      <c r="J5" s="28"/>
      <c r="K5" s="26" t="s">
        <v>6</v>
      </c>
      <c r="L5" s="27"/>
      <c r="M5" s="28"/>
    </row>
    <row r="6" spans="1:13" ht="15" thickBot="1">
      <c r="A6" s="33"/>
      <c r="B6" s="35"/>
      <c r="C6" s="35"/>
      <c r="D6" s="29" t="s">
        <v>7</v>
      </c>
      <c r="E6" s="30"/>
      <c r="F6" s="31"/>
      <c r="G6" s="38"/>
      <c r="H6" s="29"/>
      <c r="I6" s="30"/>
      <c r="J6" s="31"/>
      <c r="K6" s="29"/>
      <c r="L6" s="30"/>
      <c r="M6" s="31"/>
    </row>
    <row r="7" spans="1:13" ht="16.8" thickBot="1">
      <c r="A7" s="34"/>
      <c r="B7" s="36"/>
      <c r="C7" s="36"/>
      <c r="D7" s="1" t="s">
        <v>8</v>
      </c>
      <c r="E7" s="1" t="s">
        <v>9</v>
      </c>
      <c r="F7" s="1" t="s">
        <v>10</v>
      </c>
      <c r="G7" s="39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3.4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>
        <v>209</v>
      </c>
      <c r="B10" s="11" t="s">
        <v>19</v>
      </c>
      <c r="C10" s="8">
        <v>40</v>
      </c>
      <c r="D10" s="12">
        <f>5.1</f>
        <v>5.0999999999999996</v>
      </c>
      <c r="E10" s="12">
        <f>4.6</f>
        <v>4.5999999999999996</v>
      </c>
      <c r="F10" s="12">
        <f>0.3</f>
        <v>0.3</v>
      </c>
      <c r="G10" s="12">
        <f>63</f>
        <v>63</v>
      </c>
      <c r="H10" s="12">
        <f>100</f>
        <v>100</v>
      </c>
      <c r="I10" s="12">
        <f>0.03</f>
        <v>0.03</v>
      </c>
      <c r="J10" s="12">
        <f>0</f>
        <v>0</v>
      </c>
      <c r="K10" s="12">
        <f>22</f>
        <v>22</v>
      </c>
      <c r="L10" s="12">
        <f>76.8</f>
        <v>76.8</v>
      </c>
      <c r="M10" s="12">
        <f>1</f>
        <v>1</v>
      </c>
    </row>
    <row r="11" spans="1:13">
      <c r="A11" s="10">
        <v>389</v>
      </c>
      <c r="B11" s="11" t="s">
        <v>20</v>
      </c>
      <c r="C11" s="8">
        <v>200</v>
      </c>
      <c r="D11" s="12">
        <f>5*C11/1000</f>
        <v>1</v>
      </c>
      <c r="E11" s="12">
        <f>0</f>
        <v>0</v>
      </c>
      <c r="F11" s="12">
        <f>101*C11/1000</f>
        <v>20.2</v>
      </c>
      <c r="G11" s="12">
        <f>424*C11/1000</f>
        <v>84.8</v>
      </c>
      <c r="H11" s="12">
        <f>0</f>
        <v>0</v>
      </c>
      <c r="I11" s="12">
        <f>0.1*C11/1000</f>
        <v>0.02</v>
      </c>
      <c r="J11" s="12">
        <f>20*C11/1000</f>
        <v>4</v>
      </c>
      <c r="K11" s="12">
        <f>70*C11/1000</f>
        <v>14</v>
      </c>
      <c r="L11" s="12">
        <f>70*C11/1000</f>
        <v>14</v>
      </c>
      <c r="M11" s="12">
        <f>14*C11/1000</f>
        <v>2.8</v>
      </c>
    </row>
    <row r="12" spans="1:13">
      <c r="A12" s="13" t="s">
        <v>21</v>
      </c>
      <c r="B12" s="11" t="s">
        <v>22</v>
      </c>
      <c r="C12" s="8">
        <v>30</v>
      </c>
      <c r="D12" s="12">
        <f>107*C12/1000</f>
        <v>3.21</v>
      </c>
      <c r="E12" s="12">
        <f>45*C12/1000</f>
        <v>1.35</v>
      </c>
      <c r="F12" s="12">
        <f>435*C12/1000</f>
        <v>13.05</v>
      </c>
      <c r="G12" s="12">
        <f>2740*C12/1000</f>
        <v>82.2</v>
      </c>
      <c r="H12" s="12">
        <f>0</f>
        <v>0</v>
      </c>
      <c r="I12" s="12">
        <f>4.1*C12/1000</f>
        <v>0.12299999999999998</v>
      </c>
      <c r="J12" s="12">
        <f>2*C12/1000</f>
        <v>0.06</v>
      </c>
      <c r="K12" s="12">
        <f>1250*C12/1000</f>
        <v>37.5</v>
      </c>
      <c r="L12" s="12">
        <f>1290*C12/1000</f>
        <v>38.700000000000003</v>
      </c>
      <c r="M12" s="12">
        <f>36*C12/1000</f>
        <v>1.08</v>
      </c>
    </row>
    <row r="13" spans="1:13">
      <c r="A13" s="13">
        <v>338</v>
      </c>
      <c r="B13" s="11" t="s">
        <v>23</v>
      </c>
      <c r="C13" s="8">
        <v>100</v>
      </c>
      <c r="D13" s="12">
        <f>4*C13/1000</f>
        <v>0.4</v>
      </c>
      <c r="E13" s="12">
        <f>4*C13/1000</f>
        <v>0.4</v>
      </c>
      <c r="F13" s="12">
        <f>98*C13/1000</f>
        <v>9.8000000000000007</v>
      </c>
      <c r="G13" s="12">
        <f>470*C13/1000</f>
        <v>47</v>
      </c>
      <c r="H13" s="12">
        <f>0</f>
        <v>0</v>
      </c>
      <c r="I13" s="12">
        <f>0.3*C13/1000</f>
        <v>0.03</v>
      </c>
      <c r="J13" s="12">
        <f>100*C13/1000</f>
        <v>10</v>
      </c>
      <c r="K13" s="12">
        <f>160*C13/1000</f>
        <v>16</v>
      </c>
      <c r="L13" s="12">
        <f>110*C13/1000</f>
        <v>11</v>
      </c>
      <c r="M13" s="12">
        <f>22*C13/1000</f>
        <v>2.2000000000000002</v>
      </c>
    </row>
    <row r="14" spans="1:13">
      <c r="A14" s="13" t="s">
        <v>21</v>
      </c>
      <c r="B14" s="7" t="s">
        <v>24</v>
      </c>
      <c r="C14" s="8">
        <v>140</v>
      </c>
      <c r="D14" s="14">
        <f>67*C14/1000</f>
        <v>9.3800000000000008</v>
      </c>
      <c r="E14" s="14">
        <f>75.5*C14/1000</f>
        <v>10.57</v>
      </c>
      <c r="F14" s="14">
        <f>720.6*C14/1000</f>
        <v>100.884</v>
      </c>
      <c r="G14" s="14">
        <f>3830*C14/1000</f>
        <v>536.20000000000005</v>
      </c>
      <c r="H14" s="14">
        <f>400*C14/1000</f>
        <v>56</v>
      </c>
      <c r="I14" s="14">
        <f>1.6*C14/1000</f>
        <v>0.224</v>
      </c>
      <c r="J14" s="14">
        <f>0</f>
        <v>0</v>
      </c>
      <c r="K14" s="14">
        <f>197.5*C14/1000</f>
        <v>27.65</v>
      </c>
      <c r="L14" s="14">
        <f>749.7*C14/1000</f>
        <v>104.958</v>
      </c>
      <c r="M14" s="14">
        <f>14.3*C14/1000</f>
        <v>2.0019999999999998</v>
      </c>
    </row>
    <row r="15" spans="1:13">
      <c r="A15" s="15"/>
      <c r="B15" s="11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>
      <c r="A16" s="10"/>
      <c r="B16" s="18" t="s">
        <v>25</v>
      </c>
      <c r="C16" s="19">
        <f t="shared" ref="C16:M16" si="0">SUM(C9:C15)</f>
        <v>610</v>
      </c>
      <c r="D16" s="20">
        <f t="shared" si="0"/>
        <v>26.71</v>
      </c>
      <c r="E16" s="20">
        <f t="shared" si="0"/>
        <v>24.26</v>
      </c>
      <c r="F16" s="20">
        <f t="shared" si="0"/>
        <v>186.92399999999998</v>
      </c>
      <c r="G16" s="20">
        <f t="shared" si="0"/>
        <v>1080.26</v>
      </c>
      <c r="H16" s="20">
        <f t="shared" si="0"/>
        <v>175.12</v>
      </c>
      <c r="I16" s="20">
        <f t="shared" si="0"/>
        <v>0.56699999999999995</v>
      </c>
      <c r="J16" s="20">
        <f t="shared" si="0"/>
        <v>14.5</v>
      </c>
      <c r="K16" s="20">
        <f t="shared" si="0"/>
        <v>228.30999999999997</v>
      </c>
      <c r="L16" s="20">
        <f t="shared" si="0"/>
        <v>381.33799999999997</v>
      </c>
      <c r="M16" s="20">
        <f t="shared" si="0"/>
        <v>10.341999999999999</v>
      </c>
    </row>
    <row r="17" spans="1:13" ht="25.2" customHeight="1">
      <c r="A17" s="21"/>
      <c r="B17" s="22" t="s">
        <v>26</v>
      </c>
      <c r="C17" s="23">
        <v>500</v>
      </c>
      <c r="D17" s="24">
        <v>19.3</v>
      </c>
      <c r="E17" s="24">
        <v>19.8</v>
      </c>
      <c r="F17" s="24">
        <v>83.8</v>
      </c>
      <c r="G17" s="24">
        <v>587.5</v>
      </c>
      <c r="H17" s="24">
        <v>175</v>
      </c>
      <c r="I17" s="24">
        <v>0.3</v>
      </c>
      <c r="J17" s="24">
        <v>15</v>
      </c>
      <c r="K17" s="24">
        <v>275</v>
      </c>
      <c r="L17" s="24">
        <v>275</v>
      </c>
      <c r="M17" s="24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2026-09-23T08:54:20Z</dcterms:modified>
</cp:coreProperties>
</file>