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8" i="1"/>
  <c r="M17"/>
  <c r="L17"/>
  <c r="K17"/>
  <c r="J17"/>
  <c r="I17"/>
  <c r="H17"/>
  <c r="G17"/>
  <c r="F17"/>
  <c r="E17"/>
  <c r="D17"/>
  <c r="M16"/>
  <c r="L16"/>
  <c r="K16"/>
  <c r="J16"/>
  <c r="I16"/>
  <c r="H16"/>
  <c r="G16"/>
  <c r="F16"/>
  <c r="E16"/>
  <c r="D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8" s="1"/>
  <c r="L10"/>
  <c r="L18" s="1"/>
  <c r="K10"/>
  <c r="K18" s="1"/>
  <c r="J10"/>
  <c r="J18" s="1"/>
  <c r="I10"/>
  <c r="I18" s="1"/>
  <c r="H10"/>
  <c r="H18" s="1"/>
  <c r="G10"/>
  <c r="G18" s="1"/>
  <c r="F10"/>
  <c r="F18" s="1"/>
  <c r="E10"/>
  <c r="E18" s="1"/>
  <c r="D10"/>
  <c r="D18" s="1"/>
</calcChain>
</file>

<file path=xl/sharedStrings.xml><?xml version="1.0" encoding="utf-8"?>
<sst xmlns="http://schemas.openxmlformats.org/spreadsheetml/2006/main" count="33" uniqueCount="33">
  <si>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</si>
  <si>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</si>
  <si>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</si>
  <si>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</si>
  <si>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</si>
  <si>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</si>
  <si>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</si>
  <si>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</si>
  <si>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</si>
  <si>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</si>
  <si>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</si>
  <si>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</si>
  <si>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</si>
  <si>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</si>
  <si>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</si>
  <si>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</si>
  <si>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</si>
  <si>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</si>
  <si>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</si>
  <si>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Яйцо вареное</t>
  </si>
  <si>
    <t>Повидло</t>
  </si>
  <si>
    <t>Хлеб пшеничный</t>
  </si>
  <si>
    <t>Масло сливочное</t>
  </si>
  <si>
    <t>Чай с сахаром</t>
  </si>
  <si>
    <t>Сок</t>
  </si>
  <si>
    <t>п/п</t>
  </si>
  <si>
    <t xml:space="preserve">Кондитерские изделия 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</si>
  <si>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</si>
  <si>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</si>
  <si>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</si>
  <si>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</si>
  <si>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</si>
  <si>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13.10.2026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</si>
</sst>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2" sqref="A2"/>
    </sheetView>
  </sheetViews>
  <sheetFormatPr defaultRowHeight="14.4"/>
  <cols>
    <col min="2" max="2" width="43.77734375" customWidth="1"/>
  </cols>
  <sheetData>
    <row r="1" spans="1:13" ht="17.399999999999999">
      <c r="A1" s="21" t="s">
        <v>32</v>
      </c>
    </row>
    <row r="2" spans="1:13" ht="17.399999999999999">
      <c r="A2" s="21" t="s">
        <v>30</v>
      </c>
    </row>
    <row r="3" spans="1:13" ht="17.399999999999999">
      <c r="A3" s="21" t="s">
        <v>31</v>
      </c>
    </row>
    <row r="4" spans="1:13" ht="15" thickBot="1"/>
    <row r="5" spans="1:13" ht="15.6">
      <c r="A5" s="28" t="s">
        <v>0</v>
      </c>
      <c r="B5" s="28" t="s">
        <v>1</v>
      </c>
      <c r="C5" s="28" t="s">
        <v>2</v>
      </c>
      <c r="D5" s="22" t="s">
        <v>3</v>
      </c>
      <c r="E5" s="23"/>
      <c r="F5" s="24"/>
      <c r="G5" s="28" t="s">
        <v>4</v>
      </c>
      <c r="H5" s="22" t="s">
        <v>5</v>
      </c>
      <c r="I5" s="23"/>
      <c r="J5" s="24"/>
      <c r="K5" s="22" t="s">
        <v>6</v>
      </c>
      <c r="L5" s="23"/>
      <c r="M5" s="24"/>
    </row>
    <row r="6" spans="1:13" ht="16.2" thickBot="1">
      <c r="A6" s="29"/>
      <c r="B6" s="31"/>
      <c r="C6" s="31"/>
      <c r="D6" s="25" t="s">
        <v>7</v>
      </c>
      <c r="E6" s="26"/>
      <c r="F6" s="27"/>
      <c r="G6" s="31"/>
      <c r="H6" s="25"/>
      <c r="I6" s="26"/>
      <c r="J6" s="27"/>
      <c r="K6" s="25"/>
      <c r="L6" s="26"/>
      <c r="M6" s="27"/>
    </row>
    <row r="7" spans="1:13" ht="18.600000000000001" thickBot="1">
      <c r="A7" s="30"/>
      <c r="B7" s="32"/>
      <c r="C7" s="32"/>
      <c r="D7" s="1" t="s">
        <v>8</v>
      </c>
      <c r="E7" s="1" t="s">
        <v>9</v>
      </c>
      <c r="F7" s="1" t="s">
        <v>10</v>
      </c>
      <c r="G7" s="32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19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20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21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14</v>
      </c>
      <c r="B13" s="6" t="s">
        <v>22</v>
      </c>
      <c r="C13" s="7">
        <v>10</v>
      </c>
      <c r="D13" s="10">
        <f>8*C13/1000</f>
        <v>0.08</v>
      </c>
      <c r="E13" s="10">
        <f>725*C13/1000</f>
        <v>7.25</v>
      </c>
      <c r="F13" s="10">
        <f>13*C13/1000</f>
        <v>0.13</v>
      </c>
      <c r="G13" s="10">
        <f>6600*C13/1000</f>
        <v>66</v>
      </c>
      <c r="H13" s="10">
        <f>4000*C13/1000</f>
        <v>40</v>
      </c>
      <c r="I13" s="10">
        <f>0</f>
        <v>0</v>
      </c>
      <c r="J13" s="10">
        <f>0</f>
        <v>0</v>
      </c>
      <c r="K13" s="10">
        <f>240*C13/1000</f>
        <v>2.4</v>
      </c>
      <c r="L13" s="10">
        <f>300*C13/1000</f>
        <v>3</v>
      </c>
      <c r="M13" s="10">
        <f>2*C13/1000</f>
        <v>0.02</v>
      </c>
    </row>
    <row r="14" spans="1:13">
      <c r="A14" s="9">
        <v>378</v>
      </c>
      <c r="B14" s="6" t="s">
        <v>23</v>
      </c>
      <c r="C14" s="7">
        <v>200</v>
      </c>
      <c r="D14" s="11">
        <f>0.35*C14/1000</f>
        <v>7.0000000000000007E-2</v>
      </c>
      <c r="E14" s="11">
        <f>0.1*C14/1000</f>
        <v>0.02</v>
      </c>
      <c r="F14" s="11">
        <f>75*C14/1000</f>
        <v>15</v>
      </c>
      <c r="G14" s="11">
        <f>300*C14/1000</f>
        <v>60</v>
      </c>
      <c r="H14" s="11">
        <f>0*C14/1000</f>
        <v>0</v>
      </c>
      <c r="I14" s="11">
        <f>0</f>
        <v>0</v>
      </c>
      <c r="J14" s="11">
        <f>0.2*C14/1000</f>
        <v>0.04</v>
      </c>
      <c r="K14" s="11">
        <f>55.5*C14/1000</f>
        <v>11.1</v>
      </c>
      <c r="L14" s="11">
        <f>14*C14/1000</f>
        <v>2.8</v>
      </c>
      <c r="M14" s="11">
        <f>1.4*C14/1000</f>
        <v>0.28000000000000003</v>
      </c>
    </row>
    <row r="15" spans="1:13">
      <c r="A15" s="12">
        <v>389</v>
      </c>
      <c r="B15" s="6" t="s">
        <v>24</v>
      </c>
      <c r="C15" s="7">
        <v>200</v>
      </c>
      <c r="D15" s="8">
        <f>4*C15/1000</f>
        <v>0.8</v>
      </c>
      <c r="E15" s="8">
        <f>4*C15/1000</f>
        <v>0.8</v>
      </c>
      <c r="F15" s="8">
        <f>98*C15/1000</f>
        <v>19.600000000000001</v>
      </c>
      <c r="G15" s="8">
        <f>470*C15/1000</f>
        <v>94</v>
      </c>
      <c r="H15" s="8">
        <f>0</f>
        <v>0</v>
      </c>
      <c r="I15" s="8">
        <f>0.3*C15/1000</f>
        <v>0.06</v>
      </c>
      <c r="J15" s="8">
        <f>100*C15/1000</f>
        <v>20</v>
      </c>
      <c r="K15" s="8">
        <f>160*C15/1000</f>
        <v>32</v>
      </c>
      <c r="L15" s="8">
        <f>110*C15/1000</f>
        <v>22</v>
      </c>
      <c r="M15" s="8">
        <f>22*C15/1000</f>
        <v>4.4000000000000004</v>
      </c>
    </row>
    <row r="16" spans="1:13">
      <c r="A16" s="12" t="s">
        <v>25</v>
      </c>
      <c r="B16" s="13" t="s">
        <v>26</v>
      </c>
      <c r="C16" s="7">
        <v>50</v>
      </c>
      <c r="D16" s="11">
        <f>67*C16/1000</f>
        <v>3.35</v>
      </c>
      <c r="E16" s="11">
        <f>75.5*C16/1000</f>
        <v>3.7749999999999999</v>
      </c>
      <c r="F16" s="11">
        <f>720.6*C16/1000</f>
        <v>36.03</v>
      </c>
      <c r="G16" s="11">
        <f>3830*C16/1000</f>
        <v>191.5</v>
      </c>
      <c r="H16" s="11">
        <f>400*C16/1000</f>
        <v>20</v>
      </c>
      <c r="I16" s="11">
        <f>1.6*C16/1000</f>
        <v>0.08</v>
      </c>
      <c r="J16" s="11">
        <f>0</f>
        <v>0</v>
      </c>
      <c r="K16" s="11">
        <f>197.5*C16/1000</f>
        <v>9.875</v>
      </c>
      <c r="L16" s="11">
        <f>749.7*C16/1000</f>
        <v>37.484999999999999</v>
      </c>
      <c r="M16" s="11">
        <f>14.3*C16/1000</f>
        <v>0.71499999999999997</v>
      </c>
    </row>
    <row r="17" spans="1:13">
      <c r="A17" s="12">
        <v>338</v>
      </c>
      <c r="B17" s="6" t="s">
        <v>27</v>
      </c>
      <c r="C17" s="7">
        <v>120</v>
      </c>
      <c r="D17" s="8">
        <f>4*C17/1000</f>
        <v>0.48</v>
      </c>
      <c r="E17" s="8">
        <f>4*C17/1000</f>
        <v>0.48</v>
      </c>
      <c r="F17" s="8">
        <f>98*C17/1000</f>
        <v>11.76</v>
      </c>
      <c r="G17" s="8">
        <f>470*C17/1000</f>
        <v>56.4</v>
      </c>
      <c r="H17" s="8">
        <f>0</f>
        <v>0</v>
      </c>
      <c r="I17" s="8">
        <f>0.3*C17/1000</f>
        <v>3.5999999999999997E-2</v>
      </c>
      <c r="J17" s="8">
        <f>100*C17/1000</f>
        <v>12</v>
      </c>
      <c r="K17" s="8">
        <f>160*C17/1000</f>
        <v>19.2</v>
      </c>
      <c r="L17" s="8">
        <f>110*C17/1000</f>
        <v>13.2</v>
      </c>
      <c r="M17" s="8">
        <f>22*C17/1000</f>
        <v>2.64</v>
      </c>
    </row>
    <row r="18" spans="1:13">
      <c r="A18" s="12"/>
      <c r="B18" s="14" t="s">
        <v>28</v>
      </c>
      <c r="C18" s="15">
        <f t="shared" ref="C18:M18" si="0">SUM(C9:C17)</f>
        <v>860</v>
      </c>
      <c r="D18" s="16">
        <f t="shared" si="0"/>
        <v>17.57</v>
      </c>
      <c r="E18" s="16">
        <f t="shared" si="0"/>
        <v>29.324999999999999</v>
      </c>
      <c r="F18" s="16">
        <f t="shared" si="0"/>
        <v>110.40000000000002</v>
      </c>
      <c r="G18" s="16">
        <f t="shared" si="0"/>
        <v>799.1</v>
      </c>
      <c r="H18" s="16">
        <f t="shared" si="0"/>
        <v>226.4</v>
      </c>
      <c r="I18" s="16">
        <f t="shared" si="0"/>
        <v>0.42899999999999999</v>
      </c>
      <c r="J18" s="16">
        <f t="shared" si="0"/>
        <v>32.799999999999997</v>
      </c>
      <c r="K18" s="16">
        <f t="shared" si="0"/>
        <v>266.875</v>
      </c>
      <c r="L18" s="16">
        <f t="shared" si="0"/>
        <v>306.48500000000001</v>
      </c>
      <c r="M18" s="16">
        <f t="shared" si="0"/>
        <v>10.655000000000001</v>
      </c>
    </row>
    <row r="19" spans="1:13" ht="25.8" customHeight="1">
      <c r="A19" s="17"/>
      <c r="B19" s="18" t="s">
        <v>29</v>
      </c>
      <c r="C19" s="19">
        <v>500</v>
      </c>
      <c r="D19" s="20">
        <v>19.3</v>
      </c>
      <c r="E19" s="20">
        <v>19.8</v>
      </c>
      <c r="F19" s="20">
        <v>83.8</v>
      </c>
      <c r="G19" s="20">
        <v>587.5</v>
      </c>
      <c r="H19" s="20">
        <v>175</v>
      </c>
      <c r="I19" s="20">
        <v>0.3</v>
      </c>
      <c r="J19" s="20">
        <v>15</v>
      </c>
      <c r="K19" s="20">
        <v>275</v>
      </c>
      <c r="L19" s="20">
        <v>275</v>
      </c>
      <c r="M19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2026-10-01T12:41:33Z</dcterms:modified>
</cp:coreProperties>
</file>