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20" yWindow="110" windowWidth="15580" windowHeight="6890" tabRatio="923"/>
  </bookViews>
  <sheets>
    <sheet name="Меню " sheetId="1" r:id="rId1"/>
  </sheets>
  <calcPr calcId="145621"/>
</workbook>
</file>

<file path=xl/calcChain.xml><?xml version="1.0" encoding="utf-8"?>
<calcChain xmlns="http://schemas.openxmlformats.org/spreadsheetml/2006/main">
  <c r="C107" i="1" l="1"/>
  <c r="D233" i="1"/>
  <c r="E233" i="1"/>
  <c r="F233" i="1"/>
  <c r="G233" i="1"/>
  <c r="C233" i="1"/>
  <c r="G138" i="1" l="1"/>
  <c r="G139" i="1" s="1"/>
  <c r="F138" i="1"/>
  <c r="F139" i="1" s="1"/>
  <c r="E138" i="1"/>
  <c r="E139" i="1" s="1"/>
  <c r="D138" i="1"/>
  <c r="D139" i="1" s="1"/>
  <c r="C138" i="1"/>
  <c r="C139" i="1" s="1"/>
  <c r="D297" i="1" l="1"/>
  <c r="E297" i="1"/>
  <c r="F297" i="1"/>
  <c r="G297" i="1"/>
  <c r="C297" i="1"/>
  <c r="E169" i="1"/>
  <c r="F169" i="1"/>
  <c r="G169" i="1"/>
  <c r="D169" i="1"/>
  <c r="C169" i="1"/>
  <c r="D73" i="1"/>
  <c r="E73" i="1"/>
  <c r="F73" i="1"/>
  <c r="G73" i="1"/>
  <c r="C73" i="1"/>
  <c r="G298" i="1" l="1"/>
  <c r="E298" i="1"/>
  <c r="G263" i="1"/>
  <c r="G264" i="1" s="1"/>
  <c r="F263" i="1"/>
  <c r="F264" i="1" s="1"/>
  <c r="E263" i="1"/>
  <c r="E264" i="1" s="1"/>
  <c r="D263" i="1"/>
  <c r="D264" i="1" s="1"/>
  <c r="C263" i="1"/>
  <c r="C264" i="1" s="1"/>
  <c r="G234" i="1"/>
  <c r="F234" i="1"/>
  <c r="E234" i="1"/>
  <c r="D234" i="1"/>
  <c r="C234" i="1"/>
  <c r="G201" i="1"/>
  <c r="G202" i="1" s="1"/>
  <c r="F201" i="1"/>
  <c r="F202" i="1" s="1"/>
  <c r="E201" i="1"/>
  <c r="E202" i="1" s="1"/>
  <c r="D201" i="1"/>
  <c r="D202" i="1" s="1"/>
  <c r="C201" i="1"/>
  <c r="C202" i="1" s="1"/>
  <c r="G170" i="1"/>
  <c r="F170" i="1"/>
  <c r="E170" i="1"/>
  <c r="D170" i="1"/>
  <c r="C170" i="1"/>
  <c r="G107" i="1"/>
  <c r="G108" i="1" s="1"/>
  <c r="F107" i="1"/>
  <c r="F108" i="1" s="1"/>
  <c r="E107" i="1"/>
  <c r="E108" i="1" s="1"/>
  <c r="D107" i="1"/>
  <c r="D108" i="1" s="1"/>
  <c r="C108" i="1"/>
  <c r="G74" i="1"/>
  <c r="F74" i="1"/>
  <c r="E74" i="1"/>
  <c r="D74" i="1"/>
  <c r="C74" i="1"/>
  <c r="G44" i="1"/>
  <c r="F44" i="1"/>
  <c r="E44" i="1"/>
  <c r="D44" i="1"/>
  <c r="C44" i="1"/>
  <c r="G15" i="1"/>
  <c r="F15" i="1"/>
  <c r="F16" i="1" s="1"/>
  <c r="E15" i="1"/>
  <c r="D15" i="1"/>
  <c r="D16" i="1" s="1"/>
  <c r="C15" i="1"/>
  <c r="C16" i="1" s="1"/>
  <c r="D45" i="1" l="1"/>
  <c r="D323" i="1"/>
  <c r="D324" i="1" s="1"/>
  <c r="F45" i="1"/>
  <c r="F323" i="1"/>
  <c r="F324" i="1" s="1"/>
  <c r="C45" i="1"/>
  <c r="C331" i="1"/>
  <c r="E45" i="1"/>
  <c r="E323" i="1"/>
  <c r="E324" i="1" s="1"/>
  <c r="G45" i="1"/>
  <c r="G323" i="1"/>
  <c r="G324" i="1" s="1"/>
  <c r="C298" i="1"/>
  <c r="G16" i="1"/>
  <c r="E16" i="1"/>
  <c r="D298" i="1"/>
  <c r="F298" i="1"/>
</calcChain>
</file>

<file path=xl/sharedStrings.xml><?xml version="1.0" encoding="utf-8"?>
<sst xmlns="http://schemas.openxmlformats.org/spreadsheetml/2006/main" count="243" uniqueCount="77">
  <si>
    <t xml:space="preserve">1 день </t>
  </si>
  <si>
    <t>150/15/5</t>
  </si>
  <si>
    <t>ОСНОВНОЕ МЕНЮ ПРИГОТАВЛИВАЕМЫХ БЛЮД</t>
  </si>
  <si>
    <t>Возрастная категория:  7-11 лет</t>
  </si>
  <si>
    <t>Прием пищи</t>
  </si>
  <si>
    <t>Наименование блюда</t>
  </si>
  <si>
    <t xml:space="preserve">Вес блюда </t>
  </si>
  <si>
    <t xml:space="preserve">пищевые вещества </t>
  </si>
  <si>
    <t>Энергетическая ценность,ккал</t>
  </si>
  <si>
    <t xml:space="preserve">№ рецептуры </t>
  </si>
  <si>
    <t>Сборник рецептур</t>
  </si>
  <si>
    <t>Белки, г</t>
  </si>
  <si>
    <t>Жиры, г</t>
  </si>
  <si>
    <t>Углеводы,г</t>
  </si>
  <si>
    <t xml:space="preserve"> НЕДЕЛЯ  1  </t>
  </si>
  <si>
    <t>ДЕНЬ 1</t>
  </si>
  <si>
    <t xml:space="preserve">ЗАВТРАК </t>
  </si>
  <si>
    <t>КАКАО С МОЛОКОМ</t>
  </si>
  <si>
    <t>ХЛЕБ РЖАНОЙ</t>
  </si>
  <si>
    <t xml:space="preserve">ХЛЕБ ПШЕНИЧНЫЙ </t>
  </si>
  <si>
    <t>ПЛОДЫ ИЛИ ЯГОДЫ СВЕЖИЕ</t>
  </si>
  <si>
    <t>Итого за прием пищи:</t>
  </si>
  <si>
    <t xml:space="preserve">Итого за день: </t>
  </si>
  <si>
    <t xml:space="preserve">2 день </t>
  </si>
  <si>
    <t>ДЕНЬ 2</t>
  </si>
  <si>
    <t>ОВОЩИ НАТУРАЛЬНЫЕ ПО СЕЗОНУ</t>
  </si>
  <si>
    <t>70\71</t>
  </si>
  <si>
    <t>ХЛЕБ ПШЕНИЧНЫЙ</t>
  </si>
  <si>
    <t xml:space="preserve">3 день </t>
  </si>
  <si>
    <t>ДЕНЬ 3</t>
  </si>
  <si>
    <t xml:space="preserve">4 день </t>
  </si>
  <si>
    <t>ДЕНЬ 4</t>
  </si>
  <si>
    <t xml:space="preserve">ЧАЙ С САХАРОМ </t>
  </si>
  <si>
    <t xml:space="preserve">5 день </t>
  </si>
  <si>
    <t>ДЕНЬ 5</t>
  </si>
  <si>
    <t xml:space="preserve">6 день </t>
  </si>
  <si>
    <t xml:space="preserve"> НЕДЕЛЯ  2 </t>
  </si>
  <si>
    <t>ДЕНЬ 6</t>
  </si>
  <si>
    <t xml:space="preserve">БУТЕРБРОДЫ С ДЖЕМОМ ИЛИ ПОВИДЛОМ  </t>
  </si>
  <si>
    <t>НАПИТОК КОФЕЙНЫЙ НА МОЛОКЕ</t>
  </si>
  <si>
    <t xml:space="preserve">7 день </t>
  </si>
  <si>
    <t>ДЕНЬ 7</t>
  </si>
  <si>
    <t>70/71</t>
  </si>
  <si>
    <t>МАКАРОНЫ ОТВАРНЫЕ С СЫРОМ</t>
  </si>
  <si>
    <t xml:space="preserve">КОНДИТЕРСКИЕ ИЗДЕЛИЯ </t>
  </si>
  <si>
    <t>К/К</t>
  </si>
  <si>
    <t xml:space="preserve">8 день </t>
  </si>
  <si>
    <t>ДЕНЬ 8</t>
  </si>
  <si>
    <t xml:space="preserve">9 день </t>
  </si>
  <si>
    <t>ДЕНЬ 9</t>
  </si>
  <si>
    <t xml:space="preserve">10 день </t>
  </si>
  <si>
    <t>ДЕНЬ 10</t>
  </si>
  <si>
    <t>ЧАЙ С САХАРОМ</t>
  </si>
  <si>
    <t>ИТОГО ПО ПРИМЕРНОМУ МЕНЮ</t>
  </si>
  <si>
    <t xml:space="preserve">итого </t>
  </si>
  <si>
    <t>Углеводы, г</t>
  </si>
  <si>
    <t xml:space="preserve">Итого за весь период </t>
  </si>
  <si>
    <t xml:space="preserve">Среднее значение за период </t>
  </si>
  <si>
    <t xml:space="preserve">содержание белков, жиров, углеводов в меню за период в % от калорийности </t>
  </si>
  <si>
    <t>СУММАРНЫЕ ОБЪЕМЫ БЛЮД ПО ПРИЕМАМ ПИЩИ (В ГРАММАХ)</t>
  </si>
  <si>
    <t>Возраст детей</t>
  </si>
  <si>
    <t>Завтрак</t>
  </si>
  <si>
    <t xml:space="preserve">7-11 лет </t>
  </si>
  <si>
    <t>КАША ВЯЗКАЯ МОЛОЧНАЯ ИЗ ОВСЯНЫХ ХЛОПЬЕВ</t>
  </si>
  <si>
    <t>БЛИНЧИКИ</t>
  </si>
  <si>
    <t xml:space="preserve">МОЛОКО СГУЩЕНОЕ </t>
  </si>
  <si>
    <t>ОМЛЕТ НАТУРАЛЬНЫЙ</t>
  </si>
  <si>
    <t xml:space="preserve">РИС С ОВОЩАМИ </t>
  </si>
  <si>
    <t>САЛАТ ВИТАМИННЫЙ</t>
  </si>
  <si>
    <t>ИКРА КАБАЧКОВАЯ КОНСЕРВИРОВАННАЯ</t>
  </si>
  <si>
    <t>к/к</t>
  </si>
  <si>
    <t xml:space="preserve">БЛИНЧИКИ С ДЖЕМОМ </t>
  </si>
  <si>
    <t xml:space="preserve">КАША ЖИДКАЯ МОЛОЧ.ИЗ МАННОЙ КРУПЫ </t>
  </si>
  <si>
    <t>КАША ВЯЗКАЯ МОЛОЧНАЯ ИЗ КРУПЫ РИСОВОЙ</t>
  </si>
  <si>
    <t>КАША ЖИДКАЯ МОЛОЧ.ИЗ МАННОЙ КРУПЫ</t>
  </si>
  <si>
    <t xml:space="preserve">ОЛАДЬИ/ БУТЕРБРОДЫ С ДЖЕМОМ ИЛИ ПОВИДЛОМ (55) </t>
  </si>
  <si>
    <t xml:space="preserve">ОЛАДЬИ /БУТЕРБРОДЫ С ДЖЕМОМ ИЛИ ПОВИДЛОМ (55)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</si>
</sst>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rgb="FF000000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1" fillId="0" borderId="1" xfId="0" applyFont="1" applyBorder="1"/>
    <xf numFmtId="0" fontId="1" fillId="0" borderId="0" xfId="0" applyFont="1"/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/>
    </xf>
    <xf numFmtId="2" fontId="0" fillId="0" borderId="1" xfId="0" applyNumberFormat="1" applyBorder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2" fontId="0" fillId="0" borderId="1" xfId="0" applyNumberFormat="1" applyBorder="1"/>
    <xf numFmtId="0" fontId="1" fillId="0" borderId="7" xfId="0" applyFont="1" applyBorder="1" applyAlignment="1">
      <alignment horizontal="center" vertical="center"/>
    </xf>
    <xf numFmtId="0" fontId="1" fillId="0" borderId="1" xfId="0" applyFont="1" applyBorder="1" applyAlignment="1"/>
    <xf numFmtId="0" fontId="0" fillId="0" borderId="1" xfId="0" applyBorder="1" applyAlignment="1">
      <alignment horizontal="right" vertical="center"/>
    </xf>
    <xf numFmtId="0" fontId="0" fillId="0" borderId="0" xfId="0" applyBorder="1"/>
    <xf numFmtId="0" fontId="0" fillId="0" borderId="0" xfId="0" applyBorder="1" applyAlignment="1">
      <alignment wrapText="1"/>
    </xf>
    <xf numFmtId="0" fontId="0" fillId="0" borderId="1" xfId="0" applyBorder="1" applyAlignment="1">
      <alignment horizontal="right"/>
    </xf>
    <xf numFmtId="0" fontId="3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0" fillId="2" borderId="0" xfId="0" applyFill="1"/>
    <xf numFmtId="2" fontId="0" fillId="0" borderId="1" xfId="0" applyNumberFormat="1" applyBorder="1" applyAlignment="1">
      <alignment wrapText="1"/>
    </xf>
    <xf numFmtId="0" fontId="0" fillId="0" borderId="1" xfId="0" applyBorder="1" applyAlignment="1">
      <alignment horizontal="right" vertical="center" wrapText="1"/>
    </xf>
    <xf numFmtId="0" fontId="0" fillId="0" borderId="1" xfId="0" applyBorder="1" applyAlignment="1">
      <alignment horizontal="right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2" fontId="1" fillId="0" borderId="1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8"/>
  <sheetViews>
    <sheetView tabSelected="1" workbookViewId="0">
      <selection activeCell="G345" sqref="G345"/>
    </sheetView>
  </sheetViews>
  <sheetFormatPr defaultRowHeight="14.5" x14ac:dyDescent="0.35"/>
  <cols>
    <col min="2" max="2" width="29" customWidth="1"/>
    <col min="4" max="5" width="9.26953125" bestFit="1" customWidth="1"/>
    <col min="6" max="6" width="10.26953125" bestFit="1" customWidth="1"/>
    <col min="7" max="7" width="11.26953125" bestFit="1" customWidth="1"/>
    <col min="12" max="12" width="26.81640625" customWidth="1"/>
  </cols>
  <sheetData>
    <row r="1" spans="1:9" x14ac:dyDescent="0.35">
      <c r="B1" s="3" t="s">
        <v>2</v>
      </c>
    </row>
    <row r="3" spans="1:9" x14ac:dyDescent="0.35">
      <c r="B3" s="4" t="s">
        <v>3</v>
      </c>
    </row>
    <row r="4" spans="1:9" x14ac:dyDescent="0.35">
      <c r="D4" s="3" t="s">
        <v>0</v>
      </c>
    </row>
    <row r="5" spans="1:9" x14ac:dyDescent="0.35">
      <c r="A5" s="48" t="s">
        <v>4</v>
      </c>
      <c r="B5" s="48" t="s">
        <v>5</v>
      </c>
      <c r="C5" s="48" t="s">
        <v>6</v>
      </c>
      <c r="D5" s="41" t="s">
        <v>7</v>
      </c>
      <c r="E5" s="41"/>
      <c r="F5" s="41"/>
      <c r="G5" s="49" t="s">
        <v>8</v>
      </c>
      <c r="H5" s="43" t="s">
        <v>9</v>
      </c>
      <c r="I5" s="43" t="s">
        <v>10</v>
      </c>
    </row>
    <row r="6" spans="1:9" x14ac:dyDescent="0.35">
      <c r="A6" s="48"/>
      <c r="B6" s="48"/>
      <c r="C6" s="48"/>
      <c r="D6" s="41" t="s">
        <v>11</v>
      </c>
      <c r="E6" s="41" t="s">
        <v>12</v>
      </c>
      <c r="F6" s="41" t="s">
        <v>13</v>
      </c>
      <c r="G6" s="49"/>
      <c r="H6" s="43"/>
      <c r="I6" s="43"/>
    </row>
    <row r="7" spans="1:9" x14ac:dyDescent="0.35">
      <c r="A7" s="48"/>
      <c r="B7" s="48"/>
      <c r="C7" s="48"/>
      <c r="D7" s="41"/>
      <c r="E7" s="41"/>
      <c r="F7" s="41"/>
      <c r="G7" s="49"/>
      <c r="H7" s="43"/>
      <c r="I7" s="43"/>
    </row>
    <row r="8" spans="1:9" x14ac:dyDescent="0.35">
      <c r="A8" s="5" t="s">
        <v>14</v>
      </c>
      <c r="B8" s="44" t="s">
        <v>15</v>
      </c>
      <c r="C8" s="44"/>
      <c r="D8" s="44"/>
      <c r="E8" s="44"/>
      <c r="F8" s="44"/>
      <c r="G8" s="44"/>
      <c r="H8" s="44"/>
      <c r="I8" s="44"/>
    </row>
    <row r="9" spans="1:9" ht="26" customHeight="1" x14ac:dyDescent="0.35">
      <c r="A9" s="45" t="s">
        <v>16</v>
      </c>
      <c r="B9" s="7" t="s">
        <v>63</v>
      </c>
      <c r="C9" s="8">
        <v>210</v>
      </c>
      <c r="D9" s="9">
        <v>6.09</v>
      </c>
      <c r="E9" s="9">
        <v>10.88</v>
      </c>
      <c r="F9" s="9">
        <v>47.99</v>
      </c>
      <c r="G9" s="9">
        <v>315</v>
      </c>
      <c r="H9" s="8">
        <v>177</v>
      </c>
      <c r="I9" s="8">
        <v>2017</v>
      </c>
    </row>
    <row r="10" spans="1:9" ht="28.5" customHeight="1" x14ac:dyDescent="0.35">
      <c r="A10" s="46"/>
      <c r="B10" s="11" t="s">
        <v>38</v>
      </c>
      <c r="C10" s="11">
        <v>55</v>
      </c>
      <c r="D10" s="11">
        <v>2.4</v>
      </c>
      <c r="E10" s="11">
        <v>4.5</v>
      </c>
      <c r="F10" s="11">
        <v>28.5</v>
      </c>
      <c r="G10" s="11">
        <v>161.69999999999999</v>
      </c>
      <c r="H10" s="11">
        <v>2</v>
      </c>
      <c r="I10" s="8">
        <v>2017</v>
      </c>
    </row>
    <row r="11" spans="1:9" x14ac:dyDescent="0.35">
      <c r="A11" s="46"/>
      <c r="B11" s="11" t="s">
        <v>32</v>
      </c>
      <c r="C11" s="11">
        <v>200</v>
      </c>
      <c r="D11" s="11">
        <v>0.2</v>
      </c>
      <c r="E11" s="11">
        <v>0.1</v>
      </c>
      <c r="F11" s="11">
        <v>9.3000000000000007</v>
      </c>
      <c r="G11" s="11">
        <v>38</v>
      </c>
      <c r="H11" s="11">
        <v>457</v>
      </c>
      <c r="I11" s="8">
        <v>2017</v>
      </c>
    </row>
    <row r="12" spans="1:9" x14ac:dyDescent="0.35">
      <c r="A12" s="46"/>
      <c r="B12" s="11" t="s">
        <v>18</v>
      </c>
      <c r="C12" s="1">
        <v>25</v>
      </c>
      <c r="D12" s="12">
        <v>2</v>
      </c>
      <c r="E12" s="12">
        <v>0.38</v>
      </c>
      <c r="F12" s="12">
        <v>10</v>
      </c>
      <c r="G12" s="12">
        <v>51.5</v>
      </c>
      <c r="H12" s="1">
        <v>574</v>
      </c>
      <c r="I12" s="8">
        <v>2017</v>
      </c>
    </row>
    <row r="13" spans="1:9" x14ac:dyDescent="0.35">
      <c r="A13" s="46"/>
      <c r="B13" s="11" t="s">
        <v>19</v>
      </c>
      <c r="C13" s="1">
        <v>45</v>
      </c>
      <c r="D13" s="12">
        <v>3.42</v>
      </c>
      <c r="E13" s="12">
        <v>0.36</v>
      </c>
      <c r="F13" s="12">
        <v>22.14</v>
      </c>
      <c r="G13" s="12">
        <v>95.3</v>
      </c>
      <c r="H13" s="1">
        <v>573</v>
      </c>
      <c r="I13" s="8">
        <v>2017</v>
      </c>
    </row>
    <row r="14" spans="1:9" x14ac:dyDescent="0.35">
      <c r="A14" s="47"/>
      <c r="B14" s="11" t="s">
        <v>44</v>
      </c>
      <c r="C14" s="11">
        <v>40</v>
      </c>
      <c r="D14" s="11">
        <v>3</v>
      </c>
      <c r="E14" s="11">
        <v>3.92</v>
      </c>
      <c r="F14" s="11">
        <v>33.76</v>
      </c>
      <c r="G14" s="11">
        <v>186</v>
      </c>
      <c r="H14" s="36" t="s">
        <v>45</v>
      </c>
      <c r="I14" s="1">
        <v>2011</v>
      </c>
    </row>
    <row r="15" spans="1:9" x14ac:dyDescent="0.35">
      <c r="A15" s="14" t="s">
        <v>21</v>
      </c>
      <c r="B15" s="1"/>
      <c r="C15" s="2">
        <f>SUM(C9:C14)</f>
        <v>575</v>
      </c>
      <c r="D15" s="53">
        <f>SUM(D9:D14)</f>
        <v>17.11</v>
      </c>
      <c r="E15" s="53">
        <f>SUM(E9:E14)</f>
        <v>20.14</v>
      </c>
      <c r="F15" s="53">
        <f>SUM(F9:F14)</f>
        <v>151.69</v>
      </c>
      <c r="G15" s="53">
        <f>SUM(G9:G14)</f>
        <v>847.5</v>
      </c>
    </row>
    <row r="16" spans="1:9" x14ac:dyDescent="0.35">
      <c r="A16" s="2" t="s">
        <v>22</v>
      </c>
      <c r="B16" s="1"/>
      <c r="C16" s="2">
        <f>C15</f>
        <v>575</v>
      </c>
      <c r="D16" s="53">
        <f t="shared" ref="D16:G16" si="0">D15</f>
        <v>17.11</v>
      </c>
      <c r="E16" s="53">
        <f t="shared" si="0"/>
        <v>20.14</v>
      </c>
      <c r="F16" s="53">
        <f t="shared" si="0"/>
        <v>151.69</v>
      </c>
      <c r="G16" s="53">
        <f t="shared" si="0"/>
        <v>847.5</v>
      </c>
    </row>
    <row r="31" spans="3:4" x14ac:dyDescent="0.35">
      <c r="C31">
        <v>1</v>
      </c>
    </row>
    <row r="32" spans="3:4" x14ac:dyDescent="0.35">
      <c r="D32" s="3" t="s">
        <v>23</v>
      </c>
    </row>
    <row r="33" spans="1:9" x14ac:dyDescent="0.35">
      <c r="A33" s="48" t="s">
        <v>4</v>
      </c>
      <c r="B33" s="48" t="s">
        <v>5</v>
      </c>
      <c r="C33" s="48" t="s">
        <v>6</v>
      </c>
      <c r="D33" s="41" t="s">
        <v>7</v>
      </c>
      <c r="E33" s="41"/>
      <c r="F33" s="41"/>
      <c r="G33" s="49" t="s">
        <v>8</v>
      </c>
      <c r="H33" s="43" t="s">
        <v>9</v>
      </c>
      <c r="I33" s="43" t="s">
        <v>10</v>
      </c>
    </row>
    <row r="34" spans="1:9" x14ac:dyDescent="0.35">
      <c r="A34" s="48"/>
      <c r="B34" s="48"/>
      <c r="C34" s="48"/>
      <c r="D34" s="41" t="s">
        <v>11</v>
      </c>
      <c r="E34" s="41" t="s">
        <v>12</v>
      </c>
      <c r="F34" s="41" t="s">
        <v>13</v>
      </c>
      <c r="G34" s="49"/>
      <c r="H34" s="43"/>
      <c r="I34" s="43"/>
    </row>
    <row r="35" spans="1:9" x14ac:dyDescent="0.35">
      <c r="A35" s="48"/>
      <c r="B35" s="48"/>
      <c r="C35" s="48"/>
      <c r="D35" s="41"/>
      <c r="E35" s="41"/>
      <c r="F35" s="41"/>
      <c r="G35" s="49"/>
      <c r="H35" s="43"/>
      <c r="I35" s="43"/>
    </row>
    <row r="36" spans="1:9" x14ac:dyDescent="0.35">
      <c r="A36" s="5" t="s">
        <v>14</v>
      </c>
      <c r="B36" s="44" t="s">
        <v>24</v>
      </c>
      <c r="C36" s="44"/>
      <c r="D36" s="44"/>
      <c r="E36" s="44"/>
      <c r="F36" s="44"/>
      <c r="G36" s="44"/>
      <c r="H36" s="44"/>
      <c r="I36" s="44"/>
    </row>
    <row r="37" spans="1:9" ht="29" x14ac:dyDescent="0.35">
      <c r="A37" s="45" t="s">
        <v>16</v>
      </c>
      <c r="B37" s="7" t="s">
        <v>72</v>
      </c>
      <c r="C37" s="7">
        <v>210</v>
      </c>
      <c r="D37" s="7">
        <v>6.11</v>
      </c>
      <c r="E37" s="7">
        <v>10.72</v>
      </c>
      <c r="F37" s="7">
        <v>32.380000000000003</v>
      </c>
      <c r="G37" s="7">
        <v>251</v>
      </c>
      <c r="H37" s="7">
        <v>181</v>
      </c>
      <c r="I37" s="7">
        <v>2017</v>
      </c>
    </row>
    <row r="38" spans="1:9" ht="29" x14ac:dyDescent="0.35">
      <c r="A38" s="46"/>
      <c r="B38" s="7" t="s">
        <v>75</v>
      </c>
      <c r="C38" s="7">
        <v>70</v>
      </c>
      <c r="D38" s="7">
        <v>37.1</v>
      </c>
      <c r="E38" s="7">
        <v>4.83</v>
      </c>
      <c r="F38" s="7">
        <v>14.35</v>
      </c>
      <c r="G38" s="7">
        <v>165.3</v>
      </c>
      <c r="H38" s="7">
        <v>219</v>
      </c>
      <c r="I38" s="7">
        <v>2011</v>
      </c>
    </row>
    <row r="39" spans="1:9" x14ac:dyDescent="0.35">
      <c r="A39" s="46"/>
      <c r="B39" s="7" t="s">
        <v>65</v>
      </c>
      <c r="C39" s="7">
        <v>30</v>
      </c>
      <c r="D39" s="7">
        <v>2.25</v>
      </c>
      <c r="E39" s="7">
        <v>2.46</v>
      </c>
      <c r="F39" s="7">
        <v>16.5</v>
      </c>
      <c r="G39" s="7">
        <v>97.5</v>
      </c>
      <c r="H39" s="35" t="s">
        <v>70</v>
      </c>
      <c r="I39" s="7">
        <v>2011</v>
      </c>
    </row>
    <row r="40" spans="1:9" x14ac:dyDescent="0.35">
      <c r="A40" s="46"/>
      <c r="B40" s="7" t="s">
        <v>32</v>
      </c>
      <c r="C40" s="7">
        <v>200</v>
      </c>
      <c r="D40" s="7">
        <v>0.2</v>
      </c>
      <c r="E40" s="7">
        <v>0.1</v>
      </c>
      <c r="F40" s="7">
        <v>9.3000000000000007</v>
      </c>
      <c r="G40" s="7">
        <v>38</v>
      </c>
      <c r="H40" s="7">
        <v>457</v>
      </c>
      <c r="I40" s="7">
        <v>2017</v>
      </c>
    </row>
    <row r="41" spans="1:9" x14ac:dyDescent="0.35">
      <c r="A41" s="46"/>
      <c r="B41" s="11" t="s">
        <v>27</v>
      </c>
      <c r="C41" s="1">
        <v>50</v>
      </c>
      <c r="D41" s="12">
        <v>3.8</v>
      </c>
      <c r="E41" s="12">
        <v>0.4</v>
      </c>
      <c r="F41" s="12">
        <v>24.6</v>
      </c>
      <c r="G41" s="12">
        <v>104.5</v>
      </c>
      <c r="H41" s="1">
        <v>573</v>
      </c>
      <c r="I41" s="1">
        <v>2021</v>
      </c>
    </row>
    <row r="42" spans="1:9" x14ac:dyDescent="0.35">
      <c r="A42" s="46"/>
      <c r="B42" s="11" t="s">
        <v>18</v>
      </c>
      <c r="C42" s="1">
        <v>25</v>
      </c>
      <c r="D42" s="12">
        <v>2</v>
      </c>
      <c r="E42" s="12">
        <v>0.38</v>
      </c>
      <c r="F42" s="12">
        <v>10</v>
      </c>
      <c r="G42" s="12">
        <v>51.5</v>
      </c>
      <c r="H42" s="1">
        <v>574</v>
      </c>
      <c r="I42" s="1">
        <v>2021</v>
      </c>
    </row>
    <row r="43" spans="1:9" x14ac:dyDescent="0.35">
      <c r="A43" s="47"/>
      <c r="B43" s="11"/>
      <c r="C43" s="1"/>
      <c r="D43" s="12"/>
      <c r="E43" s="12"/>
      <c r="F43" s="12"/>
      <c r="G43" s="12"/>
      <c r="H43" s="1"/>
      <c r="I43" s="1"/>
    </row>
    <row r="44" spans="1:9" x14ac:dyDescent="0.35">
      <c r="A44" s="14" t="s">
        <v>21</v>
      </c>
      <c r="B44" s="1"/>
      <c r="C44" s="2">
        <f>SUM(C37:C43)</f>
        <v>585</v>
      </c>
      <c r="D44" s="53">
        <f>SUM(D37:D43)</f>
        <v>51.46</v>
      </c>
      <c r="E44" s="53">
        <f>SUM(E37:E43)</f>
        <v>18.89</v>
      </c>
      <c r="F44" s="53">
        <f>SUM(F37:F43)</f>
        <v>107.13</v>
      </c>
      <c r="G44" s="53">
        <f>SUM(G37:G43)</f>
        <v>707.8</v>
      </c>
    </row>
    <row r="45" spans="1:9" x14ac:dyDescent="0.35">
      <c r="A45" s="2" t="s">
        <v>22</v>
      </c>
      <c r="B45" s="1"/>
      <c r="C45" s="2">
        <f>C44</f>
        <v>585</v>
      </c>
      <c r="D45" s="53">
        <f t="shared" ref="D45:G45" si="1">D44</f>
        <v>51.46</v>
      </c>
      <c r="E45" s="53">
        <f t="shared" si="1"/>
        <v>18.89</v>
      </c>
      <c r="F45" s="53">
        <f t="shared" si="1"/>
        <v>107.13</v>
      </c>
      <c r="G45" s="53">
        <f t="shared" si="1"/>
        <v>707.8</v>
      </c>
    </row>
    <row r="62" spans="1:9" x14ac:dyDescent="0.35">
      <c r="C62">
        <v>2</v>
      </c>
    </row>
    <row r="63" spans="1:9" x14ac:dyDescent="0.35">
      <c r="D63" s="3" t="s">
        <v>28</v>
      </c>
    </row>
    <row r="64" spans="1:9" x14ac:dyDescent="0.35">
      <c r="A64" s="48" t="s">
        <v>4</v>
      </c>
      <c r="B64" s="48" t="s">
        <v>5</v>
      </c>
      <c r="C64" s="48" t="s">
        <v>6</v>
      </c>
      <c r="D64" s="41" t="s">
        <v>7</v>
      </c>
      <c r="E64" s="41"/>
      <c r="F64" s="41"/>
      <c r="G64" s="49" t="s">
        <v>8</v>
      </c>
      <c r="H64" s="43" t="s">
        <v>9</v>
      </c>
      <c r="I64" s="43" t="s">
        <v>10</v>
      </c>
    </row>
    <row r="65" spans="1:9" x14ac:dyDescent="0.35">
      <c r="A65" s="48"/>
      <c r="B65" s="48"/>
      <c r="C65" s="48"/>
      <c r="D65" s="41" t="s">
        <v>11</v>
      </c>
      <c r="E65" s="41" t="s">
        <v>12</v>
      </c>
      <c r="F65" s="41" t="s">
        <v>13</v>
      </c>
      <c r="G65" s="49"/>
      <c r="H65" s="43"/>
      <c r="I65" s="43"/>
    </row>
    <row r="66" spans="1:9" x14ac:dyDescent="0.35">
      <c r="A66" s="48"/>
      <c r="B66" s="48"/>
      <c r="C66" s="48"/>
      <c r="D66" s="41"/>
      <c r="E66" s="41"/>
      <c r="F66" s="41"/>
      <c r="G66" s="49"/>
      <c r="H66" s="43"/>
      <c r="I66" s="43"/>
    </row>
    <row r="67" spans="1:9" x14ac:dyDescent="0.35">
      <c r="A67" s="5" t="s">
        <v>14</v>
      </c>
      <c r="B67" s="44" t="s">
        <v>29</v>
      </c>
      <c r="C67" s="44"/>
      <c r="D67" s="44"/>
      <c r="E67" s="44"/>
      <c r="F67" s="44"/>
      <c r="G67" s="44"/>
      <c r="H67" s="44"/>
      <c r="I67" s="44"/>
    </row>
    <row r="68" spans="1:9" x14ac:dyDescent="0.35">
      <c r="A68" s="45" t="s">
        <v>16</v>
      </c>
      <c r="B68" s="7" t="s">
        <v>71</v>
      </c>
      <c r="C68" s="7">
        <v>150</v>
      </c>
      <c r="D68" s="7">
        <v>7.32</v>
      </c>
      <c r="E68" s="7">
        <v>9.7200000000000006</v>
      </c>
      <c r="F68" s="7">
        <v>64.680000000000007</v>
      </c>
      <c r="G68" s="7">
        <v>371</v>
      </c>
      <c r="H68" s="7">
        <v>674</v>
      </c>
      <c r="I68" s="7">
        <v>2017</v>
      </c>
    </row>
    <row r="69" spans="1:9" x14ac:dyDescent="0.35">
      <c r="A69" s="46"/>
      <c r="B69" s="7" t="s">
        <v>52</v>
      </c>
      <c r="C69" s="7">
        <v>200</v>
      </c>
      <c r="D69" s="7">
        <v>0.2</v>
      </c>
      <c r="E69" s="7">
        <v>0.1</v>
      </c>
      <c r="F69" s="7">
        <v>9.3000000000000007</v>
      </c>
      <c r="G69" s="7">
        <v>38</v>
      </c>
      <c r="H69" s="7">
        <v>457</v>
      </c>
      <c r="I69" s="7">
        <v>2021</v>
      </c>
    </row>
    <row r="70" spans="1:9" x14ac:dyDescent="0.35">
      <c r="A70" s="46"/>
      <c r="B70" s="11" t="s">
        <v>27</v>
      </c>
      <c r="C70" s="1">
        <v>45</v>
      </c>
      <c r="D70" s="12">
        <v>3.42</v>
      </c>
      <c r="E70" s="12">
        <v>0.36</v>
      </c>
      <c r="F70" s="12">
        <v>22.14</v>
      </c>
      <c r="G70" s="12">
        <v>95.3</v>
      </c>
      <c r="H70" s="1">
        <v>573</v>
      </c>
      <c r="I70" s="1">
        <v>2021</v>
      </c>
    </row>
    <row r="71" spans="1:9" x14ac:dyDescent="0.35">
      <c r="A71" s="46"/>
      <c r="B71" s="11" t="s">
        <v>18</v>
      </c>
      <c r="C71" s="1">
        <v>25</v>
      </c>
      <c r="D71" s="12">
        <v>2</v>
      </c>
      <c r="E71" s="12">
        <v>0.38</v>
      </c>
      <c r="F71" s="12">
        <v>10</v>
      </c>
      <c r="G71" s="12">
        <v>51.5</v>
      </c>
      <c r="H71" s="1">
        <v>574</v>
      </c>
      <c r="I71" s="1">
        <v>2021</v>
      </c>
    </row>
    <row r="72" spans="1:9" x14ac:dyDescent="0.35">
      <c r="A72" s="47"/>
      <c r="B72" s="11" t="s">
        <v>20</v>
      </c>
      <c r="C72" s="1">
        <v>100</v>
      </c>
      <c r="D72" s="12">
        <v>0.4</v>
      </c>
      <c r="E72" s="12">
        <v>0.4</v>
      </c>
      <c r="F72" s="12">
        <v>9.8000000000000007</v>
      </c>
      <c r="G72" s="12">
        <v>47</v>
      </c>
      <c r="H72" s="1">
        <v>338</v>
      </c>
      <c r="I72" s="1">
        <v>2017</v>
      </c>
    </row>
    <row r="73" spans="1:9" x14ac:dyDescent="0.35">
      <c r="A73" s="14" t="s">
        <v>21</v>
      </c>
      <c r="B73" s="1"/>
      <c r="C73" s="2">
        <f>SUM(C68:C72)</f>
        <v>520</v>
      </c>
      <c r="D73" s="2">
        <f>SUM(D68:D72)</f>
        <v>13.340000000000002</v>
      </c>
      <c r="E73" s="2">
        <f>SUM(E68:E72)</f>
        <v>10.96</v>
      </c>
      <c r="F73" s="2">
        <f>SUM(F68:F72)</f>
        <v>115.92</v>
      </c>
      <c r="G73" s="2">
        <f>SUM(G68:G72)</f>
        <v>602.79999999999995</v>
      </c>
    </row>
    <row r="74" spans="1:9" x14ac:dyDescent="0.35">
      <c r="A74" s="2" t="s">
        <v>22</v>
      </c>
      <c r="B74" s="1"/>
      <c r="C74" s="2">
        <f>C73</f>
        <v>520</v>
      </c>
      <c r="D74" s="53">
        <f t="shared" ref="D74:G74" si="2">D73</f>
        <v>13.340000000000002</v>
      </c>
      <c r="E74" s="53">
        <f t="shared" si="2"/>
        <v>10.96</v>
      </c>
      <c r="F74" s="53">
        <f t="shared" si="2"/>
        <v>115.92</v>
      </c>
      <c r="G74" s="53">
        <f t="shared" si="2"/>
        <v>602.79999999999995</v>
      </c>
    </row>
    <row r="94" spans="3:4" x14ac:dyDescent="0.35">
      <c r="C94">
        <v>3</v>
      </c>
    </row>
    <row r="96" spans="3:4" x14ac:dyDescent="0.35">
      <c r="D96" s="3" t="s">
        <v>30</v>
      </c>
    </row>
    <row r="97" spans="1:9" x14ac:dyDescent="0.35">
      <c r="A97" s="48" t="s">
        <v>4</v>
      </c>
      <c r="B97" s="48" t="s">
        <v>5</v>
      </c>
      <c r="C97" s="48" t="s">
        <v>6</v>
      </c>
      <c r="D97" s="41" t="s">
        <v>7</v>
      </c>
      <c r="E97" s="41"/>
      <c r="F97" s="41"/>
      <c r="G97" s="49" t="s">
        <v>8</v>
      </c>
      <c r="H97" s="43" t="s">
        <v>9</v>
      </c>
      <c r="I97" s="43" t="s">
        <v>10</v>
      </c>
    </row>
    <row r="98" spans="1:9" x14ac:dyDescent="0.35">
      <c r="A98" s="48"/>
      <c r="B98" s="48"/>
      <c r="C98" s="48"/>
      <c r="D98" s="41" t="s">
        <v>11</v>
      </c>
      <c r="E98" s="41" t="s">
        <v>12</v>
      </c>
      <c r="F98" s="41" t="s">
        <v>13</v>
      </c>
      <c r="G98" s="49"/>
      <c r="H98" s="43"/>
      <c r="I98" s="43"/>
    </row>
    <row r="99" spans="1:9" x14ac:dyDescent="0.35">
      <c r="A99" s="48"/>
      <c r="B99" s="48"/>
      <c r="C99" s="48"/>
      <c r="D99" s="41"/>
      <c r="E99" s="41"/>
      <c r="F99" s="41"/>
      <c r="G99" s="49"/>
      <c r="H99" s="43"/>
      <c r="I99" s="43"/>
    </row>
    <row r="100" spans="1:9" x14ac:dyDescent="0.35">
      <c r="A100" s="5" t="s">
        <v>14</v>
      </c>
      <c r="B100" s="44" t="s">
        <v>31</v>
      </c>
      <c r="C100" s="44"/>
      <c r="D100" s="44"/>
      <c r="E100" s="44"/>
      <c r="F100" s="44"/>
      <c r="G100" s="44"/>
      <c r="H100" s="44"/>
      <c r="I100" s="44"/>
    </row>
    <row r="101" spans="1:9" ht="29" x14ac:dyDescent="0.35">
      <c r="A101" s="45" t="s">
        <v>16</v>
      </c>
      <c r="B101" s="7" t="s">
        <v>69</v>
      </c>
      <c r="C101" s="15">
        <v>60</v>
      </c>
      <c r="D101" s="9">
        <v>1.0799999999999998</v>
      </c>
      <c r="E101" s="9">
        <v>7.9950000000000001</v>
      </c>
      <c r="F101" s="9">
        <v>44.805</v>
      </c>
      <c r="G101" s="9">
        <v>57.300000000000004</v>
      </c>
      <c r="H101" s="8" t="s">
        <v>70</v>
      </c>
      <c r="I101" s="8">
        <v>2011</v>
      </c>
    </row>
    <row r="102" spans="1:9" ht="29" x14ac:dyDescent="0.35">
      <c r="A102" s="46"/>
      <c r="B102" s="7" t="s">
        <v>43</v>
      </c>
      <c r="C102" s="15" t="s">
        <v>1</v>
      </c>
      <c r="D102" s="9">
        <v>9</v>
      </c>
      <c r="E102" s="9">
        <v>8.5</v>
      </c>
      <c r="F102" s="9">
        <v>36</v>
      </c>
      <c r="G102" s="9">
        <v>257.3</v>
      </c>
      <c r="H102" s="8">
        <v>204</v>
      </c>
      <c r="I102" s="8">
        <v>2017</v>
      </c>
    </row>
    <row r="103" spans="1:9" x14ac:dyDescent="0.35">
      <c r="A103" s="46"/>
      <c r="B103" s="11" t="s">
        <v>32</v>
      </c>
      <c r="C103" s="1">
        <v>210</v>
      </c>
      <c r="D103" s="12">
        <v>0.2</v>
      </c>
      <c r="E103" s="12">
        <v>0.1</v>
      </c>
      <c r="F103" s="12">
        <v>9.3000000000000007</v>
      </c>
      <c r="G103" s="12">
        <v>38</v>
      </c>
      <c r="H103" s="1">
        <v>457</v>
      </c>
      <c r="I103" s="8">
        <v>2017</v>
      </c>
    </row>
    <row r="104" spans="1:9" x14ac:dyDescent="0.35">
      <c r="A104" s="46"/>
      <c r="B104" s="11" t="s">
        <v>20</v>
      </c>
      <c r="C104" s="1">
        <v>100</v>
      </c>
      <c r="D104" s="12">
        <v>0.4</v>
      </c>
      <c r="E104" s="12">
        <v>0.4</v>
      </c>
      <c r="F104" s="12">
        <v>9.8000000000000007</v>
      </c>
      <c r="G104" s="12">
        <v>47</v>
      </c>
      <c r="H104" s="1">
        <v>338</v>
      </c>
      <c r="I104" s="8">
        <v>2017</v>
      </c>
    </row>
    <row r="105" spans="1:9" x14ac:dyDescent="0.35">
      <c r="A105" s="46"/>
      <c r="B105" s="11" t="s">
        <v>27</v>
      </c>
      <c r="C105" s="1">
        <v>45</v>
      </c>
      <c r="D105" s="12">
        <v>3.42</v>
      </c>
      <c r="E105" s="12">
        <v>0.36</v>
      </c>
      <c r="F105" s="12">
        <v>22.14</v>
      </c>
      <c r="G105" s="12">
        <v>95.3</v>
      </c>
      <c r="H105" s="1">
        <v>573</v>
      </c>
      <c r="I105" s="8">
        <v>2021</v>
      </c>
    </row>
    <row r="106" spans="1:9" x14ac:dyDescent="0.35">
      <c r="A106" s="47"/>
      <c r="B106" s="11" t="s">
        <v>18</v>
      </c>
      <c r="C106" s="1">
        <v>25</v>
      </c>
      <c r="D106" s="12">
        <v>2</v>
      </c>
      <c r="E106" s="12">
        <v>0.38</v>
      </c>
      <c r="F106" s="12">
        <v>10</v>
      </c>
      <c r="G106" s="12">
        <v>51.5</v>
      </c>
      <c r="H106" s="1">
        <v>574</v>
      </c>
      <c r="I106" s="1">
        <v>2021</v>
      </c>
    </row>
    <row r="107" spans="1:9" x14ac:dyDescent="0.35">
      <c r="A107" s="14" t="s">
        <v>21</v>
      </c>
      <c r="B107" s="1"/>
      <c r="C107" s="2">
        <f>C101+170+C103+C104+C105+C106</f>
        <v>610</v>
      </c>
      <c r="D107" s="53">
        <f>SUM(D101:D106)</f>
        <v>16.100000000000001</v>
      </c>
      <c r="E107" s="53">
        <f>SUM(E101:E106)</f>
        <v>17.734999999999999</v>
      </c>
      <c r="F107" s="53">
        <f>SUM(F101:F106)</f>
        <v>132.04500000000002</v>
      </c>
      <c r="G107" s="53">
        <f>SUM(G101:G106)</f>
        <v>546.40000000000009</v>
      </c>
    </row>
    <row r="108" spans="1:9" x14ac:dyDescent="0.35">
      <c r="A108" s="2" t="s">
        <v>22</v>
      </c>
      <c r="B108" s="1"/>
      <c r="C108" s="2">
        <f>C107</f>
        <v>610</v>
      </c>
      <c r="D108" s="53">
        <f t="shared" ref="D108:G108" si="3">D107</f>
        <v>16.100000000000001</v>
      </c>
      <c r="E108" s="53">
        <f t="shared" si="3"/>
        <v>17.734999999999999</v>
      </c>
      <c r="F108" s="53">
        <f t="shared" si="3"/>
        <v>132.04500000000002</v>
      </c>
      <c r="G108" s="53">
        <f t="shared" si="3"/>
        <v>546.40000000000009</v>
      </c>
    </row>
    <row r="126" spans="1:9" x14ac:dyDescent="0.35">
      <c r="C126">
        <v>4</v>
      </c>
    </row>
    <row r="127" spans="1:9" x14ac:dyDescent="0.35">
      <c r="D127" s="3" t="s">
        <v>33</v>
      </c>
    </row>
    <row r="128" spans="1:9" ht="43.5" x14ac:dyDescent="0.35">
      <c r="A128" s="19" t="s">
        <v>4</v>
      </c>
      <c r="B128" s="19" t="s">
        <v>5</v>
      </c>
      <c r="C128" s="19" t="s">
        <v>6</v>
      </c>
      <c r="D128" s="20" t="s">
        <v>7</v>
      </c>
      <c r="E128" s="21"/>
      <c r="F128" s="22"/>
      <c r="G128" s="23" t="s">
        <v>8</v>
      </c>
      <c r="H128" s="24" t="s">
        <v>9</v>
      </c>
      <c r="I128" s="24" t="s">
        <v>10</v>
      </c>
    </row>
    <row r="129" spans="1:9" ht="14.5" customHeight="1" x14ac:dyDescent="0.35">
      <c r="A129" s="25"/>
      <c r="B129" s="25"/>
      <c r="C129" s="25"/>
      <c r="D129" s="26" t="s">
        <v>11</v>
      </c>
      <c r="E129" s="26" t="s">
        <v>12</v>
      </c>
      <c r="F129" s="26" t="s">
        <v>13</v>
      </c>
      <c r="G129" s="27"/>
      <c r="H129" s="28"/>
      <c r="I129" s="28"/>
    </row>
    <row r="130" spans="1:9" x14ac:dyDescent="0.35">
      <c r="A130" s="29"/>
      <c r="B130" s="29"/>
      <c r="C130" s="29"/>
      <c r="D130" s="30"/>
      <c r="E130" s="30"/>
      <c r="F130" s="30"/>
      <c r="G130" s="31"/>
      <c r="H130" s="32"/>
      <c r="I130" s="32"/>
    </row>
    <row r="131" spans="1:9" x14ac:dyDescent="0.35">
      <c r="A131" s="5" t="s">
        <v>14</v>
      </c>
      <c r="B131" s="50" t="s">
        <v>34</v>
      </c>
      <c r="C131" s="51"/>
      <c r="D131" s="51"/>
      <c r="E131" s="51"/>
      <c r="F131" s="51"/>
      <c r="G131" s="51"/>
      <c r="H131" s="51"/>
      <c r="I131" s="52"/>
    </row>
    <row r="132" spans="1:9" x14ac:dyDescent="0.35">
      <c r="A132" s="6" t="s">
        <v>16</v>
      </c>
      <c r="B132" s="7" t="s">
        <v>64</v>
      </c>
      <c r="C132" s="7">
        <v>120</v>
      </c>
      <c r="D132" s="7">
        <v>6.24</v>
      </c>
      <c r="E132" s="7">
        <v>3</v>
      </c>
      <c r="F132" s="7">
        <v>44.04</v>
      </c>
      <c r="G132" s="7">
        <v>235.2</v>
      </c>
      <c r="H132" s="7">
        <v>673</v>
      </c>
      <c r="I132" s="7">
        <v>2011</v>
      </c>
    </row>
    <row r="133" spans="1:9" x14ac:dyDescent="0.35">
      <c r="A133" s="10"/>
      <c r="B133" s="7" t="s">
        <v>65</v>
      </c>
      <c r="C133" s="7">
        <v>30</v>
      </c>
      <c r="D133" s="7">
        <v>2.25</v>
      </c>
      <c r="E133" s="7">
        <v>2.46</v>
      </c>
      <c r="F133" s="7">
        <v>16.5</v>
      </c>
      <c r="G133" s="7">
        <v>97.5</v>
      </c>
      <c r="H133" s="7" t="s">
        <v>70</v>
      </c>
      <c r="I133" s="7">
        <v>2011</v>
      </c>
    </row>
    <row r="134" spans="1:9" x14ac:dyDescent="0.35">
      <c r="A134" s="10"/>
      <c r="B134" s="7" t="s">
        <v>17</v>
      </c>
      <c r="C134" s="7">
        <v>200</v>
      </c>
      <c r="D134" s="7">
        <v>3.3</v>
      </c>
      <c r="E134" s="7">
        <v>2.9</v>
      </c>
      <c r="F134" s="7">
        <v>13.8</v>
      </c>
      <c r="G134" s="7">
        <v>104</v>
      </c>
      <c r="H134" s="7">
        <v>462</v>
      </c>
      <c r="I134" s="7">
        <v>2021</v>
      </c>
    </row>
    <row r="135" spans="1:9" x14ac:dyDescent="0.35">
      <c r="A135" s="10"/>
      <c r="B135" s="7" t="s">
        <v>27</v>
      </c>
      <c r="C135" s="7">
        <v>45</v>
      </c>
      <c r="D135" s="7">
        <v>3.42</v>
      </c>
      <c r="E135" s="7">
        <v>0.36</v>
      </c>
      <c r="F135" s="7">
        <v>22.14</v>
      </c>
      <c r="G135" s="7">
        <v>95.3</v>
      </c>
      <c r="H135" s="7">
        <v>573</v>
      </c>
      <c r="I135" s="7">
        <v>2021</v>
      </c>
    </row>
    <row r="136" spans="1:9" x14ac:dyDescent="0.35">
      <c r="A136" s="10"/>
      <c r="B136" s="11" t="s">
        <v>18</v>
      </c>
      <c r="C136" s="1">
        <v>25</v>
      </c>
      <c r="D136" s="12">
        <v>2</v>
      </c>
      <c r="E136" s="12">
        <v>0.38</v>
      </c>
      <c r="F136" s="12">
        <v>10</v>
      </c>
      <c r="G136" s="12">
        <v>51.5</v>
      </c>
      <c r="H136" s="1">
        <v>574</v>
      </c>
      <c r="I136" s="7">
        <v>2021</v>
      </c>
    </row>
    <row r="137" spans="1:9" x14ac:dyDescent="0.35">
      <c r="A137" s="13"/>
      <c r="B137" s="11" t="s">
        <v>20</v>
      </c>
      <c r="C137" s="1">
        <v>100</v>
      </c>
      <c r="D137" s="12">
        <v>0.4</v>
      </c>
      <c r="E137" s="12">
        <v>0.4</v>
      </c>
      <c r="F137" s="12">
        <v>9.8000000000000007</v>
      </c>
      <c r="G137" s="12">
        <v>47</v>
      </c>
      <c r="H137" s="1">
        <v>338</v>
      </c>
      <c r="I137" s="7">
        <v>2017</v>
      </c>
    </row>
    <row r="138" spans="1:9" x14ac:dyDescent="0.35">
      <c r="A138" s="14" t="s">
        <v>21</v>
      </c>
      <c r="B138" s="1"/>
      <c r="C138" s="2">
        <f>SUM(C132:C137)</f>
        <v>520</v>
      </c>
      <c r="D138" s="2">
        <f t="shared" ref="D138:G138" si="4">SUM(D132:D137)</f>
        <v>17.61</v>
      </c>
      <c r="E138" s="2">
        <f t="shared" si="4"/>
        <v>9.5</v>
      </c>
      <c r="F138" s="2">
        <f t="shared" si="4"/>
        <v>116.28</v>
      </c>
      <c r="G138" s="2">
        <f t="shared" si="4"/>
        <v>630.5</v>
      </c>
    </row>
    <row r="139" spans="1:9" x14ac:dyDescent="0.35">
      <c r="A139" s="2" t="s">
        <v>22</v>
      </c>
      <c r="B139" s="1"/>
      <c r="C139" s="2">
        <f>C138</f>
        <v>520</v>
      </c>
      <c r="D139" s="53">
        <f t="shared" ref="D139:G139" si="5">D138</f>
        <v>17.61</v>
      </c>
      <c r="E139" s="53">
        <f t="shared" si="5"/>
        <v>9.5</v>
      </c>
      <c r="F139" s="53">
        <f t="shared" si="5"/>
        <v>116.28</v>
      </c>
      <c r="G139" s="53">
        <f t="shared" si="5"/>
        <v>630.5</v>
      </c>
    </row>
    <row r="142" spans="1:9" x14ac:dyDescent="0.35">
      <c r="B142" s="16"/>
    </row>
    <row r="143" spans="1:9" x14ac:dyDescent="0.35">
      <c r="B143" s="17"/>
    </row>
    <row r="144" spans="1:9" x14ac:dyDescent="0.35">
      <c r="B144" s="16"/>
    </row>
    <row r="156" spans="1:9" x14ac:dyDescent="0.35">
      <c r="C156">
        <v>5</v>
      </c>
    </row>
    <row r="158" spans="1:9" x14ac:dyDescent="0.35">
      <c r="D158" s="3" t="s">
        <v>35</v>
      </c>
    </row>
    <row r="159" spans="1:9" x14ac:dyDescent="0.35">
      <c r="A159" s="48" t="s">
        <v>4</v>
      </c>
      <c r="B159" s="48" t="s">
        <v>5</v>
      </c>
      <c r="C159" s="48" t="s">
        <v>6</v>
      </c>
      <c r="D159" s="41" t="s">
        <v>7</v>
      </c>
      <c r="E159" s="41"/>
      <c r="F159" s="41"/>
      <c r="G159" s="49" t="s">
        <v>8</v>
      </c>
      <c r="H159" s="43" t="s">
        <v>9</v>
      </c>
      <c r="I159" s="43" t="s">
        <v>10</v>
      </c>
    </row>
    <row r="160" spans="1:9" x14ac:dyDescent="0.35">
      <c r="A160" s="48"/>
      <c r="B160" s="48"/>
      <c r="C160" s="48"/>
      <c r="D160" s="41" t="s">
        <v>11</v>
      </c>
      <c r="E160" s="41" t="s">
        <v>12</v>
      </c>
      <c r="F160" s="41" t="s">
        <v>13</v>
      </c>
      <c r="G160" s="49"/>
      <c r="H160" s="43"/>
      <c r="I160" s="43"/>
    </row>
    <row r="161" spans="1:9" x14ac:dyDescent="0.35">
      <c r="A161" s="48"/>
      <c r="B161" s="48"/>
      <c r="C161" s="48"/>
      <c r="D161" s="41"/>
      <c r="E161" s="41"/>
      <c r="F161" s="41"/>
      <c r="G161" s="49"/>
      <c r="H161" s="43"/>
      <c r="I161" s="43"/>
    </row>
    <row r="162" spans="1:9" x14ac:dyDescent="0.35">
      <c r="A162" s="5" t="s">
        <v>36</v>
      </c>
      <c r="B162" s="44" t="s">
        <v>37</v>
      </c>
      <c r="C162" s="44"/>
      <c r="D162" s="44"/>
      <c r="E162" s="44"/>
      <c r="F162" s="44"/>
      <c r="G162" s="44"/>
      <c r="H162" s="44"/>
      <c r="I162" s="44"/>
    </row>
    <row r="163" spans="1:9" ht="29" x14ac:dyDescent="0.35">
      <c r="A163" s="45" t="s">
        <v>16</v>
      </c>
      <c r="B163" s="7" t="s">
        <v>73</v>
      </c>
      <c r="C163" s="7">
        <v>210</v>
      </c>
      <c r="D163" s="7">
        <v>6.09</v>
      </c>
      <c r="E163" s="7">
        <v>10.88</v>
      </c>
      <c r="F163" s="7">
        <v>47.99</v>
      </c>
      <c r="G163" s="7">
        <v>315</v>
      </c>
      <c r="H163" s="7">
        <v>177</v>
      </c>
      <c r="I163" s="7">
        <v>2017</v>
      </c>
    </row>
    <row r="164" spans="1:9" ht="29" x14ac:dyDescent="0.35">
      <c r="A164" s="46"/>
      <c r="B164" s="7" t="s">
        <v>38</v>
      </c>
      <c r="C164" s="7">
        <v>55</v>
      </c>
      <c r="D164" s="7">
        <v>2.4</v>
      </c>
      <c r="E164" s="7">
        <v>4.5</v>
      </c>
      <c r="F164" s="7">
        <v>28.5</v>
      </c>
      <c r="G164" s="7">
        <v>161.69999999999999</v>
      </c>
      <c r="H164" s="7">
        <v>2</v>
      </c>
      <c r="I164" s="7">
        <v>2021</v>
      </c>
    </row>
    <row r="165" spans="1:9" x14ac:dyDescent="0.35">
      <c r="A165" s="46"/>
      <c r="B165" s="11" t="s">
        <v>52</v>
      </c>
      <c r="C165" s="1">
        <v>200</v>
      </c>
      <c r="D165" s="12">
        <v>0.2</v>
      </c>
      <c r="E165" s="12">
        <v>0.1</v>
      </c>
      <c r="F165" s="12">
        <v>9.3000000000000007</v>
      </c>
      <c r="G165" s="12">
        <v>38</v>
      </c>
      <c r="H165" s="1">
        <v>457</v>
      </c>
      <c r="I165" s="1">
        <v>2021</v>
      </c>
    </row>
    <row r="166" spans="1:9" x14ac:dyDescent="0.35">
      <c r="A166" s="46"/>
      <c r="B166" s="11" t="s">
        <v>27</v>
      </c>
      <c r="C166" s="1">
        <v>45</v>
      </c>
      <c r="D166" s="12">
        <v>3.42</v>
      </c>
      <c r="E166" s="12">
        <v>0.36</v>
      </c>
      <c r="F166" s="12">
        <v>22.14</v>
      </c>
      <c r="G166" s="12">
        <v>95.3</v>
      </c>
      <c r="H166" s="1">
        <v>573</v>
      </c>
      <c r="I166" s="1">
        <v>2021</v>
      </c>
    </row>
    <row r="167" spans="1:9" x14ac:dyDescent="0.35">
      <c r="A167" s="46"/>
      <c r="B167" s="11" t="s">
        <v>18</v>
      </c>
      <c r="C167" s="1">
        <v>25</v>
      </c>
      <c r="D167" s="12">
        <v>2</v>
      </c>
      <c r="E167" s="12">
        <v>0.38</v>
      </c>
      <c r="F167" s="12">
        <v>10</v>
      </c>
      <c r="G167" s="12">
        <v>51.5</v>
      </c>
      <c r="H167" s="1">
        <v>574</v>
      </c>
      <c r="I167" s="1">
        <v>2021</v>
      </c>
    </row>
    <row r="168" spans="1:9" x14ac:dyDescent="0.35">
      <c r="A168" s="47"/>
      <c r="B168" s="11" t="s">
        <v>20</v>
      </c>
      <c r="C168" s="1">
        <v>100</v>
      </c>
      <c r="D168" s="12">
        <v>0.4</v>
      </c>
      <c r="E168" s="12">
        <v>0.4</v>
      </c>
      <c r="F168" s="12">
        <v>9.8000000000000007</v>
      </c>
      <c r="G168" s="12">
        <v>47</v>
      </c>
      <c r="H168" s="1">
        <v>338</v>
      </c>
      <c r="I168" s="1">
        <v>2017</v>
      </c>
    </row>
    <row r="169" spans="1:9" x14ac:dyDescent="0.35">
      <c r="A169" s="14" t="s">
        <v>21</v>
      </c>
      <c r="B169" s="1"/>
      <c r="C169" s="2">
        <f>SUM(C164:C168)+170</f>
        <v>595</v>
      </c>
      <c r="D169" s="53">
        <f>SUM(D163:D168)</f>
        <v>14.51</v>
      </c>
      <c r="E169" s="53">
        <f t="shared" ref="E169:G169" si="6">SUM(E163:E168)</f>
        <v>16.619999999999997</v>
      </c>
      <c r="F169" s="53">
        <f t="shared" si="6"/>
        <v>127.73</v>
      </c>
      <c r="G169" s="53">
        <f t="shared" si="6"/>
        <v>708.5</v>
      </c>
    </row>
    <row r="170" spans="1:9" x14ac:dyDescent="0.35">
      <c r="A170" s="2" t="s">
        <v>22</v>
      </c>
      <c r="B170" s="1"/>
      <c r="C170" s="2">
        <f>C169</f>
        <v>595</v>
      </c>
      <c r="D170" s="53">
        <f t="shared" ref="D170:G170" si="7">D169</f>
        <v>14.51</v>
      </c>
      <c r="E170" s="53">
        <f t="shared" si="7"/>
        <v>16.619999999999997</v>
      </c>
      <c r="F170" s="53">
        <f t="shared" si="7"/>
        <v>127.73</v>
      </c>
      <c r="G170" s="53">
        <f t="shared" si="7"/>
        <v>708.5</v>
      </c>
    </row>
    <row r="187" spans="1:9" x14ac:dyDescent="0.35">
      <c r="C187">
        <v>6</v>
      </c>
    </row>
    <row r="189" spans="1:9" x14ac:dyDescent="0.35">
      <c r="D189" s="3" t="s">
        <v>40</v>
      </c>
    </row>
    <row r="190" spans="1:9" x14ac:dyDescent="0.35">
      <c r="A190" s="48" t="s">
        <v>4</v>
      </c>
      <c r="B190" s="48" t="s">
        <v>5</v>
      </c>
      <c r="C190" s="48" t="s">
        <v>6</v>
      </c>
      <c r="D190" s="41" t="s">
        <v>7</v>
      </c>
      <c r="E190" s="41"/>
      <c r="F190" s="41"/>
      <c r="G190" s="49" t="s">
        <v>8</v>
      </c>
      <c r="H190" s="43" t="s">
        <v>9</v>
      </c>
      <c r="I190" s="43" t="s">
        <v>10</v>
      </c>
    </row>
    <row r="191" spans="1:9" x14ac:dyDescent="0.35">
      <c r="A191" s="48"/>
      <c r="B191" s="48"/>
      <c r="C191" s="48"/>
      <c r="D191" s="41" t="s">
        <v>11</v>
      </c>
      <c r="E191" s="41" t="s">
        <v>12</v>
      </c>
      <c r="F191" s="41" t="s">
        <v>13</v>
      </c>
      <c r="G191" s="49"/>
      <c r="H191" s="43"/>
      <c r="I191" s="43"/>
    </row>
    <row r="192" spans="1:9" x14ac:dyDescent="0.35">
      <c r="A192" s="48"/>
      <c r="B192" s="48"/>
      <c r="C192" s="48"/>
      <c r="D192" s="41"/>
      <c r="E192" s="41"/>
      <c r="F192" s="41"/>
      <c r="G192" s="49"/>
      <c r="H192" s="43"/>
      <c r="I192" s="43"/>
    </row>
    <row r="193" spans="1:9" x14ac:dyDescent="0.35">
      <c r="A193" s="5" t="s">
        <v>36</v>
      </c>
      <c r="B193" s="44" t="s">
        <v>41</v>
      </c>
      <c r="C193" s="44"/>
      <c r="D193" s="44"/>
      <c r="E193" s="44"/>
      <c r="F193" s="44"/>
      <c r="G193" s="44"/>
      <c r="H193" s="44"/>
      <c r="I193" s="44"/>
    </row>
    <row r="194" spans="1:9" ht="29" x14ac:dyDescent="0.35">
      <c r="A194" s="45" t="s">
        <v>16</v>
      </c>
      <c r="B194" s="7" t="s">
        <v>74</v>
      </c>
      <c r="C194" s="8">
        <v>210</v>
      </c>
      <c r="D194" s="9">
        <v>6.11</v>
      </c>
      <c r="E194" s="9">
        <v>10.72</v>
      </c>
      <c r="F194" s="9">
        <v>32.380000000000003</v>
      </c>
      <c r="G194" s="9">
        <v>251</v>
      </c>
      <c r="H194" s="15">
        <v>181</v>
      </c>
      <c r="I194" s="8">
        <v>2017</v>
      </c>
    </row>
    <row r="195" spans="1:9" ht="29" x14ac:dyDescent="0.35">
      <c r="A195" s="46"/>
      <c r="B195" s="7" t="s">
        <v>76</v>
      </c>
      <c r="C195" s="8">
        <v>70</v>
      </c>
      <c r="D195" s="9">
        <v>37.1</v>
      </c>
      <c r="E195" s="9">
        <v>4.83</v>
      </c>
      <c r="F195" s="9">
        <v>14.35</v>
      </c>
      <c r="G195" s="9">
        <v>165.3</v>
      </c>
      <c r="H195" s="15">
        <v>219</v>
      </c>
      <c r="I195" s="8">
        <v>2011</v>
      </c>
    </row>
    <row r="196" spans="1:9" x14ac:dyDescent="0.35">
      <c r="A196" s="46"/>
      <c r="B196" s="11" t="s">
        <v>65</v>
      </c>
      <c r="C196" s="11">
        <v>30</v>
      </c>
      <c r="D196" s="11">
        <v>2.25</v>
      </c>
      <c r="E196" s="11">
        <v>2.46</v>
      </c>
      <c r="F196" s="11">
        <v>16.5</v>
      </c>
      <c r="G196" s="11">
        <v>97.5</v>
      </c>
      <c r="H196" s="36" t="s">
        <v>70</v>
      </c>
      <c r="I196" s="11">
        <v>2011</v>
      </c>
    </row>
    <row r="197" spans="1:9" x14ac:dyDescent="0.35">
      <c r="A197" s="46"/>
      <c r="B197" s="11" t="s">
        <v>52</v>
      </c>
      <c r="C197" s="11">
        <v>200</v>
      </c>
      <c r="D197" s="11">
        <v>0.2</v>
      </c>
      <c r="E197" s="11">
        <v>0.1</v>
      </c>
      <c r="F197" s="11">
        <v>9.3000000000000007</v>
      </c>
      <c r="G197" s="11">
        <v>38</v>
      </c>
      <c r="H197" s="11">
        <v>457</v>
      </c>
      <c r="I197" s="11">
        <v>2021</v>
      </c>
    </row>
    <row r="198" spans="1:9" x14ac:dyDescent="0.35">
      <c r="A198" s="46"/>
      <c r="B198" s="11" t="s">
        <v>27</v>
      </c>
      <c r="C198" s="11">
        <v>50</v>
      </c>
      <c r="D198" s="11">
        <v>3.8</v>
      </c>
      <c r="E198" s="11">
        <v>0.4</v>
      </c>
      <c r="F198" s="11">
        <v>24.6</v>
      </c>
      <c r="G198" s="11">
        <v>104.5</v>
      </c>
      <c r="H198" s="11">
        <v>573</v>
      </c>
      <c r="I198" s="11">
        <v>2021</v>
      </c>
    </row>
    <row r="199" spans="1:9" x14ac:dyDescent="0.35">
      <c r="A199" s="46"/>
      <c r="B199" s="11" t="s">
        <v>18</v>
      </c>
      <c r="C199" s="11">
        <v>25</v>
      </c>
      <c r="D199" s="11">
        <v>2</v>
      </c>
      <c r="E199" s="11">
        <v>0.38</v>
      </c>
      <c r="F199" s="11">
        <v>10</v>
      </c>
      <c r="G199" s="11">
        <v>51.5</v>
      </c>
      <c r="H199" s="11">
        <v>574</v>
      </c>
      <c r="I199" s="11">
        <v>2021</v>
      </c>
    </row>
    <row r="200" spans="1:9" x14ac:dyDescent="0.35">
      <c r="A200" s="47"/>
      <c r="B200" s="11"/>
      <c r="C200" s="1"/>
      <c r="D200" s="12"/>
      <c r="E200" s="12"/>
      <c r="F200" s="12"/>
      <c r="G200" s="12"/>
      <c r="H200" s="18"/>
      <c r="I200" s="1"/>
    </row>
    <row r="201" spans="1:9" x14ac:dyDescent="0.35">
      <c r="A201" s="14" t="s">
        <v>21</v>
      </c>
      <c r="B201" s="1"/>
      <c r="C201" s="2">
        <f>C194+C196+C197+C198+C199+170</f>
        <v>685</v>
      </c>
      <c r="D201" s="53">
        <f>SUM(D194:D200)</f>
        <v>51.46</v>
      </c>
      <c r="E201" s="53">
        <f>SUM(E194:E200)</f>
        <v>18.89</v>
      </c>
      <c r="F201" s="53">
        <f>SUM(F194:F200)</f>
        <v>107.13</v>
      </c>
      <c r="G201" s="53">
        <f>SUM(G194:G200)</f>
        <v>707.8</v>
      </c>
    </row>
    <row r="202" spans="1:9" x14ac:dyDescent="0.35">
      <c r="A202" s="2" t="s">
        <v>22</v>
      </c>
      <c r="B202" s="1"/>
      <c r="C202" s="2">
        <f>C201</f>
        <v>685</v>
      </c>
      <c r="D202" s="53">
        <f t="shared" ref="D202:G202" si="8">D201</f>
        <v>51.46</v>
      </c>
      <c r="E202" s="53">
        <f t="shared" si="8"/>
        <v>18.89</v>
      </c>
      <c r="F202" s="53">
        <f t="shared" si="8"/>
        <v>107.13</v>
      </c>
      <c r="G202" s="53">
        <f t="shared" si="8"/>
        <v>707.8</v>
      </c>
    </row>
    <row r="218" spans="1:10" x14ac:dyDescent="0.35">
      <c r="C218">
        <v>7</v>
      </c>
    </row>
    <row r="219" spans="1:10" x14ac:dyDescent="0.35">
      <c r="J219" s="33"/>
    </row>
    <row r="220" spans="1:10" x14ac:dyDescent="0.35">
      <c r="D220" s="3" t="s">
        <v>46</v>
      </c>
    </row>
    <row r="221" spans="1:10" x14ac:dyDescent="0.35">
      <c r="A221" s="48" t="s">
        <v>4</v>
      </c>
      <c r="B221" s="48" t="s">
        <v>5</v>
      </c>
      <c r="C221" s="48" t="s">
        <v>6</v>
      </c>
      <c r="D221" s="41" t="s">
        <v>7</v>
      </c>
      <c r="E221" s="41"/>
      <c r="F221" s="41"/>
      <c r="G221" s="49" t="s">
        <v>8</v>
      </c>
      <c r="H221" s="43" t="s">
        <v>9</v>
      </c>
      <c r="I221" s="43" t="s">
        <v>10</v>
      </c>
    </row>
    <row r="222" spans="1:10" x14ac:dyDescent="0.35">
      <c r="A222" s="48"/>
      <c r="B222" s="48"/>
      <c r="C222" s="48"/>
      <c r="D222" s="41" t="s">
        <v>11</v>
      </c>
      <c r="E222" s="41" t="s">
        <v>12</v>
      </c>
      <c r="F222" s="41" t="s">
        <v>13</v>
      </c>
      <c r="G222" s="49"/>
      <c r="H222" s="43"/>
      <c r="I222" s="43"/>
    </row>
    <row r="223" spans="1:10" x14ac:dyDescent="0.35">
      <c r="A223" s="48"/>
      <c r="B223" s="48"/>
      <c r="C223" s="48"/>
      <c r="D223" s="41"/>
      <c r="E223" s="41"/>
      <c r="F223" s="41"/>
      <c r="G223" s="49"/>
      <c r="H223" s="43"/>
      <c r="I223" s="43"/>
    </row>
    <row r="224" spans="1:10" x14ac:dyDescent="0.35">
      <c r="A224" s="5" t="s">
        <v>36</v>
      </c>
      <c r="B224" s="44" t="s">
        <v>47</v>
      </c>
      <c r="C224" s="44"/>
      <c r="D224" s="44"/>
      <c r="E224" s="44"/>
      <c r="F224" s="44"/>
      <c r="G224" s="44"/>
      <c r="H224" s="44"/>
      <c r="I224" s="44"/>
    </row>
    <row r="225" spans="1:9" x14ac:dyDescent="0.35">
      <c r="A225" s="45" t="s">
        <v>16</v>
      </c>
      <c r="B225" s="7"/>
      <c r="C225" s="7"/>
      <c r="D225" s="7"/>
      <c r="E225" s="7"/>
      <c r="F225" s="7"/>
      <c r="G225" s="7"/>
      <c r="H225" s="7"/>
      <c r="I225" s="7"/>
    </row>
    <row r="226" spans="1:9" x14ac:dyDescent="0.35">
      <c r="A226" s="46"/>
      <c r="B226" s="7" t="s">
        <v>68</v>
      </c>
      <c r="C226" s="7">
        <v>60</v>
      </c>
      <c r="D226" s="7">
        <v>0.72</v>
      </c>
      <c r="E226" s="7">
        <v>3.0599999999999996</v>
      </c>
      <c r="F226" s="7">
        <v>3.3</v>
      </c>
      <c r="G226" s="7">
        <v>43.8</v>
      </c>
      <c r="H226" s="7" t="s">
        <v>42</v>
      </c>
      <c r="I226" s="7">
        <v>2017</v>
      </c>
    </row>
    <row r="227" spans="1:9" x14ac:dyDescent="0.35">
      <c r="A227" s="46"/>
      <c r="B227" s="11" t="s">
        <v>67</v>
      </c>
      <c r="C227" s="11">
        <v>250</v>
      </c>
      <c r="D227" s="34"/>
      <c r="E227" s="34"/>
      <c r="F227" s="34"/>
      <c r="G227" s="34"/>
      <c r="H227" s="11"/>
      <c r="I227" s="11"/>
    </row>
    <row r="228" spans="1:9" x14ac:dyDescent="0.35">
      <c r="A228" s="46"/>
      <c r="B228" s="11" t="s">
        <v>44</v>
      </c>
      <c r="C228" s="11">
        <v>40</v>
      </c>
      <c r="D228" s="11">
        <v>3</v>
      </c>
      <c r="E228" s="11">
        <v>3.92</v>
      </c>
      <c r="F228" s="11">
        <v>33.76</v>
      </c>
      <c r="G228" s="11">
        <v>186</v>
      </c>
      <c r="H228" s="11" t="s">
        <v>45</v>
      </c>
      <c r="I228" s="1">
        <v>2011</v>
      </c>
    </row>
    <row r="229" spans="1:9" x14ac:dyDescent="0.35">
      <c r="A229" s="46"/>
      <c r="B229" s="11" t="s">
        <v>52</v>
      </c>
      <c r="C229" s="1">
        <v>200</v>
      </c>
      <c r="D229" s="12">
        <v>0.2</v>
      </c>
      <c r="E229" s="12">
        <v>0.1</v>
      </c>
      <c r="F229" s="12">
        <v>9.3000000000000007</v>
      </c>
      <c r="G229" s="12">
        <v>38</v>
      </c>
      <c r="H229" s="1">
        <v>457</v>
      </c>
      <c r="I229" s="1">
        <v>2021</v>
      </c>
    </row>
    <row r="230" spans="1:9" x14ac:dyDescent="0.35">
      <c r="A230" s="46"/>
      <c r="B230" s="11" t="s">
        <v>27</v>
      </c>
      <c r="C230" s="1">
        <v>45</v>
      </c>
      <c r="D230" s="12">
        <v>3.42</v>
      </c>
      <c r="E230" s="12">
        <v>0.36</v>
      </c>
      <c r="F230" s="12">
        <v>22.14</v>
      </c>
      <c r="G230" s="12">
        <v>95.3</v>
      </c>
      <c r="H230" s="1">
        <v>573</v>
      </c>
      <c r="I230" s="1">
        <v>2021</v>
      </c>
    </row>
    <row r="231" spans="1:9" x14ac:dyDescent="0.35">
      <c r="A231" s="46"/>
      <c r="B231" s="11" t="s">
        <v>18</v>
      </c>
      <c r="C231" s="1">
        <v>25</v>
      </c>
      <c r="D231" s="12">
        <v>2</v>
      </c>
      <c r="E231" s="12">
        <v>0.38</v>
      </c>
      <c r="F231" s="12">
        <v>10</v>
      </c>
      <c r="G231" s="12">
        <v>51.5</v>
      </c>
      <c r="H231" s="1">
        <v>574</v>
      </c>
      <c r="I231" s="1">
        <v>2021</v>
      </c>
    </row>
    <row r="232" spans="1:9" x14ac:dyDescent="0.35">
      <c r="A232" s="47"/>
      <c r="B232" s="11" t="s">
        <v>20</v>
      </c>
      <c r="C232" s="1">
        <v>100</v>
      </c>
      <c r="D232" s="12">
        <v>0.4</v>
      </c>
      <c r="E232" s="12">
        <v>0.4</v>
      </c>
      <c r="F232" s="12">
        <v>9.8000000000000007</v>
      </c>
      <c r="G232" s="12">
        <v>47</v>
      </c>
      <c r="H232" s="1">
        <v>338</v>
      </c>
      <c r="I232" s="1">
        <v>2017</v>
      </c>
    </row>
    <row r="233" spans="1:9" x14ac:dyDescent="0.35">
      <c r="A233" s="14" t="s">
        <v>21</v>
      </c>
      <c r="B233" s="1"/>
      <c r="C233" s="2">
        <f>SUM(C226:C232)</f>
        <v>720</v>
      </c>
      <c r="D233" s="2">
        <f t="shared" ref="D233:G233" si="9">SUM(D226:D232)</f>
        <v>9.74</v>
      </c>
      <c r="E233" s="2">
        <f t="shared" si="9"/>
        <v>8.2199999999999989</v>
      </c>
      <c r="F233" s="2">
        <f t="shared" si="9"/>
        <v>88.3</v>
      </c>
      <c r="G233" s="2">
        <f t="shared" si="9"/>
        <v>461.6</v>
      </c>
      <c r="H233" s="1"/>
      <c r="I233" s="1"/>
    </row>
    <row r="234" spans="1:9" x14ac:dyDescent="0.35">
      <c r="A234" s="2" t="s">
        <v>22</v>
      </c>
      <c r="B234" s="1"/>
      <c r="C234" s="2">
        <f>C233</f>
        <v>720</v>
      </c>
      <c r="D234" s="53">
        <f t="shared" ref="D234:G234" si="10">D233</f>
        <v>9.74</v>
      </c>
      <c r="E234" s="53">
        <f t="shared" si="10"/>
        <v>8.2199999999999989</v>
      </c>
      <c r="F234" s="53">
        <f t="shared" si="10"/>
        <v>88.3</v>
      </c>
      <c r="G234" s="53">
        <f t="shared" si="10"/>
        <v>461.6</v>
      </c>
    </row>
    <row r="251" spans="1:9" x14ac:dyDescent="0.35">
      <c r="C251">
        <v>8</v>
      </c>
    </row>
    <row r="253" spans="1:9" x14ac:dyDescent="0.35">
      <c r="D253" s="3" t="s">
        <v>48</v>
      </c>
    </row>
    <row r="254" spans="1:9" x14ac:dyDescent="0.35">
      <c r="A254" s="48" t="s">
        <v>4</v>
      </c>
      <c r="B254" s="48" t="s">
        <v>5</v>
      </c>
      <c r="C254" s="48" t="s">
        <v>6</v>
      </c>
      <c r="D254" s="41" t="s">
        <v>7</v>
      </c>
      <c r="E254" s="41"/>
      <c r="F254" s="41"/>
      <c r="G254" s="49" t="s">
        <v>8</v>
      </c>
      <c r="H254" s="43" t="s">
        <v>9</v>
      </c>
      <c r="I254" s="43" t="s">
        <v>10</v>
      </c>
    </row>
    <row r="255" spans="1:9" x14ac:dyDescent="0.35">
      <c r="A255" s="48"/>
      <c r="B255" s="48"/>
      <c r="C255" s="48"/>
      <c r="D255" s="41" t="s">
        <v>11</v>
      </c>
      <c r="E255" s="41" t="s">
        <v>12</v>
      </c>
      <c r="F255" s="41" t="s">
        <v>13</v>
      </c>
      <c r="G255" s="49"/>
      <c r="H255" s="43"/>
      <c r="I255" s="43"/>
    </row>
    <row r="256" spans="1:9" x14ac:dyDescent="0.35">
      <c r="A256" s="48"/>
      <c r="B256" s="48"/>
      <c r="C256" s="48"/>
      <c r="D256" s="41"/>
      <c r="E256" s="41"/>
      <c r="F256" s="41"/>
      <c r="G256" s="49"/>
      <c r="H256" s="43"/>
      <c r="I256" s="43"/>
    </row>
    <row r="257" spans="1:9" x14ac:dyDescent="0.35">
      <c r="A257" s="5" t="s">
        <v>36</v>
      </c>
      <c r="B257" s="44" t="s">
        <v>49</v>
      </c>
      <c r="C257" s="44"/>
      <c r="D257" s="44"/>
      <c r="E257" s="44"/>
      <c r="F257" s="44"/>
      <c r="G257" s="44"/>
      <c r="H257" s="44"/>
      <c r="I257" s="44"/>
    </row>
    <row r="258" spans="1:9" x14ac:dyDescent="0.35">
      <c r="A258" s="45" t="s">
        <v>16</v>
      </c>
      <c r="B258" s="7" t="s">
        <v>64</v>
      </c>
      <c r="C258" s="7">
        <v>120</v>
      </c>
      <c r="D258" s="7">
        <v>6.24</v>
      </c>
      <c r="E258" s="7">
        <v>3</v>
      </c>
      <c r="F258" s="7">
        <v>44.04</v>
      </c>
      <c r="G258" s="7">
        <v>235.2</v>
      </c>
      <c r="H258" s="7">
        <v>673</v>
      </c>
      <c r="I258" s="7">
        <v>2011</v>
      </c>
    </row>
    <row r="259" spans="1:9" x14ac:dyDescent="0.35">
      <c r="A259" s="46"/>
      <c r="B259" s="7" t="s">
        <v>65</v>
      </c>
      <c r="C259" s="7">
        <v>30</v>
      </c>
      <c r="D259" s="7"/>
      <c r="E259" s="7"/>
      <c r="F259" s="7"/>
      <c r="G259" s="7"/>
      <c r="H259" s="7"/>
      <c r="I259" s="7"/>
    </row>
    <row r="260" spans="1:9" x14ac:dyDescent="0.35">
      <c r="A260" s="46"/>
      <c r="B260" s="7" t="s">
        <v>52</v>
      </c>
      <c r="C260" s="7">
        <v>200</v>
      </c>
      <c r="D260" s="7">
        <v>0.2</v>
      </c>
      <c r="E260" s="7">
        <v>0.1</v>
      </c>
      <c r="F260" s="7">
        <v>9.3000000000000007</v>
      </c>
      <c r="G260" s="7">
        <v>38</v>
      </c>
      <c r="H260" s="7">
        <v>457</v>
      </c>
      <c r="I260" s="7">
        <v>2021</v>
      </c>
    </row>
    <row r="261" spans="1:9" x14ac:dyDescent="0.35">
      <c r="A261" s="46"/>
      <c r="B261" s="11" t="s">
        <v>27</v>
      </c>
      <c r="C261" s="1">
        <v>45</v>
      </c>
      <c r="D261" s="12">
        <v>3.42</v>
      </c>
      <c r="E261" s="12">
        <v>0.36</v>
      </c>
      <c r="F261" s="12">
        <v>22.14</v>
      </c>
      <c r="G261" s="12">
        <v>95.3</v>
      </c>
      <c r="H261" s="1">
        <v>573</v>
      </c>
      <c r="I261" s="1">
        <v>2021</v>
      </c>
    </row>
    <row r="262" spans="1:9" x14ac:dyDescent="0.35">
      <c r="A262" s="46"/>
      <c r="B262" s="11" t="s">
        <v>18</v>
      </c>
      <c r="C262" s="1">
        <v>25</v>
      </c>
      <c r="D262" s="12">
        <v>2</v>
      </c>
      <c r="E262" s="12">
        <v>0.38</v>
      </c>
      <c r="F262" s="12">
        <v>10</v>
      </c>
      <c r="G262" s="12">
        <v>51.5</v>
      </c>
      <c r="H262" s="1">
        <v>574</v>
      </c>
      <c r="I262" s="1">
        <v>2021</v>
      </c>
    </row>
    <row r="263" spans="1:9" x14ac:dyDescent="0.35">
      <c r="A263" s="14" t="s">
        <v>21</v>
      </c>
      <c r="B263" s="1"/>
      <c r="C263" s="2">
        <f>SUM(C258:C262)</f>
        <v>420</v>
      </c>
      <c r="D263" s="53">
        <f>SUM(D258:D262)</f>
        <v>11.86</v>
      </c>
      <c r="E263" s="53">
        <f>SUM(E258:E262)</f>
        <v>3.84</v>
      </c>
      <c r="F263" s="53">
        <f>SUM(F258:F262)</f>
        <v>85.48</v>
      </c>
      <c r="G263" s="53">
        <f>SUM(G258:G262)</f>
        <v>420</v>
      </c>
    </row>
    <row r="264" spans="1:9" x14ac:dyDescent="0.35">
      <c r="A264" s="2" t="s">
        <v>22</v>
      </c>
      <c r="B264" s="1"/>
      <c r="C264" s="2">
        <f>C263</f>
        <v>420</v>
      </c>
      <c r="D264" s="53">
        <f t="shared" ref="D264:G264" si="11">D263</f>
        <v>11.86</v>
      </c>
      <c r="E264" s="53">
        <f t="shared" si="11"/>
        <v>3.84</v>
      </c>
      <c r="F264" s="53">
        <f t="shared" si="11"/>
        <v>85.48</v>
      </c>
      <c r="G264" s="53">
        <f t="shared" si="11"/>
        <v>420</v>
      </c>
    </row>
    <row r="284" spans="1:9" x14ac:dyDescent="0.35">
      <c r="C284">
        <v>9</v>
      </c>
    </row>
    <row r="286" spans="1:9" x14ac:dyDescent="0.35">
      <c r="D286" s="3" t="s">
        <v>50</v>
      </c>
    </row>
    <row r="287" spans="1:9" x14ac:dyDescent="0.35">
      <c r="A287" s="48" t="s">
        <v>4</v>
      </c>
      <c r="B287" s="48" t="s">
        <v>5</v>
      </c>
      <c r="C287" s="48" t="s">
        <v>6</v>
      </c>
      <c r="D287" s="41" t="s">
        <v>7</v>
      </c>
      <c r="E287" s="41"/>
      <c r="F287" s="41"/>
      <c r="G287" s="49" t="s">
        <v>8</v>
      </c>
      <c r="H287" s="43" t="s">
        <v>9</v>
      </c>
      <c r="I287" s="43" t="s">
        <v>10</v>
      </c>
    </row>
    <row r="288" spans="1:9" x14ac:dyDescent="0.35">
      <c r="A288" s="48"/>
      <c r="B288" s="48"/>
      <c r="C288" s="48"/>
      <c r="D288" s="41" t="s">
        <v>11</v>
      </c>
      <c r="E288" s="41" t="s">
        <v>12</v>
      </c>
      <c r="F288" s="41" t="s">
        <v>13</v>
      </c>
      <c r="G288" s="49"/>
      <c r="H288" s="43"/>
      <c r="I288" s="43"/>
    </row>
    <row r="289" spans="1:9" x14ac:dyDescent="0.35">
      <c r="A289" s="48"/>
      <c r="B289" s="48"/>
      <c r="C289" s="48"/>
      <c r="D289" s="41"/>
      <c r="E289" s="41"/>
      <c r="F289" s="41"/>
      <c r="G289" s="49"/>
      <c r="H289" s="43"/>
      <c r="I289" s="43"/>
    </row>
    <row r="290" spans="1:9" x14ac:dyDescent="0.35">
      <c r="A290" s="5" t="s">
        <v>36</v>
      </c>
      <c r="B290" s="44" t="s">
        <v>51</v>
      </c>
      <c r="C290" s="44"/>
      <c r="D290" s="44"/>
      <c r="E290" s="44"/>
      <c r="F290" s="44"/>
      <c r="G290" s="44"/>
      <c r="H290" s="44"/>
      <c r="I290" s="44"/>
    </row>
    <row r="291" spans="1:9" ht="29" x14ac:dyDescent="0.35">
      <c r="A291" s="45" t="s">
        <v>16</v>
      </c>
      <c r="B291" s="7" t="s">
        <v>25</v>
      </c>
      <c r="C291" s="7">
        <v>60</v>
      </c>
      <c r="D291" s="7">
        <v>0.48</v>
      </c>
      <c r="E291" s="7">
        <v>0.06</v>
      </c>
      <c r="F291" s="7">
        <v>1.02</v>
      </c>
      <c r="G291" s="7">
        <v>6</v>
      </c>
      <c r="H291" s="7" t="s">
        <v>26</v>
      </c>
      <c r="I291" s="7">
        <v>2017</v>
      </c>
    </row>
    <row r="292" spans="1:9" x14ac:dyDescent="0.35">
      <c r="A292" s="46"/>
      <c r="B292" s="7" t="s">
        <v>66</v>
      </c>
      <c r="C292" s="7">
        <v>120</v>
      </c>
      <c r="D292" s="7">
        <v>14.34</v>
      </c>
      <c r="E292" s="7">
        <v>23.53</v>
      </c>
      <c r="F292" s="7">
        <v>2.04</v>
      </c>
      <c r="G292" s="7">
        <v>277.99</v>
      </c>
      <c r="H292" s="7">
        <v>211</v>
      </c>
      <c r="I292" s="7">
        <v>2017</v>
      </c>
    </row>
    <row r="293" spans="1:9" ht="29" x14ac:dyDescent="0.35">
      <c r="A293" s="46"/>
      <c r="B293" s="7" t="s">
        <v>39</v>
      </c>
      <c r="C293" s="7">
        <v>200</v>
      </c>
      <c r="D293" s="7">
        <v>2.8</v>
      </c>
      <c r="E293" s="7">
        <v>2.5</v>
      </c>
      <c r="F293" s="7">
        <v>13.6</v>
      </c>
      <c r="G293" s="7">
        <v>88</v>
      </c>
      <c r="H293" s="7">
        <v>379</v>
      </c>
      <c r="I293" s="7">
        <v>2017</v>
      </c>
    </row>
    <row r="294" spans="1:9" x14ac:dyDescent="0.35">
      <c r="A294" s="46"/>
      <c r="B294" s="11" t="s">
        <v>27</v>
      </c>
      <c r="C294" s="1">
        <v>40</v>
      </c>
      <c r="D294" s="12">
        <v>3.04</v>
      </c>
      <c r="E294" s="12">
        <v>0.32</v>
      </c>
      <c r="F294" s="12">
        <v>19.68</v>
      </c>
      <c r="G294" s="12">
        <v>83.6</v>
      </c>
      <c r="H294" s="1">
        <v>573</v>
      </c>
      <c r="I294" s="1">
        <v>2017</v>
      </c>
    </row>
    <row r="295" spans="1:9" x14ac:dyDescent="0.35">
      <c r="A295" s="46"/>
      <c r="B295" s="11" t="s">
        <v>18</v>
      </c>
      <c r="C295" s="1">
        <v>25</v>
      </c>
      <c r="D295" s="12">
        <v>2</v>
      </c>
      <c r="E295" s="12">
        <v>0.38</v>
      </c>
      <c r="F295" s="12">
        <v>10</v>
      </c>
      <c r="G295" s="12">
        <v>51.5</v>
      </c>
      <c r="H295" s="1">
        <v>574</v>
      </c>
      <c r="I295" s="1">
        <v>2017</v>
      </c>
    </row>
    <row r="296" spans="1:9" x14ac:dyDescent="0.35">
      <c r="A296" s="47"/>
      <c r="B296" s="11"/>
      <c r="C296" s="1"/>
      <c r="D296" s="12"/>
      <c r="E296" s="12"/>
      <c r="F296" s="12"/>
      <c r="G296" s="12"/>
      <c r="H296" s="1"/>
      <c r="I296" s="1"/>
    </row>
    <row r="297" spans="1:9" x14ac:dyDescent="0.35">
      <c r="A297" s="14" t="s">
        <v>21</v>
      </c>
      <c r="B297" s="1"/>
      <c r="C297" s="2">
        <f>SUM(C291:C296)</f>
        <v>445</v>
      </c>
      <c r="D297" s="2">
        <f>SUM(D291:D296)</f>
        <v>22.66</v>
      </c>
      <c r="E297" s="2">
        <f>SUM(E291:E296)</f>
        <v>26.79</v>
      </c>
      <c r="F297" s="2">
        <f>SUM(F291:F296)</f>
        <v>46.34</v>
      </c>
      <c r="G297" s="2">
        <f>SUM(G291:G296)</f>
        <v>507.09000000000003</v>
      </c>
    </row>
    <row r="298" spans="1:9" x14ac:dyDescent="0.35">
      <c r="A298" s="2" t="s">
        <v>22</v>
      </c>
      <c r="B298" s="1"/>
      <c r="C298" s="2">
        <f>C297</f>
        <v>445</v>
      </c>
      <c r="D298" s="53">
        <f t="shared" ref="D298:G298" si="12">D297</f>
        <v>22.66</v>
      </c>
      <c r="E298" s="53">
        <f t="shared" si="12"/>
        <v>26.79</v>
      </c>
      <c r="F298" s="53">
        <f t="shared" si="12"/>
        <v>46.34</v>
      </c>
      <c r="G298" s="53">
        <f t="shared" si="12"/>
        <v>507.09000000000003</v>
      </c>
    </row>
    <row r="315" spans="2:7" x14ac:dyDescent="0.35">
      <c r="C315">
        <v>10</v>
      </c>
    </row>
    <row r="317" spans="2:7" x14ac:dyDescent="0.35">
      <c r="B317" t="s">
        <v>53</v>
      </c>
    </row>
    <row r="319" spans="2:7" x14ac:dyDescent="0.35">
      <c r="B319" s="40" t="s">
        <v>54</v>
      </c>
      <c r="C319" s="40"/>
      <c r="D319" s="41" t="s">
        <v>7</v>
      </c>
      <c r="E319" s="41"/>
      <c r="F319" s="41"/>
      <c r="G319" s="42" t="s">
        <v>8</v>
      </c>
    </row>
    <row r="320" spans="2:7" x14ac:dyDescent="0.35">
      <c r="B320" s="40"/>
      <c r="C320" s="40"/>
      <c r="D320" s="40" t="s">
        <v>11</v>
      </c>
      <c r="E320" s="40" t="s">
        <v>12</v>
      </c>
      <c r="F320" s="40" t="s">
        <v>55</v>
      </c>
      <c r="G320" s="42"/>
    </row>
    <row r="321" spans="2:7" x14ac:dyDescent="0.35">
      <c r="B321" s="40"/>
      <c r="C321" s="40"/>
      <c r="D321" s="40"/>
      <c r="E321" s="40"/>
      <c r="F321" s="40"/>
      <c r="G321" s="42"/>
    </row>
    <row r="322" spans="2:7" x14ac:dyDescent="0.35">
      <c r="B322" s="40"/>
      <c r="C322" s="40"/>
      <c r="D322" s="40"/>
      <c r="E322" s="40"/>
      <c r="F322" s="40"/>
      <c r="G322" s="42"/>
    </row>
    <row r="323" spans="2:7" x14ac:dyDescent="0.35">
      <c r="B323" s="38" t="s">
        <v>56</v>
      </c>
      <c r="C323" s="38"/>
      <c r="D323" s="12">
        <f>D15+D44+D73+D107+D138+D169+D201+D233+D263+D297</f>
        <v>225.85</v>
      </c>
      <c r="E323" s="12">
        <f>E15+E44+E73+E107+E138+E169+E201+E233+E263+E297</f>
        <v>151.58500000000001</v>
      </c>
      <c r="F323" s="12">
        <f>F15+F44+F73+F107+F138+F169+F201+F233+F263+F297</f>
        <v>1078.0449999999998</v>
      </c>
      <c r="G323" s="12">
        <f>G15+G44+G73+G107+G138+G169+G201+G233+G263+G297</f>
        <v>6139.9900000000007</v>
      </c>
    </row>
    <row r="324" spans="2:7" x14ac:dyDescent="0.35">
      <c r="B324" s="38" t="s">
        <v>57</v>
      </c>
      <c r="C324" s="38"/>
      <c r="D324" s="1">
        <f>D323/10</f>
        <v>22.585000000000001</v>
      </c>
      <c r="E324" s="1">
        <f t="shared" ref="E324:G324" si="13">E323/10</f>
        <v>15.1585</v>
      </c>
      <c r="F324" s="1">
        <f t="shared" si="13"/>
        <v>107.80449999999999</v>
      </c>
      <c r="G324" s="1">
        <f t="shared" si="13"/>
        <v>613.99900000000002</v>
      </c>
    </row>
    <row r="325" spans="2:7" x14ac:dyDescent="0.35">
      <c r="B325" s="39" t="s">
        <v>58</v>
      </c>
      <c r="C325" s="39"/>
      <c r="D325" s="37"/>
      <c r="E325" s="37"/>
      <c r="F325" s="37"/>
      <c r="G325" s="37"/>
    </row>
    <row r="326" spans="2:7" x14ac:dyDescent="0.35">
      <c r="B326" s="39"/>
      <c r="C326" s="39"/>
      <c r="D326" s="37"/>
      <c r="E326" s="37"/>
      <c r="F326" s="37"/>
      <c r="G326" s="37"/>
    </row>
    <row r="328" spans="2:7" x14ac:dyDescent="0.35">
      <c r="B328" t="s">
        <v>59</v>
      </c>
    </row>
    <row r="330" spans="2:7" x14ac:dyDescent="0.35">
      <c r="B330" s="2" t="s">
        <v>60</v>
      </c>
      <c r="C330" s="2" t="s">
        <v>61</v>
      </c>
    </row>
    <row r="331" spans="2:7" x14ac:dyDescent="0.35">
      <c r="B331" s="1" t="s">
        <v>62</v>
      </c>
      <c r="C331" s="1">
        <f>(C15+C44+C73+C107+C138+C169+C201+C233+C263)/10</f>
        <v>523</v>
      </c>
    </row>
    <row r="348" spans="4:4" x14ac:dyDescent="0.35">
      <c r="D348">
        <v>11</v>
      </c>
    </row>
  </sheetData>
  <mergeCells count="122">
    <mergeCell ref="I5:I7"/>
    <mergeCell ref="D6:D7"/>
    <mergeCell ref="E6:E7"/>
    <mergeCell ref="F6:F7"/>
    <mergeCell ref="B8:I8"/>
    <mergeCell ref="A9:A14"/>
    <mergeCell ref="A5:A7"/>
    <mergeCell ref="B5:B7"/>
    <mergeCell ref="C5:C7"/>
    <mergeCell ref="D5:F5"/>
    <mergeCell ref="G5:G7"/>
    <mergeCell ref="H5:H7"/>
    <mergeCell ref="I33:I35"/>
    <mergeCell ref="D34:D35"/>
    <mergeCell ref="E34:E35"/>
    <mergeCell ref="F34:F35"/>
    <mergeCell ref="B36:I36"/>
    <mergeCell ref="A37:A43"/>
    <mergeCell ref="A33:A35"/>
    <mergeCell ref="B33:B35"/>
    <mergeCell ref="C33:C35"/>
    <mergeCell ref="D33:F33"/>
    <mergeCell ref="G33:G35"/>
    <mergeCell ref="H33:H35"/>
    <mergeCell ref="I64:I66"/>
    <mergeCell ref="D65:D66"/>
    <mergeCell ref="E65:E66"/>
    <mergeCell ref="F65:F66"/>
    <mergeCell ref="B67:I67"/>
    <mergeCell ref="A68:A72"/>
    <mergeCell ref="A64:A66"/>
    <mergeCell ref="B64:B66"/>
    <mergeCell ref="C64:C66"/>
    <mergeCell ref="D64:F64"/>
    <mergeCell ref="G64:G66"/>
    <mergeCell ref="H64:H66"/>
    <mergeCell ref="I97:I99"/>
    <mergeCell ref="D98:D99"/>
    <mergeCell ref="E98:E99"/>
    <mergeCell ref="F98:F99"/>
    <mergeCell ref="B100:I100"/>
    <mergeCell ref="A101:A106"/>
    <mergeCell ref="A97:A99"/>
    <mergeCell ref="B97:B99"/>
    <mergeCell ref="C97:C99"/>
    <mergeCell ref="D97:F97"/>
    <mergeCell ref="G97:G99"/>
    <mergeCell ref="H97:H99"/>
    <mergeCell ref="B131:I131"/>
    <mergeCell ref="I159:I161"/>
    <mergeCell ref="D160:D161"/>
    <mergeCell ref="E160:E161"/>
    <mergeCell ref="F160:F161"/>
    <mergeCell ref="B162:I162"/>
    <mergeCell ref="A163:A168"/>
    <mergeCell ref="A159:A161"/>
    <mergeCell ref="B159:B161"/>
    <mergeCell ref="C159:C161"/>
    <mergeCell ref="D159:F159"/>
    <mergeCell ref="G159:G161"/>
    <mergeCell ref="H159:H161"/>
    <mergeCell ref="I190:I192"/>
    <mergeCell ref="D191:D192"/>
    <mergeCell ref="E191:E192"/>
    <mergeCell ref="F191:F192"/>
    <mergeCell ref="B193:I193"/>
    <mergeCell ref="A194:A200"/>
    <mergeCell ref="A190:A192"/>
    <mergeCell ref="B190:B192"/>
    <mergeCell ref="C190:C192"/>
    <mergeCell ref="D190:F190"/>
    <mergeCell ref="G190:G192"/>
    <mergeCell ref="H190:H192"/>
    <mergeCell ref="I221:I223"/>
    <mergeCell ref="D222:D223"/>
    <mergeCell ref="E222:E223"/>
    <mergeCell ref="F222:F223"/>
    <mergeCell ref="B224:I224"/>
    <mergeCell ref="A225:A232"/>
    <mergeCell ref="A221:A223"/>
    <mergeCell ref="B221:B223"/>
    <mergeCell ref="C221:C223"/>
    <mergeCell ref="D221:F221"/>
    <mergeCell ref="G221:G223"/>
    <mergeCell ref="H221:H223"/>
    <mergeCell ref="I254:I256"/>
    <mergeCell ref="D255:D256"/>
    <mergeCell ref="E255:E256"/>
    <mergeCell ref="F255:F256"/>
    <mergeCell ref="B257:I257"/>
    <mergeCell ref="A258:A262"/>
    <mergeCell ref="A254:A256"/>
    <mergeCell ref="B254:B256"/>
    <mergeCell ref="C254:C256"/>
    <mergeCell ref="D254:F254"/>
    <mergeCell ref="G254:G256"/>
    <mergeCell ref="H254:H256"/>
    <mergeCell ref="I287:I289"/>
    <mergeCell ref="D288:D289"/>
    <mergeCell ref="E288:E289"/>
    <mergeCell ref="F288:F289"/>
    <mergeCell ref="B290:I290"/>
    <mergeCell ref="A291:A296"/>
    <mergeCell ref="A287:A289"/>
    <mergeCell ref="B287:B289"/>
    <mergeCell ref="C287:C289"/>
    <mergeCell ref="D287:F287"/>
    <mergeCell ref="G287:G289"/>
    <mergeCell ref="H287:H289"/>
    <mergeCell ref="G325:G326"/>
    <mergeCell ref="B323:C323"/>
    <mergeCell ref="B324:C324"/>
    <mergeCell ref="B325:C326"/>
    <mergeCell ref="D325:D326"/>
    <mergeCell ref="E325:E326"/>
    <mergeCell ref="F325:F326"/>
    <mergeCell ref="B319:C322"/>
    <mergeCell ref="D319:F319"/>
    <mergeCell ref="G319:G322"/>
    <mergeCell ref="D320:D322"/>
    <mergeCell ref="E320:E322"/>
    <mergeCell ref="F320:F32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 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2026-08-24T08:10:10Z</dcterms:modified>
</cp:coreProperties>
</file>