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605" windowHeight="7620" tabRatio="436" firstSheet="2" activeTab="12"/>
  </bookViews>
  <sheets>
    <sheet name="цветовые индикаторы" sheetId="41" state="hidden" r:id="rId1"/>
    <sheet name="ТРЕБОВАНИЯ К ЗАПОЛНЕНИЮ" sheetId="46" r:id="rId2"/>
    <sheet name="1.1." sheetId="20" r:id="rId3"/>
    <sheet name="1.2." sheetId="21" r:id="rId4"/>
    <sheet name="1.3." sheetId="22" r:id="rId5"/>
    <sheet name="2.1." sheetId="29" r:id="rId6"/>
    <sheet name="2.2." sheetId="34" r:id="rId7"/>
    <sheet name="2.3" sheetId="42" r:id="rId8"/>
    <sheet name="2.4" sheetId="44" r:id="rId9"/>
    <sheet name="2.5" sheetId="43" r:id="rId10"/>
    <sheet name="III" sheetId="39" r:id="rId11"/>
    <sheet name="Справка " sheetId="40" r:id="rId12"/>
    <sheet name="Динамика" sheetId="47" r:id="rId13"/>
    <sheet name="Лист1" sheetId="48" r:id="rId14"/>
  </sheets>
  <definedNames>
    <definedName name="_xlnm._FilterDatabase" localSheetId="2" hidden="1">'1.1.'!$Z$7:$Z$34</definedName>
    <definedName name="_xlnm._FilterDatabase" localSheetId="3" hidden="1">'1.2.'!$Q$3:$Q$31</definedName>
    <definedName name="_xlnm._FilterDatabase" localSheetId="4" hidden="1">'1.3.'!$M$5:$M$29</definedName>
    <definedName name="_xlnm._FilterDatabase" localSheetId="5" hidden="1">'2.1.'!$X$7:$X$31</definedName>
    <definedName name="_xlnm._FilterDatabase" localSheetId="6" hidden="1">'2.2.'!$AA$3:$AA$29</definedName>
    <definedName name="_xlnm._FilterDatabase" localSheetId="7" hidden="1">'2.3'!$S$5:$S$28</definedName>
  </definedNames>
  <calcPr calcId="144525"/>
</workbook>
</file>

<file path=xl/calcChain.xml><?xml version="1.0" encoding="utf-8"?>
<calcChain xmlns="http://schemas.openxmlformats.org/spreadsheetml/2006/main">
  <c r="Q6" i="21" l="1"/>
  <c r="S34" i="42" l="1"/>
  <c r="S33" i="42"/>
  <c r="S13" i="42"/>
  <c r="AA35" i="34" l="1"/>
  <c r="AA34" i="34"/>
  <c r="Z34" i="34"/>
  <c r="Z35" i="34"/>
  <c r="X38" i="29"/>
  <c r="X37" i="29"/>
  <c r="X36" i="29"/>
  <c r="W36" i="29"/>
  <c r="W37" i="29"/>
  <c r="W38" i="29"/>
  <c r="V39" i="29"/>
  <c r="Y36" i="34" l="1"/>
  <c r="Y30" i="34"/>
  <c r="V32" i="29"/>
  <c r="L8" i="39" l="1"/>
  <c r="K8" i="39"/>
  <c r="P7" i="44"/>
  <c r="O7" i="44"/>
  <c r="F29" i="42"/>
  <c r="G29" i="42"/>
  <c r="H29" i="42"/>
  <c r="I29" i="42"/>
  <c r="J29" i="42"/>
  <c r="K29" i="42"/>
  <c r="L29" i="42"/>
  <c r="M29" i="42"/>
  <c r="N29" i="42"/>
  <c r="O29" i="42"/>
  <c r="P33" i="42"/>
  <c r="Q33" i="42" s="1"/>
  <c r="P15" i="42"/>
  <c r="P17" i="42"/>
  <c r="P18" i="42"/>
  <c r="P6" i="42"/>
  <c r="P28" i="42"/>
  <c r="P27" i="42"/>
  <c r="Q27" i="42" s="1"/>
  <c r="P7" i="42"/>
  <c r="P21" i="42"/>
  <c r="P8" i="42"/>
  <c r="P9" i="42"/>
  <c r="Q9" i="42" s="1"/>
  <c r="P23" i="42"/>
  <c r="P10" i="42"/>
  <c r="P20" i="42"/>
  <c r="P12" i="42"/>
  <c r="P16" i="42"/>
  <c r="Q16" i="42" s="1"/>
  <c r="P11" i="42"/>
  <c r="P19" i="42"/>
  <c r="Q19" i="42" s="1"/>
  <c r="P34" i="42"/>
  <c r="Q34" i="42" s="1"/>
  <c r="P25" i="42"/>
  <c r="Q25" i="42" s="1"/>
  <c r="P26" i="42"/>
  <c r="P24" i="42"/>
  <c r="P22" i="42"/>
  <c r="P14" i="42"/>
  <c r="Q29" i="42" l="1"/>
  <c r="Q35" i="42"/>
  <c r="P29" i="42"/>
  <c r="D30" i="34"/>
  <c r="E30" i="34"/>
  <c r="F30" i="34"/>
  <c r="G30" i="34"/>
  <c r="H30" i="34"/>
  <c r="I30" i="34"/>
  <c r="N30" i="34"/>
  <c r="O30" i="34"/>
  <c r="P30" i="34"/>
  <c r="Q30" i="34"/>
  <c r="R30" i="34"/>
  <c r="S30" i="34"/>
  <c r="T30" i="34"/>
  <c r="U30" i="34"/>
  <c r="V30" i="34"/>
  <c r="W30" i="34"/>
  <c r="X35" i="34"/>
  <c r="Y35" i="34" s="1"/>
  <c r="X7" i="34"/>
  <c r="Y7" i="34" s="1"/>
  <c r="X26" i="34"/>
  <c r="Y26" i="34" s="1"/>
  <c r="X9" i="34"/>
  <c r="Y9" i="34" s="1"/>
  <c r="X11" i="34"/>
  <c r="Y11" i="34" s="1"/>
  <c r="X17" i="34"/>
  <c r="Y17" i="34" s="1"/>
  <c r="X28" i="34"/>
  <c r="Y28" i="34" s="1"/>
  <c r="X27" i="34"/>
  <c r="Y27" i="34" s="1"/>
  <c r="X10" i="34"/>
  <c r="Y10" i="34" s="1"/>
  <c r="X25" i="34"/>
  <c r="Y25" i="34" s="1"/>
  <c r="X19" i="34"/>
  <c r="Y19" i="34" s="1"/>
  <c r="X12" i="34"/>
  <c r="Y12" i="34" s="1"/>
  <c r="X16" i="34"/>
  <c r="Y16" i="34" s="1"/>
  <c r="X15" i="34"/>
  <c r="Y15" i="34" s="1"/>
  <c r="X14" i="34"/>
  <c r="Y14" i="34" s="1"/>
  <c r="X29" i="34"/>
  <c r="Y29" i="34" s="1"/>
  <c r="X22" i="34"/>
  <c r="Y22" i="34" s="1"/>
  <c r="X18" i="34"/>
  <c r="Y18" i="34" s="1"/>
  <c r="X8" i="34"/>
  <c r="Y8" i="34" s="1"/>
  <c r="X34" i="34"/>
  <c r="Y34" i="34" s="1"/>
  <c r="X24" i="34"/>
  <c r="Y24" i="34" s="1"/>
  <c r="X21" i="34"/>
  <c r="Y21" i="34" s="1"/>
  <c r="X13" i="34"/>
  <c r="Y13" i="34" s="1"/>
  <c r="X23" i="34"/>
  <c r="Y23" i="34" s="1"/>
  <c r="X20" i="34"/>
  <c r="Y20" i="34" s="1"/>
  <c r="D32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6" i="29"/>
  <c r="V36" i="29" s="1"/>
  <c r="U37" i="29"/>
  <c r="V37" i="29" s="1"/>
  <c r="U38" i="29"/>
  <c r="V38" i="29" s="1"/>
  <c r="U29" i="29"/>
  <c r="V29" i="29" s="1"/>
  <c r="U9" i="29"/>
  <c r="V9" i="29" s="1"/>
  <c r="U19" i="29"/>
  <c r="V19" i="29" s="1"/>
  <c r="U15" i="29"/>
  <c r="V15" i="29" s="1"/>
  <c r="U18" i="29"/>
  <c r="V18" i="29" s="1"/>
  <c r="U26" i="29"/>
  <c r="V26" i="29" s="1"/>
  <c r="U27" i="29"/>
  <c r="V27" i="29" s="1"/>
  <c r="U28" i="29"/>
  <c r="V28" i="29" s="1"/>
  <c r="U30" i="29"/>
  <c r="V30" i="29" s="1"/>
  <c r="U10" i="29"/>
  <c r="V10" i="29" s="1"/>
  <c r="U13" i="29"/>
  <c r="V13" i="29" s="1"/>
  <c r="U23" i="29"/>
  <c r="V23" i="29" s="1"/>
  <c r="U22" i="29"/>
  <c r="V22" i="29" s="1"/>
  <c r="U14" i="29"/>
  <c r="V14" i="29" s="1"/>
  <c r="U31" i="29"/>
  <c r="V31" i="29" s="1"/>
  <c r="U17" i="29"/>
  <c r="V17" i="29" s="1"/>
  <c r="U8" i="29"/>
  <c r="V8" i="29" s="1"/>
  <c r="U11" i="29"/>
  <c r="V11" i="29" s="1"/>
  <c r="U20" i="29"/>
  <c r="V20" i="29" s="1"/>
  <c r="U24" i="29"/>
  <c r="V24" i="29" s="1"/>
  <c r="U21" i="29"/>
  <c r="V21" i="29" s="1"/>
  <c r="U12" i="29"/>
  <c r="V12" i="29" s="1"/>
  <c r="U25" i="29"/>
  <c r="V25" i="29" s="1"/>
  <c r="U16" i="29"/>
  <c r="V16" i="29" s="1"/>
  <c r="D30" i="22"/>
  <c r="E30" i="22"/>
  <c r="F30" i="22"/>
  <c r="G30" i="22"/>
  <c r="H30" i="22"/>
  <c r="I30" i="22"/>
  <c r="J30" i="22"/>
  <c r="K32" i="22"/>
  <c r="K33" i="22"/>
  <c r="K34" i="22"/>
  <c r="K28" i="22"/>
  <c r="K14" i="22"/>
  <c r="K9" i="22"/>
  <c r="K7" i="22"/>
  <c r="K20" i="22"/>
  <c r="K11" i="22"/>
  <c r="K21" i="22"/>
  <c r="K17" i="22"/>
  <c r="K10" i="22"/>
  <c r="K8" i="22"/>
  <c r="K22" i="22"/>
  <c r="K13" i="22"/>
  <c r="K18" i="22"/>
  <c r="K23" i="22"/>
  <c r="K15" i="22"/>
  <c r="K16" i="22"/>
  <c r="K24" i="22"/>
  <c r="K25" i="22"/>
  <c r="K12" i="22"/>
  <c r="K26" i="22"/>
  <c r="K19" i="22"/>
  <c r="K29" i="22"/>
  <c r="K27" i="22"/>
  <c r="K6" i="22"/>
  <c r="K30" i="22" s="1"/>
  <c r="K35" i="22" l="1"/>
  <c r="R33" i="42"/>
  <c r="R34" i="42"/>
  <c r="R15" i="42"/>
  <c r="R18" i="42"/>
  <c r="S18" i="42" s="1"/>
  <c r="R28" i="42"/>
  <c r="R7" i="42"/>
  <c r="R8" i="42"/>
  <c r="R23" i="42"/>
  <c r="R20" i="42"/>
  <c r="R16" i="42"/>
  <c r="R19" i="42"/>
  <c r="R26" i="42"/>
  <c r="R22" i="42"/>
  <c r="R17" i="42"/>
  <c r="R27" i="42"/>
  <c r="R21" i="42"/>
  <c r="R9" i="42"/>
  <c r="R10" i="42"/>
  <c r="R12" i="42"/>
  <c r="S12" i="42" s="1"/>
  <c r="R11" i="42"/>
  <c r="R25" i="42"/>
  <c r="S17" i="42" s="1"/>
  <c r="R24" i="42"/>
  <c r="R14" i="42"/>
  <c r="X30" i="34"/>
  <c r="U32" i="29"/>
  <c r="D33" i="21"/>
  <c r="E33" i="21"/>
  <c r="F33" i="21"/>
  <c r="G33" i="21"/>
  <c r="H33" i="21"/>
  <c r="I33" i="21"/>
  <c r="J33" i="21"/>
  <c r="K33" i="21"/>
  <c r="L33" i="21"/>
  <c r="M33" i="21"/>
  <c r="N33" i="21"/>
  <c r="O26" i="21"/>
  <c r="O32" i="21"/>
  <c r="O28" i="21"/>
  <c r="O18" i="21"/>
  <c r="O29" i="21"/>
  <c r="O14" i="21"/>
  <c r="O10" i="21"/>
  <c r="O7" i="21"/>
  <c r="O16" i="21"/>
  <c r="O30" i="21"/>
  <c r="O24" i="21"/>
  <c r="O21" i="21"/>
  <c r="O15" i="21"/>
  <c r="O9" i="21"/>
  <c r="O12" i="21"/>
  <c r="O6" i="21"/>
  <c r="O11" i="21"/>
  <c r="O13" i="21"/>
  <c r="O19" i="21"/>
  <c r="O23" i="21"/>
  <c r="O20" i="21"/>
  <c r="O17" i="21"/>
  <c r="O27" i="21"/>
  <c r="O31" i="21"/>
  <c r="O22" i="21"/>
  <c r="O8" i="21"/>
  <c r="O33" i="21" s="1"/>
  <c r="O25" i="21"/>
  <c r="K35" i="20"/>
  <c r="L35" i="20"/>
  <c r="M35" i="20"/>
  <c r="N35" i="20"/>
  <c r="O35" i="20"/>
  <c r="P35" i="20"/>
  <c r="Q35" i="20"/>
  <c r="R35" i="20"/>
  <c r="S35" i="20"/>
  <c r="T35" i="20"/>
  <c r="U35" i="20"/>
  <c r="V35" i="20"/>
  <c r="W31" i="20"/>
  <c r="X31" i="20" s="1"/>
  <c r="W33" i="20"/>
  <c r="X33" i="20" s="1"/>
  <c r="W28" i="20"/>
  <c r="X28" i="20" s="1"/>
  <c r="W34" i="20"/>
  <c r="X34" i="20" s="1"/>
  <c r="W10" i="20"/>
  <c r="X10" i="20" s="1"/>
  <c r="W15" i="20"/>
  <c r="X15" i="20" s="1"/>
  <c r="W17" i="20"/>
  <c r="X17" i="20" s="1"/>
  <c r="W14" i="20"/>
  <c r="X14" i="20" s="1"/>
  <c r="W13" i="20"/>
  <c r="X13" i="20" s="1"/>
  <c r="W20" i="20"/>
  <c r="X20" i="20" s="1"/>
  <c r="W9" i="20"/>
  <c r="X9" i="20" s="1"/>
  <c r="W11" i="20"/>
  <c r="X11" i="20" s="1"/>
  <c r="W8" i="20"/>
  <c r="X8" i="20" s="1"/>
  <c r="W30" i="20"/>
  <c r="X30" i="20" s="1"/>
  <c r="W26" i="20"/>
  <c r="X26" i="20" s="1"/>
  <c r="W23" i="20"/>
  <c r="X23" i="20" s="1"/>
  <c r="W32" i="20"/>
  <c r="X32" i="20" s="1"/>
  <c r="W21" i="20"/>
  <c r="X21" i="20" s="1"/>
  <c r="W19" i="20"/>
  <c r="X19" i="20" s="1"/>
  <c r="W29" i="20"/>
  <c r="X29" i="20" s="1"/>
  <c r="W22" i="20"/>
  <c r="X22" i="20" s="1"/>
  <c r="W18" i="20"/>
  <c r="X18" i="20" s="1"/>
  <c r="W16" i="20"/>
  <c r="X16" i="20" s="1"/>
  <c r="W27" i="20"/>
  <c r="X27" i="20" s="1"/>
  <c r="W25" i="20"/>
  <c r="X25" i="20" s="1"/>
  <c r="W12" i="20"/>
  <c r="X12" i="20" s="1"/>
  <c r="W24" i="20"/>
  <c r="X24" i="20" s="1"/>
  <c r="L32" i="22" l="1"/>
  <c r="M32" i="22" s="1"/>
  <c r="L34" i="22"/>
  <c r="M34" i="22" s="1"/>
  <c r="L33" i="22"/>
  <c r="M33" i="22" s="1"/>
  <c r="S16" i="42"/>
  <c r="S20" i="42"/>
  <c r="S22" i="42"/>
  <c r="S21" i="42"/>
  <c r="S7" i="42"/>
  <c r="S11" i="42"/>
  <c r="S24" i="42"/>
  <c r="S25" i="42"/>
  <c r="S15" i="42"/>
  <c r="S27" i="42"/>
  <c r="S23" i="42"/>
  <c r="S26" i="42"/>
  <c r="S8" i="42"/>
  <c r="S10" i="42"/>
  <c r="S9" i="42"/>
  <c r="S14" i="42"/>
  <c r="S19" i="42"/>
  <c r="S28" i="42"/>
  <c r="L28" i="22"/>
  <c r="M28" i="22" s="1"/>
  <c r="L9" i="22"/>
  <c r="M9" i="22" s="1"/>
  <c r="L20" i="22"/>
  <c r="M20" i="22" s="1"/>
  <c r="L21" i="22"/>
  <c r="M21" i="22" s="1"/>
  <c r="L10" i="22"/>
  <c r="M10" i="22" s="1"/>
  <c r="L22" i="22"/>
  <c r="M22" i="22" s="1"/>
  <c r="L18" i="22"/>
  <c r="M18" i="22" s="1"/>
  <c r="L15" i="22"/>
  <c r="M15" i="22" s="1"/>
  <c r="L24" i="22"/>
  <c r="M24" i="22" s="1"/>
  <c r="L12" i="22"/>
  <c r="M12" i="22" s="1"/>
  <c r="L19" i="22"/>
  <c r="M19" i="22" s="1"/>
  <c r="L27" i="22"/>
  <c r="M27" i="22" s="1"/>
  <c r="L30" i="22"/>
  <c r="M30" i="22" s="1"/>
  <c r="L16" i="22"/>
  <c r="M16" i="22" s="1"/>
  <c r="L26" i="22"/>
  <c r="M26" i="22" s="1"/>
  <c r="L29" i="22"/>
  <c r="M29" i="22" s="1"/>
  <c r="L14" i="22"/>
  <c r="M14" i="22" s="1"/>
  <c r="L7" i="22"/>
  <c r="M7" i="22" s="1"/>
  <c r="L11" i="22"/>
  <c r="M11" i="22" s="1"/>
  <c r="L17" i="22"/>
  <c r="M17" i="22" s="1"/>
  <c r="L8" i="22"/>
  <c r="M8" i="22" s="1"/>
  <c r="L13" i="22"/>
  <c r="M13" i="22" s="1"/>
  <c r="L23" i="22"/>
  <c r="M23" i="22" s="1"/>
  <c r="L25" i="22"/>
  <c r="M25" i="22" s="1"/>
  <c r="L6" i="22"/>
  <c r="M6" i="22" s="1"/>
  <c r="Z26" i="34"/>
  <c r="AA26" i="34" s="1"/>
  <c r="Z11" i="34"/>
  <c r="AA11" i="34" s="1"/>
  <c r="Z28" i="34"/>
  <c r="AA28" i="34" s="1"/>
  <c r="Z10" i="34"/>
  <c r="AA10" i="34" s="1"/>
  <c r="Z19" i="34"/>
  <c r="AA19" i="34" s="1"/>
  <c r="Z16" i="34"/>
  <c r="AA16" i="34" s="1"/>
  <c r="Z14" i="34"/>
  <c r="AA14" i="34" s="1"/>
  <c r="Z22" i="34"/>
  <c r="AA22" i="34" s="1"/>
  <c r="Z21" i="34"/>
  <c r="AA21" i="34" s="1"/>
  <c r="Z23" i="34"/>
  <c r="AA23" i="34" s="1"/>
  <c r="Z9" i="34"/>
  <c r="AA9" i="34" s="1"/>
  <c r="Z17" i="34"/>
  <c r="AA17" i="34" s="1"/>
  <c r="Z27" i="34"/>
  <c r="AA27" i="34" s="1"/>
  <c r="Z25" i="34"/>
  <c r="AA25" i="34" s="1"/>
  <c r="Z12" i="34"/>
  <c r="AA12" i="34" s="1"/>
  <c r="Z15" i="34"/>
  <c r="AA15" i="34" s="1"/>
  <c r="Z29" i="34"/>
  <c r="AA29" i="34" s="1"/>
  <c r="Z18" i="34"/>
  <c r="AA18" i="34" s="1"/>
  <c r="Z24" i="34"/>
  <c r="AA24" i="34" s="1"/>
  <c r="Z13" i="34"/>
  <c r="AA13" i="34" s="1"/>
  <c r="Z20" i="34"/>
  <c r="AA20" i="34" s="1"/>
  <c r="W29" i="29"/>
  <c r="X29" i="29" s="1"/>
  <c r="W19" i="29"/>
  <c r="X19" i="29" s="1"/>
  <c r="W18" i="29"/>
  <c r="X18" i="29" s="1"/>
  <c r="W27" i="29"/>
  <c r="X27" i="29" s="1"/>
  <c r="W30" i="29"/>
  <c r="X30" i="29" s="1"/>
  <c r="W13" i="29"/>
  <c r="X13" i="29" s="1"/>
  <c r="W22" i="29"/>
  <c r="X22" i="29" s="1"/>
  <c r="W31" i="29"/>
  <c r="X31" i="29" s="1"/>
  <c r="W8" i="29"/>
  <c r="X8" i="29" s="1"/>
  <c r="W20" i="29"/>
  <c r="X20" i="29" s="1"/>
  <c r="W21" i="29"/>
  <c r="X21" i="29" s="1"/>
  <c r="W25" i="29"/>
  <c r="X25" i="29" s="1"/>
  <c r="W9" i="29"/>
  <c r="X9" i="29" s="1"/>
  <c r="W15" i="29"/>
  <c r="X15" i="29" s="1"/>
  <c r="W26" i="29"/>
  <c r="X26" i="29" s="1"/>
  <c r="W28" i="29"/>
  <c r="X28" i="29" s="1"/>
  <c r="W10" i="29"/>
  <c r="X10" i="29" s="1"/>
  <c r="W23" i="29"/>
  <c r="X23" i="29" s="1"/>
  <c r="W14" i="29"/>
  <c r="X14" i="29" s="1"/>
  <c r="W17" i="29"/>
  <c r="X17" i="29" s="1"/>
  <c r="W11" i="29"/>
  <c r="X11" i="29" s="1"/>
  <c r="W24" i="29"/>
  <c r="X24" i="29" s="1"/>
  <c r="W12" i="29"/>
  <c r="X12" i="29" s="1"/>
  <c r="W16" i="29"/>
  <c r="X16" i="29" s="1"/>
  <c r="X35" i="20"/>
  <c r="W35" i="20"/>
  <c r="P32" i="21" l="1"/>
  <c r="P18" i="21"/>
  <c r="Q16" i="21" s="1"/>
  <c r="P14" i="21"/>
  <c r="P7" i="21"/>
  <c r="Q32" i="21" s="1"/>
  <c r="P30" i="21"/>
  <c r="P21" i="21"/>
  <c r="P9" i="21"/>
  <c r="Q26" i="21"/>
  <c r="P13" i="21"/>
  <c r="P23" i="21"/>
  <c r="Q21" i="21" s="1"/>
  <c r="P17" i="21"/>
  <c r="P31" i="21"/>
  <c r="Q30" i="21" s="1"/>
  <c r="P8" i="21"/>
  <c r="P33" i="21"/>
  <c r="P26" i="21"/>
  <c r="P28" i="21"/>
  <c r="P29" i="21"/>
  <c r="P10" i="21"/>
  <c r="Q8" i="21" s="1"/>
  <c r="P16" i="21"/>
  <c r="Q14" i="21" s="1"/>
  <c r="P24" i="21"/>
  <c r="P15" i="21"/>
  <c r="Q13" i="21" s="1"/>
  <c r="P12" i="21"/>
  <c r="Q10" i="21" s="1"/>
  <c r="P11" i="21"/>
  <c r="Q9" i="21" s="1"/>
  <c r="P19" i="21"/>
  <c r="Q17" i="21" s="1"/>
  <c r="P20" i="21"/>
  <c r="P27" i="21"/>
  <c r="P22" i="21"/>
  <c r="Q20" i="21" s="1"/>
  <c r="P25" i="21"/>
  <c r="Q23" i="21" s="1"/>
  <c r="Y33" i="20"/>
  <c r="Z33" i="20" s="1"/>
  <c r="Y34" i="20"/>
  <c r="Z34" i="20" s="1"/>
  <c r="Y15" i="20"/>
  <c r="Z15" i="20" s="1"/>
  <c r="Y14" i="20"/>
  <c r="Z14" i="20" s="1"/>
  <c r="Y20" i="20"/>
  <c r="Z20" i="20" s="1"/>
  <c r="Y11" i="20"/>
  <c r="Z11" i="20" s="1"/>
  <c r="Y30" i="20"/>
  <c r="Z30" i="20" s="1"/>
  <c r="Y23" i="20"/>
  <c r="Z23" i="20" s="1"/>
  <c r="Y21" i="20"/>
  <c r="Z21" i="20" s="1"/>
  <c r="Y29" i="20"/>
  <c r="Z29" i="20" s="1"/>
  <c r="Y18" i="20"/>
  <c r="Z18" i="20" s="1"/>
  <c r="Y27" i="20"/>
  <c r="Z27" i="20" s="1"/>
  <c r="Y12" i="20"/>
  <c r="Z12" i="20" s="1"/>
  <c r="Y35" i="20"/>
  <c r="Y31" i="20"/>
  <c r="Z31" i="20" s="1"/>
  <c r="Y28" i="20"/>
  <c r="Z28" i="20" s="1"/>
  <c r="Y10" i="20"/>
  <c r="Z10" i="20" s="1"/>
  <c r="Y17" i="20"/>
  <c r="Z17" i="20" s="1"/>
  <c r="Y13" i="20"/>
  <c r="Z13" i="20" s="1"/>
  <c r="Y9" i="20"/>
  <c r="Z9" i="20" s="1"/>
  <c r="Y8" i="20"/>
  <c r="Z8" i="20" s="1"/>
  <c r="Y26" i="20"/>
  <c r="Z26" i="20" s="1"/>
  <c r="Y32" i="20"/>
  <c r="Z32" i="20" s="1"/>
  <c r="Y19" i="20"/>
  <c r="Z19" i="20" s="1"/>
  <c r="Y22" i="20"/>
  <c r="Z22" i="20" s="1"/>
  <c r="Y16" i="20"/>
  <c r="Z16" i="20" s="1"/>
  <c r="Y25" i="20"/>
  <c r="Z25" i="20" s="1"/>
  <c r="Y24" i="20"/>
  <c r="Z24" i="20" s="1"/>
  <c r="Q22" i="21" l="1"/>
  <c r="Q25" i="21"/>
  <c r="Q27" i="21"/>
  <c r="Q19" i="21"/>
  <c r="Q18" i="21"/>
  <c r="Q28" i="21"/>
  <c r="Q24" i="21"/>
  <c r="Q15" i="21"/>
  <c r="Q11" i="21"/>
  <c r="Q7" i="21"/>
  <c r="Q29" i="21"/>
  <c r="Q12" i="21"/>
  <c r="Q31" i="21"/>
</calcChain>
</file>

<file path=xl/sharedStrings.xml><?xml version="1.0" encoding="utf-8"?>
<sst xmlns="http://schemas.openxmlformats.org/spreadsheetml/2006/main" count="840" uniqueCount="371">
  <si>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</si>
  <si>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</si>
  <si>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</si>
  <si>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</si>
  <si>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</si>
  <si>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</si>
  <si>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</si>
  <si>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</si>
  <si>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</si>
  <si>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</si>
  <si>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</si>
  <si>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</si>
  <si>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</si>
  <si>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</si>
  <si>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</si>
  <si>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</si>
  <si>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</si>
  <si>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</si>
  <si>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</si>
  <si>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</si>
  <si>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</si>
  <si>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</si>
  <si>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</si>
  <si>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</si>
  <si>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</si>
  <si>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</si>
  <si>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</si>
  <si>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</si>
  <si>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</si>
  <si>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</si>
  <si>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</si>
  <si>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</si>
  <si>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</si>
  <si>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</si>
  <si>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</si>
  <si>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</si>
  <si>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</si>
  <si>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</si>
  <si>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</si>
  <si>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</si>
  <si>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</si>
  <si>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</si>
  <si>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</si>
  <si>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</si>
  <si>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</si>
  <si>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</si>
  <si>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</si>
  <si>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</si>
  <si>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</si>
  <si>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</si>
  <si>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</si>
  <si>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</si>
  <si>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</si>
  <si>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</si>
  <si>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</si>
  <si>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</si>
  <si>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</si>
  <si>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</si>
  <si>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</si>
  <si>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</si>
  <si>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</si>
  <si>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</si>
  <si>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</si>
  <si>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</si>
  <si>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</si>
  <si>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</si>
  <si>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</si>
  <si>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</si>
  <si>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</si>
  <si>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</si>
  <si>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</si>
  <si>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</si>
  <si>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</si>
  <si>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</si>
  <si>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</si>
  <si>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</si>
  <si>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</si>
  <si>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</si>
  <si>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</si>
  <si>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</si>
  <si>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</si>
  <si>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</si>
  <si>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</si>
  <si>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</si>
  <si>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</si>
  <si>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</si>
  <si>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</si>
  <si>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</si>
  <si>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</si>
  <si>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</si>
  <si>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</si>
  <si>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</si>
  <si>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</si>
  <si>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</si>
  <si>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</si>
  <si>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</si>
  <si>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</si>
  <si>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</si>
  <si>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</si>
  <si>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</si>
  <si>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</si>
  <si>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</si>
  <si>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</si>
  <si>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</si>
  <si>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</si>
  <si>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</si>
  <si>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</si>
  <si>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</si>
  <si>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</si>
  <si>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</si>
  <si>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</si>
  <si>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</si>
  <si>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</si>
  <si>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</si>
  <si>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</si>
  <si>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</si>
  <si>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</si>
  <si>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</si>
  <si>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</si>
  <si>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</si>
  <si>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</si>
  <si>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</si>
  <si>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</si>
  <si>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</si>
  <si>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</si>
  <si>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</si>
  <si>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</si>
  <si>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</si>
  <si>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</si>
  <si>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</si>
  <si>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</si>
  <si>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</si>
  <si>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</si>
  <si>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</si>
  <si>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</si>
  <si>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</si>
  <si>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</si>
  <si>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</si>
  <si>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</si>
  <si>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</si>
  <si>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</si>
  <si>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</si>
  <si>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</si>
  <si>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</si>
  <si>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</si>
  <si>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</si>
  <si>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</si>
  <si>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</si>
  <si>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</si>
  <si>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</si>
  <si>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</si>
  <si>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</si>
  <si>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</si>
  <si>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</si>
  <si>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</si>
  <si>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</si>
  <si>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</si>
  <si>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</si>
  <si>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</si>
  <si>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</si>
  <si>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</si>
  <si>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</si>
  <si>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</si>
  <si>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</si>
  <si>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</si>
  <si>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</si>
  <si>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</si>
  <si>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</si>
  <si>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</si>
  <si>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</si>
  <si>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</si>
  <si>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</si>
  <si>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</si>
  <si>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</si>
  <si>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</si>
  <si>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</si>
  <si>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</si>
  <si>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</si>
  <si>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</si>
  <si>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</si>
  <si>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</si>
  <si>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</si>
  <si>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</si>
  <si>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</si>
  <si>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2.5. Результаты региональных (Республика Крым) мониторинговых исследований (К=1,5)</t>
  </si>
  <si>
    <t>№п/п</t>
  </si>
  <si>
    <t>2.5.1. Доля обучающихся, показавших успешное освоение программы по предмету при проведении региональных диагностических работ (в случае их проведения):</t>
  </si>
  <si>
    <t>2.5.2. Процент соответствия официальных сайтов ОО муниципалитета требованиям действующих нормативных правовых актов (по итогам мониторинга сайтов ОО)</t>
  </si>
  <si>
    <t>2.5.1.1.</t>
  </si>
  <si>
    <t>2.5.1.2.</t>
  </si>
  <si>
    <t>2.5.1.3.</t>
  </si>
  <si>
    <t>итог 2.5.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</si>
  <si>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</si>
  <si>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</si>
  <si>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</si>
  <si>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</si>
  <si>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</si>
  <si>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</si>
  <si>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</si>
  <si>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</si>
  <si>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</si>
  <si>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</si>
  <si>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</si>
  <si>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</si>
  <si>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</si>
  <si>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</si>
  <si>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</si>
  <si>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</si>
  <si>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</si>
  <si>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</si>
  <si>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</si>
  <si>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</si>
  <si>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</si>
  <si>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</si>
  <si>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</si>
  <si>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</si>
  <si>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</si>
  <si>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</si>
  <si>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</si>
  <si>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</si>
  <si>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</si>
  <si>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</si>
  <si>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</si>
  <si>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</si>
  <si>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</si>
  <si>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</si>
  <si>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</si>
  <si>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</si>
  <si>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</si>
  <si>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</si>
  <si>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</si>
  <si>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</si>
  <si>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</si>
  <si>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</si>
  <si>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</si>
  <si>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2.4.5.2.                                     </t>
  </si>
  <si>
    <t>2.4.5.3.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</si>
  <si>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</si>
  <si>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</si>
  <si>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</si>
  <si>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theme="1"/>
        <rFont val="Calibri"/>
        <family val="2"/>
        <charset val="204"/>
        <scheme val="minor"/>
      </rPr>
      <t xml:space="preserve"> = -1</t>
    </r>
  </si>
  <si>
    <t>Цветовые индикаторы</t>
  </si>
  <si>
    <t>Итого по разделу III (К=2)</t>
  </si>
  <si>
    <t>среднее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</si>
  <si>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</si>
  <si>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</si>
  <si>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</si>
  <si>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</si>
  <si>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</si>
  <si>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 xml:space="preserve">итог 2.4.                    </t>
  </si>
  <si>
    <t xml:space="preserve"> К=-1,5</t>
  </si>
  <si>
    <t>МБОУ "Головановская ОШ" Белогорского района Республики Крым</t>
  </si>
  <si>
    <t>МБОУ "Долиновская ОШ" Белогорского района Республики Крым</t>
  </si>
  <si>
    <t>МБОУ "Красногоская ОШ имени Л.К.Никитиной" Белогорского района Республики Крым</t>
  </si>
  <si>
    <t>МБОУ "Петровская ОШ" Белогорского района Республики Крым</t>
  </si>
  <si>
    <t>МБОУ  "Криничненская СШ" Белогорского района Республики Крым</t>
  </si>
  <si>
    <t>МБОУ "Ароматновская СШ" Белогорского района Республики Крым</t>
  </si>
  <si>
    <t>МБОУ "Гимназия №1 им К.И.Щелкина" г Белогорска Республики Крым</t>
  </si>
  <si>
    <t>МБОУ "Школа-лицей №2" г Белогорска Республики Крым</t>
  </si>
  <si>
    <t>МБОУ "Белогорская СШ №3" г Белогорска Республики Крым</t>
  </si>
  <si>
    <t>МБОУ "Богатовская СШ" Белогорского района Республики Крым</t>
  </si>
  <si>
    <t>МБОУ "Васильевская СШ" Белогорского района Республики Крым</t>
  </si>
  <si>
    <t>МБОУ  "Вишенская СШ" Белогорского района Республики Крым</t>
  </si>
  <si>
    <t>МБОУ  "Зеленогорская СШ" Белогорского района Республики Крым</t>
  </si>
  <si>
    <t>МБОУ "Земляничненская СШ" Белогорского района Республики Крым</t>
  </si>
  <si>
    <t>МБОУ "Зуйская СШ № 1 имени А.А. Вильямсона" Белогорского района Республики Крым</t>
  </si>
  <si>
    <t>МБОУ "Зуйская СШ № 2 им.С.Сеитвелиева" Белогорского района Республики Крым</t>
  </si>
  <si>
    <t>МБОУ "Зыбинская СШ" Белогорского района Республики Крым</t>
  </si>
  <si>
    <t>МБОУ  "Крымрозовская СШ" Белогорского района Республики Крым</t>
  </si>
  <si>
    <t>МБОУ  "Курская СШ" Белогорского района Республики Крым</t>
  </si>
  <si>
    <t>МБОУ   "Литвиненковская СШ"Белогорского района Республики Крым</t>
  </si>
  <si>
    <t>МБОУ "Мельничновская СШ" Белогорского района Республики Крым</t>
  </si>
  <si>
    <t>МБОУ  "Мичуринская СШ" Белогорского района Республики Крым</t>
  </si>
  <si>
    <t>МБОУ   "Муромская СШ" Белогорского района Республики Крым</t>
  </si>
  <si>
    <t>МБОУ    "Новожиловская СШ" Белогорского района Республики Крым</t>
  </si>
  <si>
    <t>МБОУ "Русаковская СШ" Белогорского района Республики Крым</t>
  </si>
  <si>
    <t>МБОУ "Чернопольская СШ" Белогорского района Республики Крым</t>
  </si>
  <si>
    <t>Белогорский район</t>
  </si>
  <si>
    <t>(обобщение осуществляется на республиканском уровне)</t>
  </si>
  <si>
    <t>1.     Все разделы формы (в т.ч. справочная информация) обязательны к заполнению.</t>
  </si>
  <si>
    <t xml:space="preserve">         В случае изменений в сети и (или) смены наименований ОО: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</si>
  <si>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</si>
  <si>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</si>
  <si>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</si>
  <si>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</si>
  <si>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УВАЖАЕМЫЕ КОЛЛЕГИ, НА ЛИСТЕ 1.1. ПОД ТАБЛИЦЕЙ УКАЗЫВАЙТЕ, ПОЖАЛУЙСТА,  ФИО (ПОЛНОСТЬЮ):</t>
  </si>
  <si>
    <t xml:space="preserve">  - ОТВЕТСТВЕННОГО ЗА МУНИЦИПАЛЬНУЮ СИСТЕМУ ОКО; </t>
  </si>
  <si>
    <t xml:space="preserve">  - ИСПОЛНИТЕЛЯ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</si>
  <si>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</si>
  <si>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</si>
  <si>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</si>
  <si>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</si>
  <si>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</si>
  <si>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</si>
  <si>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</si>
  <si>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>2.4.5. Доля ОО, в которых результаты внутреннего оценивания и итогов оценочных процедур (ВПР, ГИА) НЕ совпадают более чем у 75% выпускников образовательного уровня</t>
  </si>
  <si>
    <t>среднее 2.4.</t>
  </si>
  <si>
    <t xml:space="preserve">  НОО (годовое оценивание и ВПР) русский язык</t>
  </si>
  <si>
    <t>НОО (годовое оценивание и ВПР) математика</t>
  </si>
  <si>
    <t>ООО  (годовое оценивание и ГИА-9) русский язык</t>
  </si>
  <si>
    <t>ООО (годовое оценивание и ГИА-9) математика</t>
  </si>
  <si>
    <t>СОО (годовое оценивание и ГИА-11) русский язык</t>
  </si>
  <si>
    <t>Данные предоставляются за истекший (2021-2022) учебный год.</t>
  </si>
  <si>
    <t>2.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заполняются.</t>
  </si>
  <si>
    <t>3.     Ячейки, соответствующие показателям 2.4.3. и 2.4.4. (помечены жёлтым маркером) и раздел 2.5. заполняются на республиканском уровне.</t>
  </si>
  <si>
    <t>4.     Наименования общеобразовательных организаций отображаются в соответствии с их кратким наименованием по уставу.</t>
  </si>
  <si>
    <t>5.    В ячейках с информацией об изменениях в сети ОО проставляется:</t>
  </si>
  <si>
    <t>6.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</si>
  <si>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7.     Данные по взаимообусловленным показателям не должны быть противоречивыми.</t>
  </si>
  <si>
    <t>8.     Данные вводятся в долях, в числовом формате с тремя десятичными знаками (в качестве разделителя целой и дробной части используется знак "," (запятая!); пробелы между запятой и дробной частью не допускаются).</t>
  </si>
  <si>
    <t xml:space="preserve">        НЕДОПУСТИМЫМ ТАКЖЕ ЯВЛЯЕТСЯ ЛЮБОЕ ИЗМЕНЕНИЕ ФОРМАТА ЭЛЕКТРОННОЙ ТАБЛИЦЫ (В Т.Ч. УСЛОВНОЕ ФОРМАТИРОВАНИЕ!!!).</t>
  </si>
  <si>
    <t>9.  Колонки и строки с итоговыми показателями не заполняются.</t>
  </si>
  <si>
    <t>!!! По результатам обработки показателей прошлых лет обращаем ОСОБОЕ ВНИМАНИЕ на заполнение следующих ячеек:</t>
  </si>
  <si>
    <t>1.2.1.: отношение фактического количества педагогических работников к необходимому в соответствии с количеством штатных единиц педагогических работников утвержденного штатного расписания;</t>
  </si>
  <si>
    <t>1.2.9.: заполняется при наличии в штатном расписании;</t>
  </si>
  <si>
    <t>2.1.3.1. - 2.1.3.3.: рассчитываются относительно количества ВЫПУСКНИКОВ соответствующего уровня образования;</t>
  </si>
  <si>
    <t>2.2.5.: по итогам основного периода ГИА БЕЗ УЧЁТА ПЕРЕСДАЧ В РЕЗЕРВНЫЕ СРОКИ;</t>
  </si>
  <si>
    <t>2.2.6., 2.2.7.: по итогам основного периода ГИА С УЧЁТОМ ПЕРЕСДАЧ В РЕЗЕРВНЫЕ СРОКИ;</t>
  </si>
  <si>
    <t>2.3.6.: при расчёте показателя ПРЕТЕНДЕНТАМИ НА НАГРАЖДЕНИЕ МЕДАЛЬЮ считаются обучающиеся, имеющие итоговые оценки "отлично" по всем изучаемым предметам на уровне СОО;</t>
  </si>
  <si>
    <t>2.4.5.: отношение количества ОО, в которых результаты внутреннего оценивания и итогов оценочных процедур (ВПР и ГИА) НЕ СОВПАДАЮТ более чем у 75% выпускников образовательного уровня,</t>
  </si>
  <si>
    <t xml:space="preserve">           к количеству тех ОО муниципалитета, выпускники которых принимали участие в соответствующей оценочной процедуре;</t>
  </si>
  <si>
    <t>НЕСОБЛЮДЕНИЕ ВЫШЕПЕРЕЧИСЛЕННЫХ ТРЕБОВАНИЙ И УКАЗАНИЙ К РАСЧЁТУ ПОКАЗАТЕЛЕЙ ЯВЛЯЕТСЯ ПРИЧИНОЙ НЕДОСТОВЕРНЫХ (ЗАЧАСТУЮ ЗАНИЖЕННЫХ) ИТОГОВЫХ РЕЗУЛЬТАТОВ.</t>
  </si>
  <si>
    <t>И ДЕЙСТВУЮЩИЕ НОМЕРА МОБИЛЬНЫХ ТЕЛЕФОНОВ ДЛЯ СВЯЗИ С ВАМИ</t>
  </si>
  <si>
    <t>МБОУ "Белогорская СШ №4 им.Б.Чобан-заде" г Белогорска Республики Крым</t>
  </si>
  <si>
    <t>МБОУ "Цветочненская СШ им.К.С.Трубенко" Белогорского района Республики Крым</t>
  </si>
  <si>
    <t xml:space="preserve"> </t>
  </si>
  <si>
    <t>среднее 1.1.</t>
  </si>
  <si>
    <t>среднее 2.2.</t>
  </si>
  <si>
    <t>cреднее 2.1.</t>
  </si>
  <si>
    <t>среднее III</t>
  </si>
  <si>
    <t>ОО</t>
  </si>
  <si>
    <t xml:space="preserve">1.1.Учебно-методическое и материально-техническое обеспечение </t>
  </si>
  <si>
    <t>2.1.Внутреннее оценивание</t>
  </si>
  <si>
    <t>2.2. Внешнее оценивание</t>
  </si>
  <si>
    <t>2.3. Сопоставление результатов внутреннего оценивания и итогов оценочных процедур</t>
  </si>
  <si>
    <t>МБОУ "Ароматновская СШ"</t>
  </si>
  <si>
    <t xml:space="preserve">МБОУ "Зуйская СШ № 1 имени А.А. Вильямсона" </t>
  </si>
  <si>
    <t xml:space="preserve">МБОУ "Школа-лицей №2" </t>
  </si>
  <si>
    <t xml:space="preserve">МБОУ "Васильевская СШ" </t>
  </si>
  <si>
    <t xml:space="preserve">МБОУ  "Зеленогорская СШ" </t>
  </si>
  <si>
    <t xml:space="preserve">МБОУ "Цветочненская СШ им.К.С.Трубенко" </t>
  </si>
  <si>
    <t xml:space="preserve">МБОУ "Белогорская СШ №4 им.Б.Чобан-заде" </t>
  </si>
  <si>
    <t>МБОУ   "Литвиненковская СШ"</t>
  </si>
  <si>
    <t xml:space="preserve">МБОУ "Гимназия №1 им К.И.Щелкина" </t>
  </si>
  <si>
    <t xml:space="preserve">МБОУ  "Вишенская СШ" </t>
  </si>
  <si>
    <t xml:space="preserve">МБОУ "Русаковская СШ" </t>
  </si>
  <si>
    <t xml:space="preserve">МБОУ "Богатовская СШ" </t>
  </si>
  <si>
    <t xml:space="preserve">МБОУ "Зыбинская СШ" </t>
  </si>
  <si>
    <t xml:space="preserve">МБОУ  "Мичуринская СШ" </t>
  </si>
  <si>
    <t xml:space="preserve">МБОУ   "Муромская СШ" </t>
  </si>
  <si>
    <t xml:space="preserve">МБОУ "Зуйская СШ № 2 им.С.Сеитвелиева" </t>
  </si>
  <si>
    <t xml:space="preserve">МБОУ  "Курская СШ" </t>
  </si>
  <si>
    <t xml:space="preserve">МБОУ  "Криничненская СШ" </t>
  </si>
  <si>
    <t xml:space="preserve">МБОУ "Белогорская СШ №3" </t>
  </si>
  <si>
    <t>МБОУ  "Крымрозовская СШ</t>
  </si>
  <si>
    <t xml:space="preserve">МБОУ "Мельничновская СШ" </t>
  </si>
  <si>
    <t xml:space="preserve">МБОУ "Земляничненская СШ" </t>
  </si>
  <si>
    <t xml:space="preserve">МБОУ    "Новожиловская СШ" </t>
  </si>
  <si>
    <t xml:space="preserve">МБОУ "Чернопольская СШ" </t>
  </si>
  <si>
    <t xml:space="preserve">МБОУ "Красногоская ОШ имени Л.К.Никитиной" </t>
  </si>
  <si>
    <t>МБОУ "Головановская ОШ"</t>
  </si>
  <si>
    <t>МБОУ "Петровская ОШ"</t>
  </si>
  <si>
    <t>нет выпускников</t>
  </si>
  <si>
    <t>частое попадание в зону риска</t>
  </si>
  <si>
    <t>отклонение от среднего</t>
  </si>
  <si>
    <t>доля пед.работников-участников очных конкурсов проф.мастерства (муниц., регион. (РК), всероссийский уровни)</t>
  </si>
  <si>
    <t>доля победителей и призеров очных конкурсов проф.мастерства (муниц., регион. (РК), всероссийский уровни)</t>
  </si>
  <si>
    <t>отрицательная динамика</t>
  </si>
  <si>
    <t>положительная динамика</t>
  </si>
  <si>
    <t>стабильная динамика</t>
  </si>
  <si>
    <t>положительная и отрицательная динамика по ключевым критериям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</si>
</sst>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rgb="FFFABF8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66"/>
        <bgColor indexed="64"/>
      </patternFill>
    </fill>
    <fill>
      <gradientFill degree="45">
        <stop position="0">
          <color rgb="FF00FF00"/>
        </stop>
        <stop position="1">
          <color rgb="FFFF0066"/>
        </stop>
      </gradient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3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9" fontId="9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0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1" xfId="6" applyBorder="1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10" fillId="0" borderId="1" xfId="6" applyFont="1" applyFill="1" applyBorder="1"/>
    <xf numFmtId="0" fontId="15" fillId="0" borderId="0" xfId="6" applyFont="1" applyFill="1" applyBorder="1"/>
    <xf numFmtId="0" fontId="10" fillId="0" borderId="0" xfId="8" applyFont="1" applyFill="1" applyBorder="1"/>
    <xf numFmtId="0" fontId="10" fillId="0" borderId="0" xfId="7" applyFont="1" applyFill="1" applyBorder="1"/>
    <xf numFmtId="0" fontId="17" fillId="0" borderId="0" xfId="0" applyFont="1" applyFill="1" applyBorder="1" applyAlignment="1"/>
    <xf numFmtId="165" fontId="4" fillId="4" borderId="1" xfId="7" applyNumberFormat="1" applyFont="1" applyFill="1" applyBorder="1" applyAlignment="1">
      <alignment horizontal="center" vertical="center" wrapText="1"/>
    </xf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165" fontId="7" fillId="5" borderId="2" xfId="6" applyNumberFormat="1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1" fillId="6" borderId="0" xfId="6" applyNumberFormat="1" applyFill="1"/>
    <xf numFmtId="0" fontId="7" fillId="2" borderId="2" xfId="6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165" fontId="4" fillId="3" borderId="1" xfId="6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9" borderId="0" xfId="8" applyFill="1"/>
    <xf numFmtId="0" fontId="0" fillId="0" borderId="0" xfId="8" applyFont="1"/>
    <xf numFmtId="0" fontId="1" fillId="10" borderId="0" xfId="8" applyFill="1"/>
    <xf numFmtId="0" fontId="1" fillId="8" borderId="0" xfId="8" applyFill="1"/>
    <xf numFmtId="0" fontId="1" fillId="7" borderId="0" xfId="8" applyFill="1"/>
    <xf numFmtId="0" fontId="1" fillId="11" borderId="0" xfId="8" applyFill="1"/>
    <xf numFmtId="0" fontId="21" fillId="0" borderId="0" xfId="6" applyFont="1"/>
    <xf numFmtId="0" fontId="3" fillId="0" borderId="0" xfId="6" applyFont="1" applyAlignment="1">
      <alignment horizontal="center"/>
    </xf>
    <xf numFmtId="0" fontId="18" fillId="2" borderId="1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6" fillId="0" borderId="0" xfId="0" applyFont="1"/>
    <xf numFmtId="0" fontId="7" fillId="2" borderId="1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165" fontId="8" fillId="4" borderId="2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165" fontId="18" fillId="3" borderId="1" xfId="8" applyNumberFormat="1" applyFont="1" applyFill="1" applyBorder="1" applyAlignment="1">
      <alignment horizontal="center" vertical="center"/>
    </xf>
    <xf numFmtId="165" fontId="8" fillId="4" borderId="1" xfId="8" applyNumberFormat="1" applyFont="1" applyFill="1" applyBorder="1" applyAlignment="1">
      <alignment horizontal="center" vertical="center" wrapText="1"/>
    </xf>
    <xf numFmtId="165" fontId="6" fillId="12" borderId="2" xfId="0" applyNumberFormat="1" applyFont="1" applyFill="1" applyBorder="1" applyAlignment="1">
      <alignment horizontal="center" vertical="center" wrapText="1"/>
    </xf>
    <xf numFmtId="165" fontId="6" fillId="12" borderId="1" xfId="0" applyNumberFormat="1" applyFont="1" applyFill="1" applyBorder="1" applyAlignment="1">
      <alignment horizontal="center" vertical="center" wrapText="1"/>
    </xf>
    <xf numFmtId="165" fontId="8" fillId="3" borderId="1" xfId="6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3" borderId="1" xfId="0" applyFont="1" applyFill="1" applyBorder="1"/>
    <xf numFmtId="165" fontId="19" fillId="3" borderId="1" xfId="6" applyNumberFormat="1" applyFont="1" applyFill="1" applyBorder="1" applyAlignment="1">
      <alignment horizontal="center" vertical="center"/>
    </xf>
    <xf numFmtId="165" fontId="18" fillId="3" borderId="1" xfId="7" applyNumberFormat="1" applyFont="1" applyFill="1" applyBorder="1" applyAlignment="1">
      <alignment horizontal="center" vertical="center"/>
    </xf>
    <xf numFmtId="165" fontId="19" fillId="3" borderId="1" xfId="7" applyNumberFormat="1" applyFont="1" applyFill="1" applyBorder="1" applyAlignment="1">
      <alignment horizontal="left" vertical="center"/>
    </xf>
    <xf numFmtId="165" fontId="13" fillId="3" borderId="1" xfId="6" applyNumberFormat="1" applyFont="1" applyFill="1" applyBorder="1" applyAlignment="1">
      <alignment horizontal="center" vertical="center"/>
    </xf>
    <xf numFmtId="165" fontId="13" fillId="2" borderId="2" xfId="6" applyNumberFormat="1" applyFont="1" applyFill="1" applyBorder="1" applyAlignment="1">
      <alignment horizontal="center" vertical="center"/>
    </xf>
    <xf numFmtId="165" fontId="19" fillId="3" borderId="2" xfId="6" applyNumberFormat="1" applyFont="1" applyFill="1" applyBorder="1" applyAlignment="1">
      <alignment horizontal="center" vertical="center"/>
    </xf>
    <xf numFmtId="165" fontId="19" fillId="3" borderId="1" xfId="8" applyNumberFormat="1" applyFont="1" applyFill="1" applyBorder="1" applyAlignment="1">
      <alignment horizontal="center" vertical="center"/>
    </xf>
    <xf numFmtId="165" fontId="19" fillId="3" borderId="5" xfId="8" applyNumberFormat="1" applyFont="1" applyFill="1" applyBorder="1" applyAlignment="1">
      <alignment horizontal="center" vertical="center"/>
    </xf>
    <xf numFmtId="0" fontId="2" fillId="0" borderId="0" xfId="8" applyFont="1"/>
    <xf numFmtId="0" fontId="0" fillId="13" borderId="0" xfId="0" applyFill="1"/>
    <xf numFmtId="0" fontId="4" fillId="13" borderId="1" xfId="6" applyFont="1" applyFill="1" applyBorder="1" applyAlignment="1">
      <alignment horizontal="center" vertical="center" wrapText="1"/>
    </xf>
    <xf numFmtId="0" fontId="4" fillId="13" borderId="5" xfId="6" applyFont="1" applyFill="1" applyBorder="1" applyAlignment="1">
      <alignment horizontal="center" vertical="center" wrapText="1"/>
    </xf>
    <xf numFmtId="0" fontId="5" fillId="13" borderId="3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8" applyFont="1" applyAlignment="1">
      <alignment horizontal="center"/>
    </xf>
    <xf numFmtId="165" fontId="4" fillId="3" borderId="3" xfId="6" applyNumberFormat="1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wrapText="1"/>
    </xf>
    <xf numFmtId="0" fontId="7" fillId="15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7" fillId="15" borderId="5" xfId="6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5" fillId="2" borderId="1" xfId="6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27" fillId="0" borderId="0" xfId="6" applyFont="1" applyAlignment="1"/>
    <xf numFmtId="0" fontId="25" fillId="0" borderId="0" xfId="0" applyFont="1"/>
    <xf numFmtId="0" fontId="28" fillId="0" borderId="0" xfId="0" applyFont="1"/>
    <xf numFmtId="0" fontId="4" fillId="6" borderId="6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165" fontId="4" fillId="16" borderId="1" xfId="6" applyNumberFormat="1" applyFont="1" applyFill="1" applyBorder="1" applyAlignment="1">
      <alignment horizontal="center" vertical="center"/>
    </xf>
    <xf numFmtId="0" fontId="25" fillId="6" borderId="0" xfId="0" applyFont="1" applyFill="1"/>
    <xf numFmtId="0" fontId="29" fillId="6" borderId="0" xfId="0" applyFont="1" applyFill="1"/>
    <xf numFmtId="165" fontId="7" fillId="2" borderId="2" xfId="8" applyNumberFormat="1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5" fillId="2" borderId="1" xfId="8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1" fontId="13" fillId="2" borderId="15" xfId="8" applyNumberFormat="1" applyFont="1" applyFill="1" applyBorder="1" applyAlignment="1">
      <alignment horizontal="left" vertical="center"/>
    </xf>
    <xf numFmtId="1" fontId="13" fillId="2" borderId="24" xfId="8" applyNumberFormat="1" applyFont="1" applyFill="1" applyBorder="1" applyAlignment="1">
      <alignment horizontal="left" vertical="center"/>
    </xf>
    <xf numFmtId="1" fontId="13" fillId="2" borderId="2" xfId="8" applyNumberFormat="1" applyFont="1" applyFill="1" applyBorder="1" applyAlignment="1">
      <alignment horizontal="left" vertical="center"/>
    </xf>
    <xf numFmtId="1" fontId="13" fillId="2" borderId="25" xfId="8" applyNumberFormat="1" applyFont="1" applyFill="1" applyBorder="1" applyAlignment="1">
      <alignment horizontal="left" vertical="center"/>
    </xf>
    <xf numFmtId="1" fontId="13" fillId="2" borderId="31" xfId="8" applyNumberFormat="1" applyFont="1" applyFill="1" applyBorder="1" applyAlignment="1">
      <alignment horizontal="left" vertical="center"/>
    </xf>
    <xf numFmtId="1" fontId="13" fillId="2" borderId="20" xfId="8" applyNumberFormat="1" applyFont="1" applyFill="1" applyBorder="1" applyAlignment="1">
      <alignment horizontal="left" vertical="center"/>
    </xf>
    <xf numFmtId="1" fontId="13" fillId="2" borderId="8" xfId="8" applyNumberFormat="1" applyFont="1" applyFill="1" applyBorder="1" applyAlignment="1">
      <alignment horizontal="left" vertical="center"/>
    </xf>
    <xf numFmtId="1" fontId="13" fillId="2" borderId="32" xfId="8" applyNumberFormat="1" applyFont="1" applyFill="1" applyBorder="1" applyAlignment="1">
      <alignment horizontal="left" vertical="center"/>
    </xf>
    <xf numFmtId="1" fontId="19" fillId="3" borderId="29" xfId="8" applyNumberFormat="1" applyFont="1" applyFill="1" applyBorder="1" applyAlignment="1">
      <alignment horizontal="center" vertical="center"/>
    </xf>
    <xf numFmtId="1" fontId="19" fillId="3" borderId="26" xfId="8" applyNumberFormat="1" applyFont="1" applyFill="1" applyBorder="1" applyAlignment="1">
      <alignment horizontal="center" vertical="center"/>
    </xf>
    <xf numFmtId="1" fontId="19" fillId="3" borderId="27" xfId="8" applyNumberFormat="1" applyFont="1" applyFill="1" applyBorder="1" applyAlignment="1">
      <alignment horizontal="center" vertical="center"/>
    </xf>
    <xf numFmtId="1" fontId="19" fillId="3" borderId="28" xfId="8" applyNumberFormat="1" applyFont="1" applyFill="1" applyBorder="1" applyAlignment="1">
      <alignment horizontal="center" vertical="center"/>
    </xf>
    <xf numFmtId="0" fontId="5" fillId="2" borderId="3" xfId="8" applyFont="1" applyFill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165" fontId="13" fillId="15" borderId="2" xfId="6" applyNumberFormat="1" applyFont="1" applyFill="1" applyBorder="1" applyAlignment="1">
      <alignment horizontal="center" vertical="center"/>
    </xf>
    <xf numFmtId="1" fontId="13" fillId="15" borderId="25" xfId="8" applyNumberFormat="1" applyFont="1" applyFill="1" applyBorder="1" applyAlignment="1">
      <alignment horizontal="left" vertical="center"/>
    </xf>
    <xf numFmtId="1" fontId="13" fillId="15" borderId="2" xfId="8" applyNumberFormat="1" applyFont="1" applyFill="1" applyBorder="1" applyAlignment="1">
      <alignment horizontal="left" vertical="center"/>
    </xf>
    <xf numFmtId="165" fontId="7" fillId="17" borderId="2" xfId="8" applyNumberFormat="1" applyFont="1" applyFill="1" applyBorder="1" applyAlignment="1">
      <alignment horizontal="center" vertical="center" wrapText="1"/>
    </xf>
    <xf numFmtId="1" fontId="4" fillId="2" borderId="1" xfId="6" applyNumberFormat="1" applyFont="1" applyFill="1" applyBorder="1" applyAlignment="1">
      <alignment horizontal="center" vertical="center" wrapText="1"/>
    </xf>
    <xf numFmtId="1" fontId="7" fillId="2" borderId="1" xfId="6" applyNumberFormat="1" applyFont="1" applyFill="1" applyBorder="1" applyAlignment="1">
      <alignment horizontal="center" vertical="center" wrapText="1"/>
    </xf>
    <xf numFmtId="1" fontId="13" fillId="2" borderId="6" xfId="6" applyNumberFormat="1" applyFont="1" applyFill="1" applyBorder="1" applyAlignment="1">
      <alignment horizontal="center" vertical="center" wrapText="1"/>
    </xf>
    <xf numFmtId="0" fontId="7" fillId="2" borderId="1" xfId="6" applyNumberFormat="1" applyFont="1" applyFill="1" applyBorder="1" applyAlignment="1">
      <alignment horizontal="center" vertical="center" wrapText="1"/>
    </xf>
    <xf numFmtId="1" fontId="7" fillId="15" borderId="1" xfId="6" applyNumberFormat="1" applyFont="1" applyFill="1" applyBorder="1" applyAlignment="1">
      <alignment horizontal="center" vertical="center" wrapText="1"/>
    </xf>
    <xf numFmtId="0" fontId="13" fillId="13" borderId="6" xfId="6" applyFont="1" applyFill="1" applyBorder="1" applyAlignment="1">
      <alignment horizontal="center" vertical="center" wrapText="1"/>
    </xf>
    <xf numFmtId="1" fontId="4" fillId="13" borderId="1" xfId="6" applyNumberFormat="1" applyFont="1" applyFill="1" applyBorder="1" applyAlignment="1">
      <alignment horizontal="center" vertical="center" wrapText="1"/>
    </xf>
    <xf numFmtId="1" fontId="7" fillId="13" borderId="1" xfId="6" applyNumberFormat="1" applyFont="1" applyFill="1" applyBorder="1" applyAlignment="1">
      <alignment horizontal="center" vertical="center" wrapText="1"/>
    </xf>
    <xf numFmtId="165" fontId="7" fillId="13" borderId="6" xfId="6" applyNumberFormat="1" applyFont="1" applyFill="1" applyBorder="1" applyAlignment="1">
      <alignment horizontal="center" vertical="center" wrapText="1"/>
    </xf>
    <xf numFmtId="165" fontId="4" fillId="17" borderId="1" xfId="7" applyNumberFormat="1" applyFont="1" applyFill="1" applyBorder="1" applyAlignment="1">
      <alignment horizontal="center" vertical="center" wrapText="1"/>
    </xf>
    <xf numFmtId="165" fontId="4" fillId="18" borderId="1" xfId="7" applyNumberFormat="1" applyFont="1" applyFill="1" applyBorder="1" applyAlignment="1">
      <alignment horizontal="center" vertical="center" wrapText="1"/>
    </xf>
    <xf numFmtId="165" fontId="1" fillId="2" borderId="1" xfId="6" applyNumberFormat="1" applyFill="1" applyBorder="1" applyAlignment="1">
      <alignment horizontal="center" vertical="center"/>
    </xf>
    <xf numFmtId="165" fontId="7" fillId="17" borderId="2" xfId="6" applyNumberFormat="1" applyFont="1" applyFill="1" applyBorder="1" applyAlignment="1">
      <alignment horizontal="center" vertical="center" wrapText="1"/>
    </xf>
    <xf numFmtId="165" fontId="1" fillId="3" borderId="1" xfId="6" applyNumberFormat="1" applyFill="1" applyBorder="1" applyAlignment="1">
      <alignment horizontal="center" vertical="center"/>
    </xf>
    <xf numFmtId="0" fontId="7" fillId="2" borderId="3" xfId="7" applyFont="1" applyFill="1" applyBorder="1" applyAlignment="1">
      <alignment horizontal="center" vertical="center" wrapText="1"/>
    </xf>
    <xf numFmtId="165" fontId="6" fillId="4" borderId="1" xfId="7" applyNumberFormat="1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top" wrapText="1"/>
    </xf>
    <xf numFmtId="165" fontId="7" fillId="2" borderId="3" xfId="6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65" fontId="7" fillId="15" borderId="1" xfId="6" applyNumberFormat="1" applyFont="1" applyFill="1" applyBorder="1" applyAlignment="1">
      <alignment horizontal="center" vertical="center" wrapText="1"/>
    </xf>
    <xf numFmtId="1" fontId="13" fillId="15" borderId="32" xfId="8" applyNumberFormat="1" applyFont="1" applyFill="1" applyBorder="1" applyAlignment="1">
      <alignment horizontal="left" vertical="center"/>
    </xf>
    <xf numFmtId="0" fontId="7" fillId="13" borderId="3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7" fillId="13" borderId="6" xfId="6" applyFont="1" applyFill="1" applyBorder="1" applyAlignment="1">
      <alignment horizontal="center" vertical="center" wrapText="1"/>
    </xf>
    <xf numFmtId="0" fontId="4" fillId="6" borderId="3" xfId="6" applyFont="1" applyFill="1" applyBorder="1" applyAlignment="1">
      <alignment horizontal="center" vertical="center" wrapText="1"/>
    </xf>
    <xf numFmtId="0" fontId="4" fillId="6" borderId="10" xfId="6" applyFont="1" applyFill="1" applyBorder="1" applyAlignment="1">
      <alignment horizontal="center" vertical="center" wrapText="1"/>
    </xf>
    <xf numFmtId="0" fontId="4" fillId="6" borderId="6" xfId="6" applyFont="1" applyFill="1" applyBorder="1" applyAlignment="1">
      <alignment horizontal="center" vertical="center" wrapText="1"/>
    </xf>
    <xf numFmtId="165" fontId="6" fillId="3" borderId="1" xfId="6" applyNumberFormat="1" applyFont="1" applyFill="1" applyBorder="1" applyAlignment="1">
      <alignment horizontal="center" vertical="center" wrapText="1"/>
    </xf>
    <xf numFmtId="165" fontId="7" fillId="19" borderId="1" xfId="6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center" vertical="center"/>
    </xf>
    <xf numFmtId="165" fontId="5" fillId="2" borderId="1" xfId="6" applyNumberFormat="1" applyFont="1" applyFill="1" applyBorder="1" applyAlignment="1">
      <alignment horizontal="center" wrapText="1"/>
    </xf>
    <xf numFmtId="165" fontId="4" fillId="2" borderId="6" xfId="6" applyNumberFormat="1" applyFont="1" applyFill="1" applyBorder="1" applyAlignment="1">
      <alignment horizontal="center" vertical="center" wrapText="1"/>
    </xf>
    <xf numFmtId="165" fontId="4" fillId="3" borderId="6" xfId="6" applyNumberFormat="1" applyFont="1" applyFill="1" applyBorder="1" applyAlignment="1">
      <alignment horizontal="center" vertical="center" wrapText="1"/>
    </xf>
    <xf numFmtId="0" fontId="1" fillId="0" borderId="1" xfId="8" applyBorder="1"/>
    <xf numFmtId="0" fontId="1" fillId="0" borderId="1" xfId="8" applyBorder="1" applyAlignment="1">
      <alignment horizontal="center" vertical="center"/>
    </xf>
    <xf numFmtId="165" fontId="1" fillId="0" borderId="1" xfId="8" applyNumberFormat="1" applyBorder="1"/>
    <xf numFmtId="165" fontId="10" fillId="0" borderId="1" xfId="6" applyNumberFormat="1" applyFont="1" applyFill="1" applyBorder="1"/>
    <xf numFmtId="165" fontId="1" fillId="0" borderId="1" xfId="8" applyNumberFormat="1" applyBorder="1" applyAlignment="1">
      <alignment horizontal="center" vertical="center"/>
    </xf>
    <xf numFmtId="1" fontId="13" fillId="15" borderId="8" xfId="8" applyNumberFormat="1" applyFont="1" applyFill="1" applyBorder="1" applyAlignment="1">
      <alignment horizontal="left" vertical="center"/>
    </xf>
    <xf numFmtId="165" fontId="10" fillId="20" borderId="1" xfId="6" applyNumberFormat="1" applyFont="1" applyFill="1" applyBorder="1"/>
    <xf numFmtId="165" fontId="1" fillId="21" borderId="1" xfId="8" applyNumberFormat="1" applyFill="1" applyBorder="1"/>
    <xf numFmtId="165" fontId="10" fillId="21" borderId="1" xfId="6" applyNumberFormat="1" applyFont="1" applyFill="1" applyBorder="1"/>
    <xf numFmtId="165" fontId="10" fillId="14" borderId="1" xfId="6" applyNumberFormat="1" applyFont="1" applyFill="1" applyBorder="1"/>
    <xf numFmtId="165" fontId="1" fillId="0" borderId="1" xfId="6" applyNumberFormat="1" applyBorder="1"/>
    <xf numFmtId="165" fontId="1" fillId="14" borderId="1" xfId="6" applyNumberFormat="1" applyFill="1" applyBorder="1"/>
    <xf numFmtId="0" fontId="17" fillId="0" borderId="1" xfId="0" applyFont="1" applyFill="1" applyBorder="1" applyAlignment="1"/>
    <xf numFmtId="165" fontId="15" fillId="0" borderId="1" xfId="6" applyNumberFormat="1" applyFont="1" applyFill="1" applyBorder="1"/>
    <xf numFmtId="165" fontId="15" fillId="20" borderId="1" xfId="6" applyNumberFormat="1" applyFont="1" applyFill="1" applyBorder="1"/>
    <xf numFmtId="165" fontId="15" fillId="21" borderId="1" xfId="6" applyNumberFormat="1" applyFont="1" applyFill="1" applyBorder="1"/>
    <xf numFmtId="165" fontId="1" fillId="20" borderId="1" xfId="6" applyNumberFormat="1" applyFill="1" applyBorder="1"/>
    <xf numFmtId="165" fontId="1" fillId="21" borderId="1" xfId="6" applyNumberFormat="1" applyFill="1" applyBorder="1"/>
    <xf numFmtId="165" fontId="15" fillId="14" borderId="1" xfId="6" applyNumberFormat="1" applyFont="1" applyFill="1" applyBorder="1"/>
    <xf numFmtId="165" fontId="1" fillId="0" borderId="0" xfId="6" applyNumberFormat="1"/>
    <xf numFmtId="165" fontId="1" fillId="2" borderId="2" xfId="6" applyNumberFormat="1" applyFill="1" applyBorder="1" applyAlignment="1">
      <alignment horizontal="center" vertical="center"/>
    </xf>
    <xf numFmtId="165" fontId="7" fillId="5" borderId="1" xfId="6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5" fontId="0" fillId="20" borderId="1" xfId="0" applyNumberFormat="1" applyFill="1" applyBorder="1"/>
    <xf numFmtId="165" fontId="0" fillId="21" borderId="1" xfId="0" applyNumberFormat="1" applyFill="1" applyBorder="1"/>
    <xf numFmtId="165" fontId="0" fillId="14" borderId="1" xfId="0" applyNumberFormat="1" applyFill="1" applyBorder="1"/>
    <xf numFmtId="0" fontId="21" fillId="14" borderId="24" xfId="0" applyFont="1" applyFill="1" applyBorder="1"/>
    <xf numFmtId="0" fontId="21" fillId="21" borderId="24" xfId="0" applyFont="1" applyFill="1" applyBorder="1"/>
    <xf numFmtId="0" fontId="21" fillId="21" borderId="26" xfId="0" applyFont="1" applyFill="1" applyBorder="1"/>
    <xf numFmtId="0" fontId="21" fillId="22" borderId="1" xfId="0" applyFont="1" applyFill="1" applyBorder="1"/>
    <xf numFmtId="0" fontId="21" fillId="14" borderId="1" xfId="0" applyFont="1" applyFill="1" applyBorder="1"/>
    <xf numFmtId="0" fontId="21" fillId="21" borderId="1" xfId="0" applyFont="1" applyFill="1" applyBorder="1"/>
    <xf numFmtId="0" fontId="21" fillId="14" borderId="33" xfId="0" applyFont="1" applyFill="1" applyBorder="1"/>
    <xf numFmtId="0" fontId="21" fillId="22" borderId="34" xfId="0" applyFont="1" applyFill="1" applyBorder="1"/>
    <xf numFmtId="0" fontId="21" fillId="14" borderId="34" xfId="0" applyFont="1" applyFill="1" applyBorder="1"/>
    <xf numFmtId="0" fontId="21" fillId="21" borderId="34" xfId="0" applyFont="1" applyFill="1" applyBorder="1"/>
    <xf numFmtId="0" fontId="30" fillId="14" borderId="34" xfId="0" applyFont="1" applyFill="1" applyBorder="1"/>
    <xf numFmtId="0" fontId="21" fillId="14" borderId="35" xfId="0" applyFont="1" applyFill="1" applyBorder="1"/>
    <xf numFmtId="0" fontId="21" fillId="22" borderId="24" xfId="0" applyFont="1" applyFill="1" applyBorder="1"/>
    <xf numFmtId="0" fontId="30" fillId="14" borderId="24" xfId="0" applyFont="1" applyFill="1" applyBorder="1"/>
    <xf numFmtId="0" fontId="30" fillId="22" borderId="24" xfId="0" applyFont="1" applyFill="1" applyBorder="1"/>
    <xf numFmtId="0" fontId="30" fillId="21" borderId="24" xfId="0" applyFont="1" applyFill="1" applyBorder="1"/>
    <xf numFmtId="0" fontId="21" fillId="22" borderId="26" xfId="0" applyFont="1" applyFill="1" applyBorder="1"/>
    <xf numFmtId="0" fontId="21" fillId="22" borderId="5" xfId="0" applyFont="1" applyFill="1" applyBorder="1"/>
    <xf numFmtId="0" fontId="21" fillId="14" borderId="5" xfId="0" applyFont="1" applyFill="1" applyBorder="1"/>
    <xf numFmtId="0" fontId="21" fillId="21" borderId="5" xfId="0" applyFont="1" applyFill="1" applyBorder="1"/>
    <xf numFmtId="0" fontId="21" fillId="14" borderId="26" xfId="0" applyFont="1" applyFill="1" applyBorder="1"/>
    <xf numFmtId="0" fontId="21" fillId="21" borderId="36" xfId="0" applyFont="1" applyFill="1" applyBorder="1"/>
    <xf numFmtId="0" fontId="21" fillId="14" borderId="37" xfId="0" applyFont="1" applyFill="1" applyBorder="1"/>
    <xf numFmtId="0" fontId="21" fillId="22" borderId="37" xfId="0" applyFont="1" applyFill="1" applyBorder="1"/>
    <xf numFmtId="0" fontId="21" fillId="21" borderId="37" xfId="0" applyFont="1" applyFill="1" applyBorder="1"/>
    <xf numFmtId="0" fontId="21" fillId="14" borderId="39" xfId="0" applyFont="1" applyFill="1" applyBorder="1"/>
    <xf numFmtId="0" fontId="21" fillId="22" borderId="40" xfId="0" applyFont="1" applyFill="1" applyBorder="1"/>
    <xf numFmtId="0" fontId="21" fillId="22" borderId="41" xfId="0" applyFont="1" applyFill="1" applyBorder="1"/>
    <xf numFmtId="0" fontId="0" fillId="22" borderId="41" xfId="0" applyFill="1" applyBorder="1"/>
    <xf numFmtId="0" fontId="0" fillId="14" borderId="34" xfId="0" applyFill="1" applyBorder="1"/>
    <xf numFmtId="0" fontId="0" fillId="22" borderId="34" xfId="0" applyFill="1" applyBorder="1"/>
    <xf numFmtId="0" fontId="0" fillId="21" borderId="34" xfId="0" applyFill="1" applyBorder="1"/>
    <xf numFmtId="0" fontId="0" fillId="14" borderId="35" xfId="0" applyFill="1" applyBorder="1"/>
    <xf numFmtId="0" fontId="21" fillId="14" borderId="40" xfId="0" applyFont="1" applyFill="1" applyBorder="1"/>
    <xf numFmtId="0" fontId="21" fillId="14" borderId="41" xfId="0" applyFont="1" applyFill="1" applyBorder="1"/>
    <xf numFmtId="0" fontId="0" fillId="14" borderId="41" xfId="0" applyFill="1" applyBorder="1"/>
    <xf numFmtId="165" fontId="1" fillId="0" borderId="0" xfId="7" applyNumberFormat="1"/>
    <xf numFmtId="165" fontId="1" fillId="0" borderId="1" xfId="7" applyNumberFormat="1" applyBorder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/>
    <xf numFmtId="165" fontId="0" fillId="6" borderId="1" xfId="0" applyNumberFormat="1" applyFill="1" applyBorder="1"/>
    <xf numFmtId="165" fontId="0" fillId="6" borderId="0" xfId="0" applyNumberFormat="1" applyFill="1" applyBorder="1"/>
    <xf numFmtId="165" fontId="1" fillId="14" borderId="1" xfId="7" applyNumberFormat="1" applyFill="1" applyBorder="1"/>
    <xf numFmtId="0" fontId="0" fillId="0" borderId="5" xfId="0" applyBorder="1"/>
    <xf numFmtId="0" fontId="0" fillId="14" borderId="5" xfId="0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21" fillId="14" borderId="9" xfId="0" applyFont="1" applyFill="1" applyBorder="1"/>
    <xf numFmtId="0" fontId="21" fillId="14" borderId="6" xfId="0" applyFont="1" applyFill="1" applyBorder="1"/>
    <xf numFmtId="0" fontId="0" fillId="14" borderId="6" xfId="0" applyFill="1" applyBorder="1"/>
    <xf numFmtId="0" fontId="21" fillId="14" borderId="42" xfId="0" applyFont="1" applyFill="1" applyBorder="1"/>
    <xf numFmtId="0" fontId="21" fillId="21" borderId="38" xfId="0" applyFont="1" applyFill="1" applyBorder="1"/>
    <xf numFmtId="0" fontId="0" fillId="21" borderId="35" xfId="0" applyFill="1" applyBorder="1"/>
    <xf numFmtId="0" fontId="21" fillId="21" borderId="43" xfId="0" applyFont="1" applyFill="1" applyBorder="1"/>
    <xf numFmtId="0" fontId="21" fillId="21" borderId="44" xfId="0" applyFont="1" applyFill="1" applyBorder="1"/>
    <xf numFmtId="0" fontId="21" fillId="21" borderId="45" xfId="0" applyFont="1" applyFill="1" applyBorder="1"/>
    <xf numFmtId="0" fontId="0" fillId="14" borderId="46" xfId="0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22" borderId="0" xfId="0" applyFill="1"/>
    <xf numFmtId="0" fontId="0" fillId="9" borderId="0" xfId="0" applyFill="1"/>
    <xf numFmtId="0" fontId="0" fillId="21" borderId="0" xfId="0" applyFill="1"/>
    <xf numFmtId="0" fontId="0" fillId="9" borderId="1" xfId="0" applyFill="1" applyBorder="1"/>
    <xf numFmtId="0" fontId="5" fillId="0" borderId="1" xfId="6" applyFont="1" applyBorder="1" applyAlignment="1">
      <alignment horizontal="center"/>
    </xf>
    <xf numFmtId="2" fontId="1" fillId="0" borderId="0" xfId="6" applyNumberFormat="1"/>
    <xf numFmtId="0" fontId="1" fillId="0" borderId="0" xfId="6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165" fontId="1" fillId="21" borderId="1" xfId="6" applyNumberFormat="1" applyFont="1" applyFill="1" applyBorder="1"/>
    <xf numFmtId="0" fontId="0" fillId="28" borderId="0" xfId="0" applyFill="1"/>
    <xf numFmtId="0" fontId="0" fillId="22" borderId="5" xfId="0" applyFill="1" applyBorder="1"/>
    <xf numFmtId="0" fontId="0" fillId="21" borderId="5" xfId="0" applyFill="1" applyBorder="1"/>
    <xf numFmtId="0" fontId="0" fillId="6" borderId="36" xfId="0" applyFill="1" applyBorder="1"/>
    <xf numFmtId="0" fontId="0" fillId="6" borderId="50" xfId="0" applyFill="1" applyBorder="1"/>
    <xf numFmtId="0" fontId="0" fillId="28" borderId="1" xfId="0" applyFill="1" applyBorder="1"/>
    <xf numFmtId="0" fontId="0" fillId="21" borderId="1" xfId="0" applyFill="1" applyBorder="1"/>
    <xf numFmtId="0" fontId="0" fillId="29" borderId="51" xfId="0" applyFill="1" applyBorder="1"/>
    <xf numFmtId="0" fontId="0" fillId="6" borderId="0" xfId="0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horizontal="center" vertical="center" wrapText="1"/>
    </xf>
    <xf numFmtId="0" fontId="4" fillId="2" borderId="13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17" xfId="8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3" xfId="8" applyFont="1" applyBorder="1" applyAlignment="1">
      <alignment horizontal="center" wrapText="1"/>
    </xf>
    <xf numFmtId="0" fontId="0" fillId="0" borderId="6" xfId="8" applyFont="1" applyBorder="1" applyAlignment="1">
      <alignment horizontal="center" wrapText="1"/>
    </xf>
    <xf numFmtId="0" fontId="4" fillId="2" borderId="20" xfId="8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2" borderId="21" xfId="8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3" xfId="8" applyFont="1" applyBorder="1" applyAlignment="1">
      <alignment horizontal="center"/>
    </xf>
    <xf numFmtId="0" fontId="0" fillId="0" borderId="6" xfId="8" applyFont="1" applyBorder="1" applyAlignment="1">
      <alignment horizontal="center"/>
    </xf>
    <xf numFmtId="0" fontId="4" fillId="3" borderId="3" xfId="8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8" xfId="6" applyFont="1" applyFill="1" applyBorder="1" applyAlignment="1">
      <alignment horizontal="center" vertical="center" wrapText="1"/>
    </xf>
    <xf numFmtId="0" fontId="4" fillId="2" borderId="30" xfId="6" applyFont="1" applyFill="1" applyBorder="1" applyAlignment="1">
      <alignment horizontal="center" vertical="center" wrapText="1"/>
    </xf>
    <xf numFmtId="0" fontId="13" fillId="2" borderId="9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3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6" xfId="6" applyBorder="1" applyAlignment="1">
      <alignment horizontal="center"/>
    </xf>
    <xf numFmtId="0" fontId="1" fillId="0" borderId="3" xfId="6" applyBorder="1" applyAlignment="1">
      <alignment horizontal="center" wrapText="1"/>
    </xf>
    <xf numFmtId="0" fontId="1" fillId="0" borderId="10" xfId="6" applyBorder="1" applyAlignment="1">
      <alignment horizontal="center" wrapText="1"/>
    </xf>
    <xf numFmtId="0" fontId="1" fillId="0" borderId="6" xfId="6" applyBorder="1" applyAlignment="1">
      <alignment horizontal="center" wrapText="1"/>
    </xf>
    <xf numFmtId="0" fontId="7" fillId="13" borderId="1" xfId="6" applyFont="1" applyFill="1" applyBorder="1" applyAlignment="1">
      <alignment horizontal="center" vertical="center" wrapText="1"/>
    </xf>
    <xf numFmtId="0" fontId="7" fillId="13" borderId="5" xfId="6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0" fontId="0" fillId="0" borderId="0" xfId="0" applyBorder="1" applyAlignment="1"/>
    <xf numFmtId="0" fontId="1" fillId="0" borderId="3" xfId="7" applyBorder="1" applyAlignment="1">
      <alignment horizontal="center"/>
    </xf>
    <xf numFmtId="0" fontId="1" fillId="0" borderId="10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3" xfId="7" applyBorder="1" applyAlignment="1">
      <alignment horizontal="center" wrapText="1"/>
    </xf>
    <xf numFmtId="0" fontId="1" fillId="0" borderId="10" xfId="7" applyBorder="1" applyAlignment="1">
      <alignment horizontal="center" wrapText="1"/>
    </xf>
    <xf numFmtId="0" fontId="1" fillId="0" borderId="6" xfId="7" applyBorder="1" applyAlignment="1">
      <alignment horizontal="center" wrapText="1"/>
    </xf>
    <xf numFmtId="0" fontId="4" fillId="2" borderId="3" xfId="7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8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13" borderId="3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7" fillId="13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top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2" xfId="6" applyFont="1" applyFill="1" applyBorder="1" applyAlignment="1">
      <alignment horizontal="center" vertical="top" wrapText="1"/>
    </xf>
    <xf numFmtId="0" fontId="3" fillId="0" borderId="0" xfId="6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6" applyFont="1" applyFill="1" applyBorder="1" applyAlignment="1">
      <alignment horizontal="center" vertical="center" wrapText="1"/>
    </xf>
    <xf numFmtId="0" fontId="5" fillId="2" borderId="30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13" fillId="0" borderId="10" xfId="6" applyFont="1" applyBorder="1" applyAlignment="1">
      <alignment horizontal="center" vertical="top" wrapText="1"/>
    </xf>
    <xf numFmtId="0" fontId="13" fillId="0" borderId="6" xfId="6" applyFont="1" applyBorder="1" applyAlignment="1">
      <alignment horizontal="center" wrapText="1"/>
    </xf>
    <xf numFmtId="0" fontId="4" fillId="14" borderId="3" xfId="6" applyFont="1" applyFill="1" applyBorder="1" applyAlignment="1">
      <alignment horizontal="center" vertical="top" wrapText="1"/>
    </xf>
    <xf numFmtId="0" fontId="4" fillId="14" borderId="10" xfId="6" applyFont="1" applyFill="1" applyBorder="1" applyAlignment="1">
      <alignment horizontal="center" vertical="top" wrapText="1"/>
    </xf>
    <xf numFmtId="0" fontId="13" fillId="14" borderId="6" xfId="6" applyFont="1" applyFill="1" applyBorder="1" applyAlignment="1">
      <alignment horizontal="center" vertical="top" wrapText="1"/>
    </xf>
    <xf numFmtId="0" fontId="4" fillId="14" borderId="6" xfId="6" applyFont="1" applyFill="1" applyBorder="1" applyAlignment="1">
      <alignment horizontal="center" vertical="top" wrapText="1"/>
    </xf>
    <xf numFmtId="0" fontId="25" fillId="0" borderId="0" xfId="0" applyFont="1" applyAlignment="1"/>
    <xf numFmtId="0" fontId="12" fillId="6" borderId="11" xfId="6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13" fillId="0" borderId="10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6" borderId="3" xfId="6" applyFont="1" applyFill="1" applyBorder="1" applyAlignment="1">
      <alignment horizontal="center" vertical="center" wrapText="1"/>
    </xf>
    <xf numFmtId="0" fontId="4" fillId="6" borderId="10" xfId="6" applyFont="1" applyFill="1" applyBorder="1" applyAlignment="1">
      <alignment horizontal="center" vertical="center" wrapText="1"/>
    </xf>
    <xf numFmtId="0" fontId="4" fillId="6" borderId="6" xfId="6" applyFont="1" applyFill="1" applyBorder="1" applyAlignment="1">
      <alignment horizontal="center" vertical="center" wrapText="1"/>
    </xf>
    <xf numFmtId="0" fontId="27" fillId="0" borderId="0" xfId="0" applyFont="1" applyAlignment="1"/>
    <xf numFmtId="0" fontId="4" fillId="6" borderId="5" xfId="6" applyFont="1" applyFill="1" applyBorder="1" applyAlignment="1">
      <alignment horizontal="center" vertical="center" wrapText="1"/>
    </xf>
    <xf numFmtId="0" fontId="4" fillId="6" borderId="2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wrapText="1"/>
    </xf>
    <xf numFmtId="16" fontId="4" fillId="6" borderId="5" xfId="6" applyNumberFormat="1" applyFont="1" applyFill="1" applyBorder="1" applyAlignment="1">
      <alignment horizontal="center" vertical="center" wrapText="1"/>
    </xf>
    <xf numFmtId="16" fontId="4" fillId="6" borderId="7" xfId="6" applyNumberFormat="1" applyFont="1" applyFill="1" applyBorder="1" applyAlignment="1">
      <alignment horizontal="center" vertical="center" wrapText="1"/>
    </xf>
    <xf numFmtId="16" fontId="4" fillId="6" borderId="2" xfId="6" applyNumberFormat="1" applyFont="1" applyFill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18" fillId="2" borderId="5" xfId="6" applyFont="1" applyFill="1" applyBorder="1" applyAlignment="1">
      <alignment horizontal="center" vertical="center" wrapText="1"/>
    </xf>
    <xf numFmtId="0" fontId="18" fillId="2" borderId="2" xfId="6" applyFont="1" applyFill="1" applyBorder="1" applyAlignment="1">
      <alignment horizontal="center" vertical="center" wrapText="1"/>
    </xf>
    <xf numFmtId="0" fontId="18" fillId="2" borderId="4" xfId="6" applyFont="1" applyFill="1" applyBorder="1" applyAlignment="1">
      <alignment horizontal="center" vertical="center" wrapText="1"/>
    </xf>
    <xf numFmtId="0" fontId="18" fillId="2" borderId="16" xfId="6" applyFont="1" applyFill="1" applyBorder="1" applyAlignment="1">
      <alignment horizontal="center" vertical="center" wrapText="1"/>
    </xf>
    <xf numFmtId="0" fontId="19" fillId="0" borderId="16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7" xfId="6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wrapText="1"/>
    </xf>
    <xf numFmtId="0" fontId="0" fillId="23" borderId="4" xfId="0" applyFill="1" applyBorder="1" applyAlignment="1">
      <alignment horizontal="center" wrapText="1"/>
    </xf>
    <xf numFmtId="0" fontId="0" fillId="23" borderId="16" xfId="0" applyFill="1" applyBorder="1" applyAlignment="1">
      <alignment horizontal="center" wrapText="1"/>
    </xf>
    <xf numFmtId="0" fontId="0" fillId="23" borderId="8" xfId="0" applyFill="1" applyBorder="1" applyAlignment="1">
      <alignment horizontal="center" wrapText="1"/>
    </xf>
    <xf numFmtId="0" fontId="0" fillId="24" borderId="3" xfId="0" applyFill="1" applyBorder="1" applyAlignment="1">
      <alignment horizontal="center"/>
    </xf>
    <xf numFmtId="0" fontId="0" fillId="25" borderId="4" xfId="0" applyFill="1" applyBorder="1" applyAlignment="1">
      <alignment horizontal="center" wrapText="1"/>
    </xf>
    <xf numFmtId="0" fontId="0" fillId="25" borderId="16" xfId="0" applyFill="1" applyBorder="1" applyAlignment="1">
      <alignment horizontal="center" wrapText="1"/>
    </xf>
    <xf numFmtId="0" fontId="0" fillId="25" borderId="8" xfId="0" applyFill="1" applyBorder="1" applyAlignment="1">
      <alignment horizontal="center" wrapText="1"/>
    </xf>
    <xf numFmtId="0" fontId="0" fillId="26" borderId="3" xfId="0" applyFill="1" applyBorder="1" applyAlignment="1">
      <alignment horizontal="center"/>
    </xf>
    <xf numFmtId="0" fontId="0" fillId="27" borderId="3" xfId="0" applyFill="1" applyBorder="1" applyAlignment="1">
      <alignment horizontal="center"/>
    </xf>
  </cellXfs>
  <cellStyles count="23">
    <cellStyle name="Excel Built-in Normal" xfId="1"/>
    <cellStyle name="Excel Built-in Normal 1" xfId="17"/>
    <cellStyle name="Excel Built-in Normal 2" xfId="18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6 2" xfId="19"/>
    <cellStyle name="Обычный 7" xfId="11"/>
    <cellStyle name="Процентный 2" xfId="13"/>
    <cellStyle name="Процентный 2 2" xfId="20"/>
    <cellStyle name="Процентный 3" xfId="21"/>
    <cellStyle name="Финансовый 2" xfId="4"/>
    <cellStyle name="Финансовый 3" xfId="14"/>
    <cellStyle name="Финансовый 3 2" xfId="22"/>
  </cellStyles>
  <dxfs count="0"/>
  <tableStyles count="0" defaultTableStyle="TableStyleMedium9" defaultPivotStyle="PivotStyleLight16"/>
  <colors>
    <mruColors>
      <color rgb="FFFF0066"/>
      <color rgb="FF00FF00"/>
      <color rgb="FFEDF3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workbookViewId="0">
      <selection activeCell="E27" sqref="E27"/>
    </sheetView>
  </sheetViews>
  <sheetFormatPr defaultRowHeight="15" x14ac:dyDescent="0.25"/>
  <sheetData>
    <row r="2" spans="2:18" ht="15.75" x14ac:dyDescent="0.25">
      <c r="C2" s="46" t="s">
        <v>241</v>
      </c>
    </row>
    <row r="3" spans="2:18" ht="15.75" x14ac:dyDescent="0.25">
      <c r="C3" s="46"/>
    </row>
    <row r="4" spans="2:18" s="58" customFormat="1" x14ac:dyDescent="0.25">
      <c r="B4" s="73">
        <v>1</v>
      </c>
      <c r="C4" s="58" t="s">
        <v>239</v>
      </c>
    </row>
    <row r="6" spans="2:18" ht="15.75" x14ac:dyDescent="0.25">
      <c r="C6" s="69"/>
      <c r="E6" t="s">
        <v>240</v>
      </c>
    </row>
    <row r="8" spans="2:18" s="58" customFormat="1" x14ac:dyDescent="0.25">
      <c r="B8" s="74">
        <v>2</v>
      </c>
      <c r="C8" s="68" t="s">
        <v>238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  <row r="9" spans="2: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x14ac:dyDescent="0.25">
      <c r="B10" s="1"/>
      <c r="C10" s="36"/>
      <c r="D10" s="1"/>
      <c r="E10" s="37" t="s">
        <v>246</v>
      </c>
      <c r="F10" s="1"/>
      <c r="G10" s="1"/>
      <c r="H10" s="1"/>
      <c r="I10" s="1"/>
      <c r="J10" s="1"/>
      <c r="K10" s="37"/>
      <c r="L10" s="1"/>
      <c r="M10" s="1"/>
      <c r="N10" s="1"/>
      <c r="O10" s="1"/>
      <c r="P10" s="1"/>
      <c r="Q10" s="1"/>
      <c r="R10" s="1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B12" s="1"/>
      <c r="C12" s="38"/>
      <c r="D12" s="1"/>
      <c r="E12" s="37" t="s">
        <v>247</v>
      </c>
      <c r="F12" s="1"/>
      <c r="G12" s="1"/>
      <c r="H12" s="1"/>
      <c r="I12" s="1"/>
      <c r="J12" s="1"/>
      <c r="K12" s="37"/>
      <c r="L12" s="1"/>
      <c r="M12" s="1"/>
      <c r="N12" s="1"/>
      <c r="O12" s="1"/>
      <c r="P12" s="1"/>
      <c r="Q12" s="1"/>
      <c r="R12" s="1"/>
    </row>
    <row r="13" spans="2: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B14" s="1"/>
      <c r="C14" s="39"/>
      <c r="D14" s="1"/>
      <c r="E14" s="37" t="s">
        <v>193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x14ac:dyDescent="0.25">
      <c r="B16" s="1"/>
      <c r="C16" s="40"/>
      <c r="D16" s="1"/>
      <c r="E16" s="37" t="s">
        <v>194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x14ac:dyDescent="0.25">
      <c r="B18" s="1"/>
      <c r="C18" s="41"/>
      <c r="D18" s="1"/>
      <c r="E18" s="37" t="s">
        <v>195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"/>
  <sheetViews>
    <sheetView workbookViewId="0">
      <selection activeCell="A3" sqref="A3:A5"/>
    </sheetView>
  </sheetViews>
  <sheetFormatPr defaultRowHeight="15" x14ac:dyDescent="0.25"/>
  <cols>
    <col min="2" max="2" width="22" customWidth="1"/>
    <col min="3" max="3" width="14.140625" customWidth="1"/>
    <col min="4" max="4" width="14" customWidth="1"/>
    <col min="5" max="5" width="13.5703125" customWidth="1"/>
    <col min="6" max="6" width="29.28515625" customWidth="1"/>
    <col min="7" max="7" width="13.42578125" customWidth="1"/>
  </cols>
  <sheetData>
    <row r="1" spans="1:8" ht="15.75" x14ac:dyDescent="0.25">
      <c r="A1" s="386" t="s">
        <v>184</v>
      </c>
      <c r="B1" s="396"/>
      <c r="C1" s="396"/>
      <c r="D1" s="396"/>
      <c r="E1" s="396"/>
      <c r="F1" s="396"/>
      <c r="G1" s="396"/>
    </row>
    <row r="2" spans="1:8" ht="18.75" customHeight="1" x14ac:dyDescent="0.25">
      <c r="A2" s="397" t="s">
        <v>278</v>
      </c>
      <c r="B2" s="398"/>
      <c r="C2" s="398"/>
      <c r="D2" s="398"/>
      <c r="E2" s="398"/>
      <c r="F2" s="398"/>
      <c r="G2" s="398"/>
      <c r="H2" s="35"/>
    </row>
    <row r="3" spans="1:8" ht="75" customHeight="1" x14ac:dyDescent="0.25">
      <c r="A3" s="399" t="s">
        <v>185</v>
      </c>
      <c r="B3" s="399" t="s">
        <v>248</v>
      </c>
      <c r="C3" s="312" t="s">
        <v>186</v>
      </c>
      <c r="D3" s="312"/>
      <c r="E3" s="312"/>
      <c r="F3" s="316" t="s">
        <v>187</v>
      </c>
      <c r="G3" s="96" t="s">
        <v>191</v>
      </c>
    </row>
    <row r="4" spans="1:8" ht="17.25" customHeight="1" x14ac:dyDescent="0.25">
      <c r="A4" s="400"/>
      <c r="B4" s="400"/>
      <c r="C4" s="84" t="s">
        <v>188</v>
      </c>
      <c r="D4" s="84" t="s">
        <v>189</v>
      </c>
      <c r="E4" s="84" t="s">
        <v>190</v>
      </c>
      <c r="F4" s="402"/>
      <c r="G4" s="404" t="s">
        <v>192</v>
      </c>
    </row>
    <row r="5" spans="1:8" ht="15.75" customHeight="1" x14ac:dyDescent="0.25">
      <c r="A5" s="401"/>
      <c r="B5" s="401"/>
      <c r="C5" s="84" t="s">
        <v>8</v>
      </c>
      <c r="D5" s="84" t="s">
        <v>9</v>
      </c>
      <c r="E5" s="84" t="s">
        <v>10</v>
      </c>
      <c r="F5" s="403"/>
      <c r="G5" s="305"/>
    </row>
    <row r="6" spans="1:8" ht="18" customHeight="1" x14ac:dyDescent="0.25">
      <c r="A6" s="102"/>
      <c r="B6" s="102" t="s">
        <v>277</v>
      </c>
      <c r="C6" s="102"/>
      <c r="D6" s="102"/>
      <c r="E6" s="102"/>
      <c r="F6" s="102"/>
      <c r="G6" s="103"/>
    </row>
  </sheetData>
  <mergeCells count="7">
    <mergeCell ref="A1:G1"/>
    <mergeCell ref="A2:G2"/>
    <mergeCell ref="A3:A5"/>
    <mergeCell ref="B3:B5"/>
    <mergeCell ref="C3:E3"/>
    <mergeCell ref="F3:F5"/>
    <mergeCell ref="G4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"/>
  <sheetViews>
    <sheetView topLeftCell="B1" zoomScale="90" zoomScaleNormal="90" workbookViewId="0">
      <selection activeCell="L18" sqref="L18"/>
    </sheetView>
  </sheetViews>
  <sheetFormatPr defaultColWidth="8.85546875" defaultRowHeight="15" x14ac:dyDescent="0.25"/>
  <cols>
    <col min="1" max="1" width="8.85546875" style="5"/>
    <col min="2" max="3" width="23" style="5" customWidth="1"/>
    <col min="4" max="4" width="29.140625" style="5" customWidth="1"/>
    <col min="5" max="5" width="22.85546875" style="5" customWidth="1"/>
    <col min="6" max="6" width="24.28515625" style="5" customWidth="1"/>
    <col min="7" max="7" width="15.7109375" style="5" customWidth="1"/>
    <col min="8" max="8" width="14" style="5" customWidth="1"/>
    <col min="9" max="9" width="13.7109375" style="5" customWidth="1"/>
    <col min="10" max="11" width="15.28515625" style="5" customWidth="1"/>
    <col min="12" max="12" width="11.28515625" style="5" customWidth="1"/>
    <col min="13" max="13" width="8.85546875" style="5"/>
    <col min="14" max="14" width="11.140625" style="5" customWidth="1"/>
    <col min="15" max="15" width="11.7109375" style="5" customWidth="1"/>
    <col min="16" max="16" width="12.28515625" style="5" customWidth="1"/>
    <col min="17" max="17" width="9.42578125" style="24" customWidth="1"/>
    <col min="18" max="18" width="7.7109375" style="24" customWidth="1"/>
    <col min="19" max="19" width="8.42578125" style="24" customWidth="1"/>
    <col min="20" max="22" width="7.5703125" style="24" customWidth="1"/>
    <col min="23" max="23" width="13.85546875" style="24" customWidth="1"/>
    <col min="24" max="24" width="9.5703125" style="5" customWidth="1"/>
    <col min="25" max="25" width="8.85546875" style="5"/>
    <col min="26" max="26" width="8.28515625" style="5" customWidth="1"/>
    <col min="27" max="27" width="9.28515625" style="5" customWidth="1"/>
    <col min="28" max="16384" width="8.85546875" style="5"/>
  </cols>
  <sheetData>
    <row r="1" spans="1:23" s="105" customFormat="1" ht="15.75" x14ac:dyDescent="0.25">
      <c r="B1" s="384" t="s">
        <v>196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23" s="105" customFormat="1" ht="15.75" x14ac:dyDescent="0.25">
      <c r="B2" s="384" t="s">
        <v>197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23" s="105" customFormat="1" ht="15.75" x14ac:dyDescent="0.25">
      <c r="B3" s="384" t="s">
        <v>237</v>
      </c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23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Q4" s="5"/>
      <c r="R4" s="5"/>
      <c r="S4" s="5"/>
      <c r="T4" s="5"/>
      <c r="U4" s="5"/>
      <c r="V4" s="5"/>
      <c r="W4" s="5"/>
    </row>
    <row r="5" spans="1:23" ht="26.45" customHeight="1" x14ac:dyDescent="0.25">
      <c r="A5" s="405" t="s">
        <v>2</v>
      </c>
      <c r="B5" s="405" t="s">
        <v>248</v>
      </c>
      <c r="C5" s="409" t="s">
        <v>198</v>
      </c>
      <c r="D5" s="410"/>
      <c r="E5" s="411" t="s">
        <v>199</v>
      </c>
      <c r="F5" s="411"/>
      <c r="G5" s="411" t="s">
        <v>200</v>
      </c>
      <c r="H5" s="411"/>
      <c r="I5" s="411"/>
      <c r="J5" s="411"/>
      <c r="K5" s="167" t="s">
        <v>329</v>
      </c>
      <c r="L5" s="405" t="s">
        <v>242</v>
      </c>
    </row>
    <row r="6" spans="1:23" ht="30" customHeight="1" x14ac:dyDescent="0.25">
      <c r="A6" s="406"/>
      <c r="B6" s="406"/>
      <c r="C6" s="405" t="s">
        <v>201</v>
      </c>
      <c r="D6" s="405" t="s">
        <v>293</v>
      </c>
      <c r="E6" s="411" t="s">
        <v>202</v>
      </c>
      <c r="F6" s="411" t="s">
        <v>203</v>
      </c>
      <c r="G6" s="412" t="s">
        <v>294</v>
      </c>
      <c r="H6" s="413"/>
      <c r="I6" s="414"/>
      <c r="J6" s="405" t="s">
        <v>204</v>
      </c>
      <c r="K6" s="168"/>
      <c r="L6" s="406"/>
    </row>
    <row r="7" spans="1:23" ht="45" customHeight="1" x14ac:dyDescent="0.25">
      <c r="A7" s="407"/>
      <c r="B7" s="407"/>
      <c r="C7" s="407"/>
      <c r="D7" s="407"/>
      <c r="E7" s="411"/>
      <c r="F7" s="411"/>
      <c r="G7" s="108" t="s">
        <v>205</v>
      </c>
      <c r="H7" s="108" t="s">
        <v>206</v>
      </c>
      <c r="I7" s="108" t="s">
        <v>207</v>
      </c>
      <c r="J7" s="407"/>
      <c r="K7" s="169"/>
      <c r="L7" s="407"/>
    </row>
    <row r="8" spans="1:23" ht="20.25" customHeight="1" x14ac:dyDescent="0.25">
      <c r="A8" s="94"/>
      <c r="B8" s="94" t="s">
        <v>277</v>
      </c>
      <c r="C8" s="176">
        <v>0.63600000000000001</v>
      </c>
      <c r="D8" s="176">
        <v>-0.123</v>
      </c>
      <c r="E8" s="104">
        <v>0.56599999999999995</v>
      </c>
      <c r="F8" s="104">
        <v>0.26100000000000001</v>
      </c>
      <c r="G8" s="176">
        <v>0.88</v>
      </c>
      <c r="H8" s="176">
        <v>0.36</v>
      </c>
      <c r="I8" s="176">
        <v>0.32</v>
      </c>
      <c r="J8" s="176">
        <v>0.52</v>
      </c>
      <c r="K8" s="176">
        <f>AVERAGE(C8:J8)</f>
        <v>0.42749999999999994</v>
      </c>
      <c r="L8" s="177">
        <f>K8*2</f>
        <v>0.85499999999999987</v>
      </c>
    </row>
  </sheetData>
  <mergeCells count="15">
    <mergeCell ref="A5:A7"/>
    <mergeCell ref="B1:L1"/>
    <mergeCell ref="B2:L2"/>
    <mergeCell ref="B3:L3"/>
    <mergeCell ref="B5:B7"/>
    <mergeCell ref="C5:D5"/>
    <mergeCell ref="E5:F5"/>
    <mergeCell ref="G5:J5"/>
    <mergeCell ref="L5:L7"/>
    <mergeCell ref="C6:C7"/>
    <mergeCell ref="D6:D7"/>
    <mergeCell ref="E6:E7"/>
    <mergeCell ref="F6:F7"/>
    <mergeCell ref="G6:I6"/>
    <mergeCell ref="J6:J7"/>
  </mergeCells>
  <pageMargins left="0" right="0" top="0" bottom="0" header="0" footer="0"/>
  <pageSetup paperSize="9" orientation="landscape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33"/>
  <sheetViews>
    <sheetView topLeftCell="A10" zoomScale="80" zoomScaleNormal="80" workbookViewId="0">
      <selection activeCell="L28" sqref="L28"/>
    </sheetView>
  </sheetViews>
  <sheetFormatPr defaultColWidth="8.85546875" defaultRowHeight="15" x14ac:dyDescent="0.2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9" width="7.28515625" style="5" customWidth="1"/>
    <col min="10" max="10" width="10.28515625" style="5" customWidth="1"/>
    <col min="11" max="11" width="7" style="5" customWidth="1"/>
    <col min="12" max="12" width="6.85546875" style="5" customWidth="1"/>
    <col min="13" max="13" width="7.140625" style="5" customWidth="1"/>
    <col min="14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customWidth="1"/>
    <col min="29" max="29" width="8" style="5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 x14ac:dyDescent="0.25">
      <c r="A1" s="384" t="s">
        <v>208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43"/>
    </row>
    <row r="3" spans="1:35" ht="45" customHeight="1" x14ac:dyDescent="0.25">
      <c r="A3" s="316" t="s">
        <v>2</v>
      </c>
      <c r="B3" s="316" t="s">
        <v>226</v>
      </c>
      <c r="C3" s="316" t="s">
        <v>104</v>
      </c>
      <c r="D3" s="44" t="s">
        <v>209</v>
      </c>
      <c r="E3" s="418" t="s">
        <v>14</v>
      </c>
      <c r="F3" s="419"/>
      <c r="G3" s="420" t="s">
        <v>210</v>
      </c>
      <c r="H3" s="421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3" t="s">
        <v>211</v>
      </c>
      <c r="W3" s="424"/>
      <c r="X3" s="424"/>
      <c r="Y3" s="424"/>
      <c r="Z3" s="424"/>
      <c r="AA3" s="425"/>
      <c r="AB3" s="423" t="s">
        <v>212</v>
      </c>
      <c r="AC3" s="426"/>
      <c r="AD3" s="426"/>
      <c r="AE3" s="426"/>
      <c r="AF3" s="427"/>
      <c r="AG3" s="427"/>
      <c r="AH3" s="428"/>
    </row>
    <row r="4" spans="1:35" ht="74.25" customHeight="1" x14ac:dyDescent="0.25">
      <c r="A4" s="317"/>
      <c r="B4" s="317"/>
      <c r="C4" s="317"/>
      <c r="D4" s="316" t="s">
        <v>213</v>
      </c>
      <c r="E4" s="316" t="s">
        <v>214</v>
      </c>
      <c r="F4" s="316" t="s">
        <v>215</v>
      </c>
      <c r="G4" s="331" t="s">
        <v>216</v>
      </c>
      <c r="H4" s="332"/>
      <c r="I4" s="417"/>
      <c r="J4" s="331" t="s">
        <v>217</v>
      </c>
      <c r="K4" s="415"/>
      <c r="L4" s="416"/>
      <c r="M4" s="331" t="s">
        <v>218</v>
      </c>
      <c r="N4" s="415"/>
      <c r="O4" s="416"/>
      <c r="P4" s="331" t="s">
        <v>219</v>
      </c>
      <c r="Q4" s="415"/>
      <c r="R4" s="416"/>
      <c r="S4" s="331" t="s">
        <v>220</v>
      </c>
      <c r="T4" s="415"/>
      <c r="U4" s="416"/>
      <c r="V4" s="331" t="s">
        <v>221</v>
      </c>
      <c r="W4" s="416"/>
      <c r="X4" s="331" t="s">
        <v>222</v>
      </c>
      <c r="Y4" s="416"/>
      <c r="Z4" s="331" t="s">
        <v>229</v>
      </c>
      <c r="AA4" s="416" t="s">
        <v>223</v>
      </c>
      <c r="AB4" s="331" t="s">
        <v>228</v>
      </c>
      <c r="AC4" s="429"/>
      <c r="AD4" s="331" t="s">
        <v>224</v>
      </c>
      <c r="AE4" s="429"/>
      <c r="AF4" s="331" t="s">
        <v>232</v>
      </c>
      <c r="AG4" s="332"/>
      <c r="AH4" s="429"/>
    </row>
    <row r="5" spans="1:35" ht="41.25" customHeight="1" x14ac:dyDescent="0.25">
      <c r="A5" s="403"/>
      <c r="B5" s="358"/>
      <c r="C5" s="403"/>
      <c r="D5" s="403"/>
      <c r="E5" s="403"/>
      <c r="F5" s="403"/>
      <c r="G5" s="104" t="s">
        <v>8</v>
      </c>
      <c r="H5" s="25" t="s">
        <v>9</v>
      </c>
      <c r="I5" s="25" t="s">
        <v>10</v>
      </c>
      <c r="J5" s="25" t="s">
        <v>8</v>
      </c>
      <c r="K5" s="25" t="s">
        <v>9</v>
      </c>
      <c r="L5" s="25" t="s">
        <v>10</v>
      </c>
      <c r="M5" s="25" t="s">
        <v>8</v>
      </c>
      <c r="N5" s="25" t="s">
        <v>9</v>
      </c>
      <c r="O5" s="25" t="s">
        <v>10</v>
      </c>
      <c r="P5" s="25" t="s">
        <v>8</v>
      </c>
      <c r="Q5" s="25" t="s">
        <v>9</v>
      </c>
      <c r="R5" s="25" t="s">
        <v>10</v>
      </c>
      <c r="S5" s="25" t="s">
        <v>8</v>
      </c>
      <c r="T5" s="25" t="s">
        <v>9</v>
      </c>
      <c r="U5" s="25" t="s">
        <v>10</v>
      </c>
      <c r="V5" s="29" t="s">
        <v>225</v>
      </c>
      <c r="W5" s="29" t="s">
        <v>227</v>
      </c>
      <c r="X5" s="29" t="s">
        <v>225</v>
      </c>
      <c r="Y5" s="29" t="s">
        <v>227</v>
      </c>
      <c r="Z5" s="29" t="s">
        <v>225</v>
      </c>
      <c r="AA5" s="29" t="s">
        <v>227</v>
      </c>
      <c r="AB5" s="29" t="s">
        <v>225</v>
      </c>
      <c r="AC5" s="29" t="s">
        <v>227</v>
      </c>
      <c r="AD5" s="29" t="s">
        <v>225</v>
      </c>
      <c r="AE5" s="29" t="s">
        <v>227</v>
      </c>
      <c r="AF5" s="29" t="s">
        <v>225</v>
      </c>
      <c r="AG5" s="29" t="s">
        <v>230</v>
      </c>
      <c r="AH5" s="29" t="s">
        <v>231</v>
      </c>
      <c r="AI5" s="45"/>
    </row>
    <row r="6" spans="1:35" ht="25.5" x14ac:dyDescent="0.25">
      <c r="A6" s="3">
        <v>1</v>
      </c>
      <c r="B6" s="47" t="s">
        <v>277</v>
      </c>
      <c r="C6" s="77" t="s">
        <v>251</v>
      </c>
      <c r="D6" s="86">
        <v>1</v>
      </c>
      <c r="E6" s="86">
        <v>11</v>
      </c>
      <c r="F6" s="86">
        <v>0</v>
      </c>
      <c r="G6" s="143">
        <v>41</v>
      </c>
      <c r="H6" s="144">
        <v>19</v>
      </c>
      <c r="I6" s="147"/>
      <c r="J6" s="144">
        <v>10</v>
      </c>
      <c r="K6" s="144">
        <v>0</v>
      </c>
      <c r="L6" s="147"/>
      <c r="M6" s="144">
        <v>3</v>
      </c>
      <c r="N6" s="144">
        <v>0</v>
      </c>
      <c r="O6" s="147"/>
      <c r="P6" s="144">
        <v>2</v>
      </c>
      <c r="Q6" s="144">
        <v>0</v>
      </c>
      <c r="R6" s="147"/>
      <c r="S6" s="144">
        <v>2</v>
      </c>
      <c r="T6" s="144">
        <v>0</v>
      </c>
      <c r="U6" s="147"/>
      <c r="V6" s="29">
        <v>3.6</v>
      </c>
      <c r="W6" s="29">
        <v>3.6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45"/>
    </row>
    <row r="7" spans="1:35" ht="25.5" x14ac:dyDescent="0.25">
      <c r="A7" s="3">
        <v>2</v>
      </c>
      <c r="B7" s="47" t="s">
        <v>277</v>
      </c>
      <c r="C7" s="87" t="s">
        <v>252</v>
      </c>
      <c r="D7" s="148"/>
      <c r="E7" s="148"/>
      <c r="F7" s="148"/>
      <c r="G7" s="149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45"/>
    </row>
    <row r="8" spans="1:35" ht="38.25" x14ac:dyDescent="0.25">
      <c r="A8" s="3">
        <v>3</v>
      </c>
      <c r="B8" s="47" t="s">
        <v>277</v>
      </c>
      <c r="C8" s="77" t="s">
        <v>253</v>
      </c>
      <c r="D8" s="86">
        <v>1</v>
      </c>
      <c r="E8" s="86">
        <v>11</v>
      </c>
      <c r="F8" s="86">
        <v>1</v>
      </c>
      <c r="G8" s="143">
        <v>10</v>
      </c>
      <c r="H8" s="144">
        <v>15</v>
      </c>
      <c r="I8" s="147"/>
      <c r="J8" s="144">
        <v>3</v>
      </c>
      <c r="K8" s="144">
        <v>4</v>
      </c>
      <c r="L8" s="147"/>
      <c r="M8" s="144">
        <v>0</v>
      </c>
      <c r="N8" s="144">
        <v>2</v>
      </c>
      <c r="O8" s="147"/>
      <c r="P8" s="144">
        <v>0</v>
      </c>
      <c r="Q8" s="144">
        <v>0</v>
      </c>
      <c r="R8" s="147"/>
      <c r="S8" s="144">
        <v>0</v>
      </c>
      <c r="T8" s="144">
        <v>0</v>
      </c>
      <c r="U8" s="147"/>
      <c r="V8" s="29">
        <v>3.32</v>
      </c>
      <c r="W8" s="29">
        <v>3.43</v>
      </c>
      <c r="X8" s="29">
        <v>3.44</v>
      </c>
      <c r="Y8" s="29">
        <v>3.3</v>
      </c>
      <c r="Z8" s="29"/>
      <c r="AA8" s="29"/>
      <c r="AB8" s="29"/>
      <c r="AC8" s="29"/>
      <c r="AD8" s="29">
        <v>4.25</v>
      </c>
      <c r="AE8" s="29">
        <v>3.25</v>
      </c>
      <c r="AF8" s="29"/>
      <c r="AG8" s="29"/>
      <c r="AH8" s="29"/>
      <c r="AI8" s="45"/>
    </row>
    <row r="9" spans="1:35" ht="25.5" x14ac:dyDescent="0.25">
      <c r="A9" s="3">
        <v>4</v>
      </c>
      <c r="B9" s="47" t="s">
        <v>277</v>
      </c>
      <c r="C9" s="77" t="s">
        <v>254</v>
      </c>
      <c r="D9" s="117">
        <v>1</v>
      </c>
      <c r="E9" s="117">
        <v>15</v>
      </c>
      <c r="F9" s="117">
        <v>1</v>
      </c>
      <c r="G9" s="149">
        <v>0.3</v>
      </c>
      <c r="H9" s="150">
        <v>0.2</v>
      </c>
      <c r="I9" s="150"/>
      <c r="J9" s="150">
        <v>0.06</v>
      </c>
      <c r="K9" s="150"/>
      <c r="L9" s="150"/>
      <c r="M9" s="150">
        <v>0</v>
      </c>
      <c r="N9" s="150">
        <v>0</v>
      </c>
      <c r="O9" s="150"/>
      <c r="P9" s="150">
        <v>0</v>
      </c>
      <c r="Q9" s="150"/>
      <c r="R9" s="150"/>
      <c r="S9" s="150">
        <v>0</v>
      </c>
      <c r="T9" s="150"/>
      <c r="U9" s="150"/>
      <c r="V9" s="29">
        <v>3.6669999999999998</v>
      </c>
      <c r="W9" s="29">
        <v>4.1669999999999998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45"/>
    </row>
    <row r="10" spans="1:35" ht="25.5" x14ac:dyDescent="0.25">
      <c r="A10" s="3">
        <v>5</v>
      </c>
      <c r="B10" s="47" t="s">
        <v>277</v>
      </c>
      <c r="C10" s="78" t="s">
        <v>255</v>
      </c>
      <c r="D10" s="86">
        <v>1</v>
      </c>
      <c r="E10" s="86">
        <v>19</v>
      </c>
      <c r="F10" s="86">
        <v>1</v>
      </c>
      <c r="G10" s="143">
        <v>60</v>
      </c>
      <c r="H10" s="144">
        <v>73</v>
      </c>
      <c r="I10" s="144">
        <v>15</v>
      </c>
      <c r="J10" s="144">
        <v>20</v>
      </c>
      <c r="K10" s="144">
        <v>8</v>
      </c>
      <c r="L10" s="144">
        <v>3</v>
      </c>
      <c r="M10" s="144">
        <v>1</v>
      </c>
      <c r="N10" s="144">
        <v>1</v>
      </c>
      <c r="O10" s="144">
        <v>0</v>
      </c>
      <c r="P10" s="144">
        <v>1</v>
      </c>
      <c r="Q10" s="144">
        <v>0</v>
      </c>
      <c r="R10" s="144">
        <v>0</v>
      </c>
      <c r="S10" s="144">
        <v>1</v>
      </c>
      <c r="T10" s="144">
        <v>0</v>
      </c>
      <c r="U10" s="144">
        <v>0</v>
      </c>
      <c r="V10" s="29">
        <v>3.79</v>
      </c>
      <c r="W10" s="29">
        <v>3.9</v>
      </c>
      <c r="X10" s="29">
        <v>3.63</v>
      </c>
      <c r="Y10" s="29">
        <v>3.5</v>
      </c>
      <c r="Z10" s="29">
        <v>4.67</v>
      </c>
      <c r="AA10" s="29">
        <v>4</v>
      </c>
      <c r="AB10" s="29"/>
      <c r="AC10" s="29"/>
      <c r="AD10" s="29">
        <v>4</v>
      </c>
      <c r="AE10" s="29">
        <v>3.4</v>
      </c>
      <c r="AF10" s="29">
        <v>4</v>
      </c>
      <c r="AG10" s="29">
        <v>4.5</v>
      </c>
      <c r="AH10" s="29">
        <v>3</v>
      </c>
      <c r="AI10" s="45"/>
    </row>
    <row r="11" spans="1:35" ht="25.5" x14ac:dyDescent="0.25">
      <c r="A11" s="3">
        <v>6</v>
      </c>
      <c r="B11" s="47" t="s">
        <v>277</v>
      </c>
      <c r="C11" s="78" t="s">
        <v>256</v>
      </c>
      <c r="D11" s="86">
        <v>1</v>
      </c>
      <c r="E11" s="86">
        <v>24</v>
      </c>
      <c r="F11" s="86">
        <v>4</v>
      </c>
      <c r="G11" s="143">
        <v>117</v>
      </c>
      <c r="H11" s="146">
        <v>142</v>
      </c>
      <c r="I11" s="146">
        <v>20</v>
      </c>
      <c r="J11" s="146">
        <v>28</v>
      </c>
      <c r="K11" s="144">
        <v>35</v>
      </c>
      <c r="L11" s="146">
        <v>6</v>
      </c>
      <c r="M11" s="144">
        <v>2</v>
      </c>
      <c r="N11" s="146">
        <v>2</v>
      </c>
      <c r="O11" s="146">
        <v>0</v>
      </c>
      <c r="P11" s="144">
        <v>0</v>
      </c>
      <c r="Q11" s="146">
        <v>1</v>
      </c>
      <c r="R11" s="146">
        <v>0</v>
      </c>
      <c r="S11" s="146">
        <v>0</v>
      </c>
      <c r="T11" s="146">
        <v>1</v>
      </c>
      <c r="U11" s="146">
        <v>0</v>
      </c>
      <c r="V11" s="29">
        <v>4.04</v>
      </c>
      <c r="W11" s="29">
        <v>4.1100000000000003</v>
      </c>
      <c r="X11" s="29">
        <v>3.77</v>
      </c>
      <c r="Y11" s="29">
        <v>3.51</v>
      </c>
      <c r="Z11" s="29">
        <v>4</v>
      </c>
      <c r="AA11" s="29">
        <v>4.5</v>
      </c>
      <c r="AB11" s="29"/>
      <c r="AC11" s="29"/>
      <c r="AD11" s="29">
        <v>3.88</v>
      </c>
      <c r="AE11" s="29">
        <v>3.47</v>
      </c>
      <c r="AF11" s="29">
        <v>3.5</v>
      </c>
      <c r="AG11" s="29">
        <v>4.5</v>
      </c>
      <c r="AH11" s="29">
        <v>3.5</v>
      </c>
      <c r="AI11" s="45"/>
    </row>
    <row r="12" spans="1:35" ht="27.75" customHeight="1" x14ac:dyDescent="0.25">
      <c r="A12" s="3">
        <v>7</v>
      </c>
      <c r="B12" s="47" t="s">
        <v>277</v>
      </c>
      <c r="C12" s="78" t="s">
        <v>257</v>
      </c>
      <c r="D12" s="86">
        <v>1</v>
      </c>
      <c r="E12" s="86">
        <v>53</v>
      </c>
      <c r="F12" s="86">
        <v>1</v>
      </c>
      <c r="G12" s="143">
        <v>379</v>
      </c>
      <c r="H12" s="144">
        <v>389</v>
      </c>
      <c r="I12" s="144">
        <v>82</v>
      </c>
      <c r="J12" s="144">
        <v>111</v>
      </c>
      <c r="K12" s="144">
        <v>94</v>
      </c>
      <c r="L12" s="144">
        <v>38</v>
      </c>
      <c r="M12" s="144">
        <v>3</v>
      </c>
      <c r="N12" s="144">
        <v>3</v>
      </c>
      <c r="O12" s="144">
        <v>0</v>
      </c>
      <c r="P12" s="144">
        <v>2</v>
      </c>
      <c r="Q12" s="144">
        <v>2</v>
      </c>
      <c r="R12" s="144">
        <v>0</v>
      </c>
      <c r="S12" s="144">
        <v>2</v>
      </c>
      <c r="T12" s="144">
        <v>2</v>
      </c>
      <c r="U12" s="144">
        <v>0</v>
      </c>
      <c r="V12" s="29">
        <v>4.0030000000000001</v>
      </c>
      <c r="W12" s="29">
        <v>4.0999999999999996</v>
      </c>
      <c r="X12" s="29">
        <v>3.7229999999999999</v>
      </c>
      <c r="Y12" s="29">
        <v>3.7130000000000001</v>
      </c>
      <c r="Z12" s="29">
        <v>3.8849999999999998</v>
      </c>
      <c r="AA12" s="29">
        <v>3.835</v>
      </c>
      <c r="AB12" s="29"/>
      <c r="AC12" s="29"/>
      <c r="AD12" s="29">
        <v>4.3120000000000003</v>
      </c>
      <c r="AE12" s="29">
        <v>3.4089999999999998</v>
      </c>
      <c r="AF12" s="29">
        <v>4</v>
      </c>
      <c r="AG12" s="29">
        <v>3.8460000000000001</v>
      </c>
      <c r="AH12" s="29">
        <v>3.5459999999999998</v>
      </c>
      <c r="AI12" s="45"/>
    </row>
    <row r="13" spans="1:35" ht="25.5" x14ac:dyDescent="0.25">
      <c r="A13" s="3">
        <v>8</v>
      </c>
      <c r="B13" s="47" t="s">
        <v>277</v>
      </c>
      <c r="C13" s="78" t="s">
        <v>258</v>
      </c>
      <c r="D13" s="86">
        <v>1</v>
      </c>
      <c r="E13" s="86">
        <v>45</v>
      </c>
      <c r="F13" s="86">
        <v>0</v>
      </c>
      <c r="G13" s="143">
        <v>380</v>
      </c>
      <c r="H13" s="144">
        <v>397</v>
      </c>
      <c r="I13" s="144">
        <v>80</v>
      </c>
      <c r="J13" s="144">
        <v>85</v>
      </c>
      <c r="K13" s="144">
        <v>74</v>
      </c>
      <c r="L13" s="144">
        <v>30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29">
        <v>4.01</v>
      </c>
      <c r="W13" s="29">
        <v>4.2</v>
      </c>
      <c r="X13" s="29">
        <v>4</v>
      </c>
      <c r="Y13" s="29">
        <v>3.6</v>
      </c>
      <c r="Z13" s="29">
        <v>4.2699999999999996</v>
      </c>
      <c r="AA13" s="29">
        <v>4.17</v>
      </c>
      <c r="AB13" s="29"/>
      <c r="AC13" s="29"/>
      <c r="AD13" s="29">
        <v>4.4000000000000004</v>
      </c>
      <c r="AE13" s="29">
        <v>3.4</v>
      </c>
      <c r="AF13" s="29">
        <v>3.6</v>
      </c>
      <c r="AG13" s="29">
        <v>3.8</v>
      </c>
      <c r="AH13" s="29">
        <v>3.7</v>
      </c>
      <c r="AI13" s="45"/>
    </row>
    <row r="14" spans="1:35" ht="25.5" x14ac:dyDescent="0.25">
      <c r="A14" s="3">
        <v>9</v>
      </c>
      <c r="B14" s="47" t="s">
        <v>277</v>
      </c>
      <c r="C14" s="78" t="s">
        <v>259</v>
      </c>
      <c r="D14" s="117">
        <v>1</v>
      </c>
      <c r="E14" s="117">
        <v>29</v>
      </c>
      <c r="F14" s="117">
        <v>1</v>
      </c>
      <c r="G14" s="143">
        <v>143</v>
      </c>
      <c r="H14" s="144">
        <v>184</v>
      </c>
      <c r="I14" s="144">
        <v>26</v>
      </c>
      <c r="J14" s="144">
        <v>42</v>
      </c>
      <c r="K14" s="144">
        <v>26</v>
      </c>
      <c r="L14" s="144">
        <v>26</v>
      </c>
      <c r="M14" s="144">
        <v>1</v>
      </c>
      <c r="N14" s="144">
        <v>5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29">
        <v>4.09</v>
      </c>
      <c r="W14" s="29">
        <v>4.09</v>
      </c>
      <c r="X14" s="29">
        <v>3.67</v>
      </c>
      <c r="Y14" s="29">
        <v>4.0599999999999996</v>
      </c>
      <c r="Z14" s="29">
        <v>4.0599999999999996</v>
      </c>
      <c r="AA14" s="29">
        <v>3.96</v>
      </c>
      <c r="AB14" s="29"/>
      <c r="AC14" s="29"/>
      <c r="AD14" s="29">
        <v>4.2</v>
      </c>
      <c r="AE14" s="29">
        <v>3.7</v>
      </c>
      <c r="AF14" s="29">
        <v>3.7</v>
      </c>
      <c r="AG14" s="29">
        <v>3.9</v>
      </c>
      <c r="AH14" s="29">
        <v>4</v>
      </c>
      <c r="AI14" s="45"/>
    </row>
    <row r="15" spans="1:35" ht="25.5" x14ac:dyDescent="0.25">
      <c r="A15" s="3">
        <v>10</v>
      </c>
      <c r="B15" s="47" t="s">
        <v>277</v>
      </c>
      <c r="C15" s="78" t="s">
        <v>323</v>
      </c>
      <c r="D15" s="86">
        <v>1</v>
      </c>
      <c r="E15" s="86">
        <v>30</v>
      </c>
      <c r="F15" s="86">
        <v>1</v>
      </c>
      <c r="G15" s="143">
        <v>170</v>
      </c>
      <c r="H15" s="144">
        <v>143</v>
      </c>
      <c r="I15" s="144">
        <v>39</v>
      </c>
      <c r="J15" s="144">
        <v>40</v>
      </c>
      <c r="K15" s="144">
        <v>25</v>
      </c>
      <c r="L15" s="144">
        <v>12</v>
      </c>
      <c r="M15" s="144">
        <v>0</v>
      </c>
      <c r="N15" s="144">
        <v>3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29">
        <v>4.0049999999999999</v>
      </c>
      <c r="W15" s="29">
        <v>4.2050000000000001</v>
      </c>
      <c r="X15" s="29">
        <v>3.76</v>
      </c>
      <c r="Y15" s="29">
        <v>3.68</v>
      </c>
      <c r="Z15" s="29">
        <v>3.92</v>
      </c>
      <c r="AA15" s="29">
        <v>4.08</v>
      </c>
      <c r="AB15" s="29"/>
      <c r="AC15" s="29"/>
      <c r="AD15" s="29">
        <v>4</v>
      </c>
      <c r="AE15" s="29">
        <v>3.2</v>
      </c>
      <c r="AF15" s="29">
        <v>3</v>
      </c>
      <c r="AG15" s="29">
        <v>3</v>
      </c>
      <c r="AH15" s="29">
        <v>0</v>
      </c>
      <c r="AI15" s="45"/>
    </row>
    <row r="16" spans="1:35" ht="25.5" x14ac:dyDescent="0.25">
      <c r="A16" s="3">
        <v>11</v>
      </c>
      <c r="B16" s="47" t="s">
        <v>277</v>
      </c>
      <c r="C16" s="78" t="s">
        <v>260</v>
      </c>
      <c r="D16" s="86">
        <v>1</v>
      </c>
      <c r="E16" s="86">
        <v>22</v>
      </c>
      <c r="F16" s="86">
        <v>0</v>
      </c>
      <c r="G16" s="143">
        <v>95</v>
      </c>
      <c r="H16" s="144">
        <v>123</v>
      </c>
      <c r="I16" s="144">
        <v>20</v>
      </c>
      <c r="J16" s="144">
        <v>25</v>
      </c>
      <c r="K16" s="144">
        <v>23</v>
      </c>
      <c r="L16" s="144">
        <v>11</v>
      </c>
      <c r="M16" s="144">
        <v>4</v>
      </c>
      <c r="N16" s="144">
        <v>5</v>
      </c>
      <c r="O16" s="144">
        <v>0</v>
      </c>
      <c r="P16" s="144">
        <v>2</v>
      </c>
      <c r="Q16" s="144">
        <v>0</v>
      </c>
      <c r="R16" s="144">
        <v>0</v>
      </c>
      <c r="S16" s="144">
        <v>2</v>
      </c>
      <c r="T16" s="144">
        <v>0</v>
      </c>
      <c r="U16" s="144">
        <v>0</v>
      </c>
      <c r="V16" s="29">
        <v>4</v>
      </c>
      <c r="W16" s="29">
        <v>4.13</v>
      </c>
      <c r="X16" s="29">
        <v>3.35</v>
      </c>
      <c r="Y16" s="29">
        <v>3.43</v>
      </c>
      <c r="Z16" s="29">
        <v>3.73</v>
      </c>
      <c r="AA16" s="29">
        <v>3.27</v>
      </c>
      <c r="AB16" s="29"/>
      <c r="AC16" s="29"/>
      <c r="AD16" s="29">
        <v>4.2300000000000004</v>
      </c>
      <c r="AE16" s="29">
        <v>3.45</v>
      </c>
      <c r="AF16" s="29">
        <v>3.2</v>
      </c>
      <c r="AG16" s="29">
        <v>3.13</v>
      </c>
      <c r="AH16" s="29">
        <v>4</v>
      </c>
      <c r="AI16" s="45"/>
    </row>
    <row r="17" spans="1:35" ht="25.5" x14ac:dyDescent="0.25">
      <c r="A17" s="3">
        <v>12</v>
      </c>
      <c r="B17" s="47" t="s">
        <v>277</v>
      </c>
      <c r="C17" s="78" t="s">
        <v>261</v>
      </c>
      <c r="D17" s="86">
        <v>1</v>
      </c>
      <c r="E17" s="86">
        <v>25</v>
      </c>
      <c r="F17" s="86">
        <v>0</v>
      </c>
      <c r="G17" s="143">
        <v>150</v>
      </c>
      <c r="H17" s="144">
        <v>131</v>
      </c>
      <c r="I17" s="144">
        <v>13</v>
      </c>
      <c r="J17" s="144">
        <v>45</v>
      </c>
      <c r="K17" s="144">
        <v>30</v>
      </c>
      <c r="L17" s="144">
        <v>13</v>
      </c>
      <c r="M17" s="144">
        <v>1</v>
      </c>
      <c r="N17" s="144">
        <v>1</v>
      </c>
      <c r="O17" s="144">
        <v>0</v>
      </c>
      <c r="P17" s="144">
        <v>1</v>
      </c>
      <c r="Q17" s="144">
        <v>0</v>
      </c>
      <c r="R17" s="144">
        <v>0</v>
      </c>
      <c r="S17" s="144">
        <v>1</v>
      </c>
      <c r="T17" s="144">
        <v>0</v>
      </c>
      <c r="U17" s="144">
        <v>0</v>
      </c>
      <c r="V17" s="29">
        <v>4</v>
      </c>
      <c r="W17" s="29">
        <v>4.2</v>
      </c>
      <c r="X17" s="29">
        <v>3.9</v>
      </c>
      <c r="Y17" s="29">
        <v>3.8</v>
      </c>
      <c r="Z17" s="29">
        <v>3.8330000000000002</v>
      </c>
      <c r="AA17" s="29">
        <v>3.83</v>
      </c>
      <c r="AB17" s="29"/>
      <c r="AC17" s="29"/>
      <c r="AD17" s="29">
        <v>4</v>
      </c>
      <c r="AE17" s="29">
        <v>4</v>
      </c>
      <c r="AF17" s="29">
        <v>3.5</v>
      </c>
      <c r="AG17" s="29">
        <v>4</v>
      </c>
      <c r="AH17" s="29">
        <v>5</v>
      </c>
      <c r="AI17" s="45"/>
    </row>
    <row r="18" spans="1:35" ht="25.5" x14ac:dyDescent="0.25">
      <c r="A18" s="3">
        <v>13</v>
      </c>
      <c r="B18" s="47" t="s">
        <v>277</v>
      </c>
      <c r="C18" s="78" t="s">
        <v>262</v>
      </c>
      <c r="D18" s="86">
        <v>1</v>
      </c>
      <c r="E18" s="86">
        <v>23</v>
      </c>
      <c r="F18" s="86">
        <v>0</v>
      </c>
      <c r="G18" s="143">
        <v>111</v>
      </c>
      <c r="H18" s="144">
        <v>105</v>
      </c>
      <c r="I18" s="144">
        <v>33</v>
      </c>
      <c r="J18" s="144">
        <v>27</v>
      </c>
      <c r="K18" s="144">
        <v>13</v>
      </c>
      <c r="L18" s="144">
        <v>19</v>
      </c>
      <c r="M18" s="144">
        <v>0</v>
      </c>
      <c r="N18" s="144">
        <v>1</v>
      </c>
      <c r="O18" s="144">
        <v>0</v>
      </c>
      <c r="P18" s="144">
        <v>0</v>
      </c>
      <c r="Q18" s="144">
        <v>1</v>
      </c>
      <c r="R18" s="144">
        <v>0</v>
      </c>
      <c r="S18" s="144">
        <v>0</v>
      </c>
      <c r="T18" s="144">
        <v>1</v>
      </c>
      <c r="U18" s="144">
        <v>0</v>
      </c>
      <c r="V18" s="29">
        <v>3.9620000000000002</v>
      </c>
      <c r="W18" s="29">
        <v>4.0369999999999999</v>
      </c>
      <c r="X18" s="29">
        <v>3.6920000000000002</v>
      </c>
      <c r="Y18" s="29">
        <v>3.7690000000000001</v>
      </c>
      <c r="Z18" s="29">
        <v>3.4209999999999998</v>
      </c>
      <c r="AA18" s="29">
        <v>3.7890000000000001</v>
      </c>
      <c r="AB18" s="29"/>
      <c r="AC18" s="29"/>
      <c r="AD18" s="29">
        <v>4.1539999999999999</v>
      </c>
      <c r="AE18" s="29">
        <v>3.2309999999999999</v>
      </c>
      <c r="AF18" s="29">
        <v>3.4740000000000002</v>
      </c>
      <c r="AG18" s="29">
        <v>3.1760000000000002</v>
      </c>
      <c r="AH18" s="29">
        <v>5</v>
      </c>
      <c r="AI18" s="45"/>
    </row>
    <row r="19" spans="1:35" ht="25.5" x14ac:dyDescent="0.25">
      <c r="A19" s="3">
        <v>14</v>
      </c>
      <c r="B19" s="47" t="s">
        <v>277</v>
      </c>
      <c r="C19" s="78" t="s">
        <v>263</v>
      </c>
      <c r="D19" s="117">
        <v>1</v>
      </c>
      <c r="E19" s="117">
        <v>46</v>
      </c>
      <c r="F19" s="117">
        <v>0</v>
      </c>
      <c r="G19" s="143">
        <v>199</v>
      </c>
      <c r="H19" s="144">
        <v>193</v>
      </c>
      <c r="I19" s="144">
        <v>26</v>
      </c>
      <c r="J19" s="144">
        <v>59</v>
      </c>
      <c r="K19" s="144">
        <v>46</v>
      </c>
      <c r="L19" s="144">
        <v>9</v>
      </c>
      <c r="M19" s="144">
        <v>4</v>
      </c>
      <c r="N19" s="144">
        <v>5</v>
      </c>
      <c r="O19" s="144">
        <v>0</v>
      </c>
      <c r="P19" s="144">
        <v>1</v>
      </c>
      <c r="Q19" s="144">
        <v>0</v>
      </c>
      <c r="R19" s="144">
        <v>0</v>
      </c>
      <c r="S19" s="144">
        <v>1</v>
      </c>
      <c r="T19" s="144">
        <v>0</v>
      </c>
      <c r="U19" s="144">
        <v>0</v>
      </c>
      <c r="V19" s="29">
        <v>3.78</v>
      </c>
      <c r="W19" s="29">
        <v>3.97</v>
      </c>
      <c r="X19" s="29">
        <v>3.69</v>
      </c>
      <c r="Y19" s="29">
        <v>3.448</v>
      </c>
      <c r="Z19" s="29">
        <v>4.33</v>
      </c>
      <c r="AA19" s="29">
        <v>3.89</v>
      </c>
      <c r="AB19" s="29"/>
      <c r="AC19" s="29"/>
      <c r="AD19" s="29">
        <v>3.82</v>
      </c>
      <c r="AE19" s="29">
        <v>3.71</v>
      </c>
      <c r="AF19" s="29">
        <v>3.78</v>
      </c>
      <c r="AG19" s="29">
        <v>4.29</v>
      </c>
      <c r="AH19" s="29">
        <v>4.5</v>
      </c>
      <c r="AI19" s="45"/>
    </row>
    <row r="20" spans="1:35" ht="25.5" x14ac:dyDescent="0.25">
      <c r="A20" s="3">
        <v>15</v>
      </c>
      <c r="B20" s="47" t="s">
        <v>277</v>
      </c>
      <c r="C20" s="78" t="s">
        <v>264</v>
      </c>
      <c r="D20" s="117">
        <v>1</v>
      </c>
      <c r="E20" s="117">
        <v>17</v>
      </c>
      <c r="F20" s="117">
        <v>1</v>
      </c>
      <c r="G20" s="143">
        <v>67</v>
      </c>
      <c r="H20" s="144">
        <v>88</v>
      </c>
      <c r="I20" s="144">
        <v>13</v>
      </c>
      <c r="J20" s="144">
        <v>18</v>
      </c>
      <c r="K20" s="144">
        <v>16</v>
      </c>
      <c r="L20" s="144">
        <v>4</v>
      </c>
      <c r="M20" s="144">
        <v>0</v>
      </c>
      <c r="N20" s="144">
        <v>2</v>
      </c>
      <c r="O20" s="144">
        <v>0</v>
      </c>
      <c r="P20" s="144">
        <v>0</v>
      </c>
      <c r="Q20" s="144">
        <v>2</v>
      </c>
      <c r="R20" s="144">
        <v>0</v>
      </c>
      <c r="S20" s="144">
        <v>0</v>
      </c>
      <c r="T20" s="144">
        <v>2</v>
      </c>
      <c r="U20" s="144">
        <v>0</v>
      </c>
      <c r="V20" s="29">
        <v>3.8330000000000002</v>
      </c>
      <c r="W20" s="29">
        <v>3.8879999999999999</v>
      </c>
      <c r="X20" s="29">
        <v>4</v>
      </c>
      <c r="Y20" s="29">
        <v>4</v>
      </c>
      <c r="Z20" s="29">
        <v>3.25</v>
      </c>
      <c r="AA20" s="29">
        <v>3.25</v>
      </c>
      <c r="AB20" s="29"/>
      <c r="AC20" s="29"/>
      <c r="AD20" s="29">
        <v>4</v>
      </c>
      <c r="AE20" s="29">
        <v>3.4369999999999998</v>
      </c>
      <c r="AF20" s="29">
        <v>3.25</v>
      </c>
      <c r="AG20" s="29">
        <v>3</v>
      </c>
      <c r="AH20" s="29"/>
      <c r="AI20" s="45"/>
    </row>
    <row r="21" spans="1:35" ht="38.25" x14ac:dyDescent="0.25">
      <c r="A21" s="3">
        <v>16</v>
      </c>
      <c r="B21" s="47" t="s">
        <v>277</v>
      </c>
      <c r="C21" s="78" t="s">
        <v>265</v>
      </c>
      <c r="D21" s="86">
        <v>1</v>
      </c>
      <c r="E21" s="86">
        <v>50</v>
      </c>
      <c r="F21" s="86">
        <v>2</v>
      </c>
      <c r="G21" s="143">
        <v>338</v>
      </c>
      <c r="H21" s="144">
        <v>377</v>
      </c>
      <c r="I21" s="144">
        <v>36</v>
      </c>
      <c r="J21" s="144">
        <v>109</v>
      </c>
      <c r="K21" s="144">
        <v>78</v>
      </c>
      <c r="L21" s="144">
        <v>19</v>
      </c>
      <c r="M21" s="144">
        <v>5</v>
      </c>
      <c r="N21" s="144">
        <v>2</v>
      </c>
      <c r="O21" s="144">
        <v>0</v>
      </c>
      <c r="P21" s="144">
        <v>2</v>
      </c>
      <c r="Q21" s="144">
        <v>1</v>
      </c>
      <c r="R21" s="144">
        <v>0</v>
      </c>
      <c r="S21" s="144">
        <v>2</v>
      </c>
      <c r="T21" s="144">
        <v>1</v>
      </c>
      <c r="U21" s="144">
        <v>0</v>
      </c>
      <c r="V21" s="29">
        <v>4</v>
      </c>
      <c r="W21" s="29">
        <v>4</v>
      </c>
      <c r="X21" s="29">
        <v>3.6</v>
      </c>
      <c r="Y21" s="29">
        <v>3.7</v>
      </c>
      <c r="Z21" s="29">
        <v>3.7890000000000001</v>
      </c>
      <c r="AA21" s="29">
        <v>3.895</v>
      </c>
      <c r="AB21" s="29"/>
      <c r="AC21" s="29"/>
      <c r="AD21" s="29">
        <v>4.2</v>
      </c>
      <c r="AE21" s="29">
        <v>3.5</v>
      </c>
      <c r="AF21" s="29">
        <v>4</v>
      </c>
      <c r="AG21" s="29">
        <v>4</v>
      </c>
      <c r="AH21" s="29">
        <v>3</v>
      </c>
      <c r="AI21" s="45"/>
    </row>
    <row r="22" spans="1:35" ht="38.25" x14ac:dyDescent="0.25">
      <c r="A22" s="3">
        <v>17</v>
      </c>
      <c r="B22" s="47" t="s">
        <v>277</v>
      </c>
      <c r="C22" s="78" t="s">
        <v>266</v>
      </c>
      <c r="D22" s="117">
        <v>1</v>
      </c>
      <c r="E22" s="117">
        <v>23</v>
      </c>
      <c r="F22" s="117">
        <v>1</v>
      </c>
      <c r="G22" s="143">
        <v>153</v>
      </c>
      <c r="H22" s="144">
        <v>135</v>
      </c>
      <c r="I22" s="144">
        <v>19</v>
      </c>
      <c r="J22" s="144">
        <v>36</v>
      </c>
      <c r="K22" s="144">
        <v>28</v>
      </c>
      <c r="L22" s="144">
        <v>10</v>
      </c>
      <c r="M22" s="144">
        <v>2</v>
      </c>
      <c r="N22" s="144">
        <v>0</v>
      </c>
      <c r="O22" s="144">
        <v>0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29">
        <v>3.7</v>
      </c>
      <c r="W22" s="29">
        <v>4</v>
      </c>
      <c r="X22" s="29">
        <v>3.6</v>
      </c>
      <c r="Y22" s="29">
        <v>3.6</v>
      </c>
      <c r="Z22" s="29">
        <v>3.67</v>
      </c>
      <c r="AA22" s="29">
        <v>3.4</v>
      </c>
      <c r="AB22" s="29"/>
      <c r="AC22" s="29"/>
      <c r="AD22" s="29">
        <v>4</v>
      </c>
      <c r="AE22" s="29">
        <v>3.4</v>
      </c>
      <c r="AF22" s="29">
        <v>3.4</v>
      </c>
      <c r="AG22" s="29">
        <v>3</v>
      </c>
      <c r="AH22" s="29"/>
      <c r="AI22" s="45"/>
    </row>
    <row r="23" spans="1:35" ht="25.5" x14ac:dyDescent="0.25">
      <c r="A23" s="3">
        <v>18</v>
      </c>
      <c r="B23" s="47" t="s">
        <v>277</v>
      </c>
      <c r="C23" s="78" t="s">
        <v>267</v>
      </c>
      <c r="D23" s="86">
        <v>1</v>
      </c>
      <c r="E23" s="86">
        <v>17</v>
      </c>
      <c r="F23" s="86">
        <v>0</v>
      </c>
      <c r="G23" s="143">
        <v>77</v>
      </c>
      <c r="H23" s="144">
        <v>64</v>
      </c>
      <c r="I23" s="144">
        <v>14</v>
      </c>
      <c r="J23" s="144">
        <v>9</v>
      </c>
      <c r="K23" s="144">
        <v>11</v>
      </c>
      <c r="L23" s="144">
        <v>8</v>
      </c>
      <c r="M23" s="144">
        <v>1</v>
      </c>
      <c r="N23" s="144">
        <v>5</v>
      </c>
      <c r="O23" s="144"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29">
        <v>3.3330000000000002</v>
      </c>
      <c r="W23" s="29">
        <v>3.3330000000000002</v>
      </c>
      <c r="X23" s="29">
        <v>3.27</v>
      </c>
      <c r="Y23" s="29">
        <v>3.1819999999999999</v>
      </c>
      <c r="Z23" s="29">
        <v>3.75</v>
      </c>
      <c r="AA23" s="29">
        <v>3.63</v>
      </c>
      <c r="AB23" s="29"/>
      <c r="AC23" s="29"/>
      <c r="AD23" s="29">
        <v>4</v>
      </c>
      <c r="AE23" s="29">
        <v>3</v>
      </c>
      <c r="AF23" s="29">
        <v>4</v>
      </c>
      <c r="AG23" s="29">
        <v>4</v>
      </c>
      <c r="AH23" s="29">
        <v>3</v>
      </c>
      <c r="AI23" s="45"/>
    </row>
    <row r="24" spans="1:35" ht="25.5" x14ac:dyDescent="0.25">
      <c r="A24" s="3">
        <v>19</v>
      </c>
      <c r="B24" s="47" t="s">
        <v>277</v>
      </c>
      <c r="C24" s="78" t="s">
        <v>268</v>
      </c>
      <c r="D24" s="117">
        <v>1</v>
      </c>
      <c r="E24" s="117">
        <v>18</v>
      </c>
      <c r="F24" s="117">
        <v>0</v>
      </c>
      <c r="G24" s="143">
        <v>86</v>
      </c>
      <c r="H24" s="144">
        <v>92</v>
      </c>
      <c r="I24" s="144">
        <v>11</v>
      </c>
      <c r="J24" s="144">
        <v>23</v>
      </c>
      <c r="K24" s="144">
        <v>17</v>
      </c>
      <c r="L24" s="144">
        <v>7</v>
      </c>
      <c r="M24" s="144">
        <v>1</v>
      </c>
      <c r="N24" s="144">
        <v>4</v>
      </c>
      <c r="O24" s="144"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29">
        <v>3.9</v>
      </c>
      <c r="W24" s="29">
        <v>4</v>
      </c>
      <c r="X24" s="29">
        <v>3.9</v>
      </c>
      <c r="Y24" s="29">
        <v>3.4</v>
      </c>
      <c r="Z24" s="29">
        <v>3</v>
      </c>
      <c r="AA24" s="29">
        <v>3</v>
      </c>
      <c r="AB24" s="29"/>
      <c r="AC24" s="29"/>
      <c r="AD24" s="29">
        <v>4</v>
      </c>
      <c r="AE24" s="29">
        <v>3</v>
      </c>
      <c r="AF24" s="29">
        <v>3</v>
      </c>
      <c r="AG24" s="29">
        <v>3</v>
      </c>
      <c r="AH24" s="29">
        <v>2</v>
      </c>
      <c r="AI24" s="45"/>
    </row>
    <row r="25" spans="1:35" ht="25.5" x14ac:dyDescent="0.25">
      <c r="A25" s="3">
        <v>20</v>
      </c>
      <c r="B25" s="47" t="s">
        <v>277</v>
      </c>
      <c r="C25" s="78" t="s">
        <v>269</v>
      </c>
      <c r="D25" s="86">
        <v>1</v>
      </c>
      <c r="E25" s="86">
        <v>18</v>
      </c>
      <c r="F25" s="86">
        <v>2</v>
      </c>
      <c r="G25" s="143">
        <v>71</v>
      </c>
      <c r="H25" s="144">
        <v>85</v>
      </c>
      <c r="I25" s="144">
        <v>11</v>
      </c>
      <c r="J25" s="144">
        <v>16</v>
      </c>
      <c r="K25" s="144">
        <v>10</v>
      </c>
      <c r="L25" s="144">
        <v>8</v>
      </c>
      <c r="M25" s="144">
        <v>0</v>
      </c>
      <c r="N25" s="144">
        <v>2</v>
      </c>
      <c r="O25" s="144">
        <v>0</v>
      </c>
      <c r="P25" s="144">
        <v>0</v>
      </c>
      <c r="Q25" s="144">
        <v>1</v>
      </c>
      <c r="R25" s="144">
        <v>0</v>
      </c>
      <c r="S25" s="144">
        <v>0</v>
      </c>
      <c r="T25" s="144">
        <v>1</v>
      </c>
      <c r="U25" s="144">
        <v>0</v>
      </c>
      <c r="V25" s="29">
        <v>3.6</v>
      </c>
      <c r="W25" s="29">
        <v>3.9</v>
      </c>
      <c r="X25" s="29">
        <v>3.5</v>
      </c>
      <c r="Y25" s="29">
        <v>3.4</v>
      </c>
      <c r="Z25" s="29">
        <v>4</v>
      </c>
      <c r="AA25" s="29">
        <v>3.8</v>
      </c>
      <c r="AB25" s="29"/>
      <c r="AC25" s="29"/>
      <c r="AD25" s="29">
        <v>3.9</v>
      </c>
      <c r="AE25" s="29">
        <v>3.3</v>
      </c>
      <c r="AF25" s="29">
        <v>3.3</v>
      </c>
      <c r="AG25" s="29">
        <v>2.8</v>
      </c>
      <c r="AH25" s="29">
        <v>5</v>
      </c>
      <c r="AI25" s="45"/>
    </row>
    <row r="26" spans="1:35" ht="38.25" x14ac:dyDescent="0.25">
      <c r="A26" s="3">
        <v>21</v>
      </c>
      <c r="B26" s="47" t="s">
        <v>277</v>
      </c>
      <c r="C26" s="78" t="s">
        <v>270</v>
      </c>
      <c r="D26" s="86">
        <v>1</v>
      </c>
      <c r="E26" s="86">
        <v>28</v>
      </c>
      <c r="F26" s="86">
        <v>0</v>
      </c>
      <c r="G26" s="143">
        <v>113</v>
      </c>
      <c r="H26" s="144">
        <v>131</v>
      </c>
      <c r="I26" s="144">
        <v>14</v>
      </c>
      <c r="J26" s="144">
        <v>32</v>
      </c>
      <c r="K26" s="144">
        <v>36</v>
      </c>
      <c r="L26" s="144">
        <v>9</v>
      </c>
      <c r="M26" s="144">
        <v>1</v>
      </c>
      <c r="N26" s="144">
        <v>1</v>
      </c>
      <c r="O26" s="144">
        <v>0</v>
      </c>
      <c r="P26" s="144">
        <v>0</v>
      </c>
      <c r="Q26" s="144">
        <v>0</v>
      </c>
      <c r="R26" s="144">
        <v>0</v>
      </c>
      <c r="S26" s="144">
        <v>0</v>
      </c>
      <c r="T26" s="144">
        <v>0</v>
      </c>
      <c r="U26" s="144">
        <v>0</v>
      </c>
      <c r="V26" s="29">
        <v>3.9369999999999998</v>
      </c>
      <c r="W26" s="29">
        <v>4.218</v>
      </c>
      <c r="X26" s="29">
        <v>3.6379999999999999</v>
      </c>
      <c r="Y26" s="29">
        <v>3.8610000000000002</v>
      </c>
      <c r="Z26" s="29">
        <v>3.7770000000000001</v>
      </c>
      <c r="AA26" s="29">
        <v>4</v>
      </c>
      <c r="AB26" s="29"/>
      <c r="AC26" s="29"/>
      <c r="AD26" s="29">
        <v>4.1760000000000002</v>
      </c>
      <c r="AE26" s="29">
        <v>3.6469999999999998</v>
      </c>
      <c r="AF26" s="29">
        <v>4.3330000000000002</v>
      </c>
      <c r="AG26" s="29">
        <v>3.6659999999999999</v>
      </c>
      <c r="AH26" s="29"/>
      <c r="AI26" s="45"/>
    </row>
    <row r="27" spans="1:35" ht="25.5" x14ac:dyDescent="0.25">
      <c r="A27" s="3">
        <v>22</v>
      </c>
      <c r="B27" s="47" t="s">
        <v>277</v>
      </c>
      <c r="C27" s="78" t="s">
        <v>271</v>
      </c>
      <c r="D27" s="86">
        <v>1</v>
      </c>
      <c r="E27" s="86">
        <v>19</v>
      </c>
      <c r="F27" s="86">
        <v>1</v>
      </c>
      <c r="G27" s="143">
        <v>60</v>
      </c>
      <c r="H27" s="144">
        <v>58</v>
      </c>
      <c r="I27" s="144">
        <v>3</v>
      </c>
      <c r="J27" s="144">
        <v>17</v>
      </c>
      <c r="K27" s="146">
        <v>11</v>
      </c>
      <c r="L27" s="144">
        <v>3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4">
        <v>0</v>
      </c>
      <c r="T27" s="144">
        <v>0</v>
      </c>
      <c r="U27" s="144">
        <v>0</v>
      </c>
      <c r="V27" s="29">
        <v>4.2</v>
      </c>
      <c r="W27" s="29">
        <v>4.2</v>
      </c>
      <c r="X27" s="29">
        <v>3.5</v>
      </c>
      <c r="Y27" s="29">
        <v>3.7</v>
      </c>
      <c r="Z27" s="29">
        <v>3.7</v>
      </c>
      <c r="AA27" s="29">
        <v>3.7</v>
      </c>
      <c r="AB27" s="29"/>
      <c r="AC27" s="29"/>
      <c r="AD27" s="29">
        <v>4</v>
      </c>
      <c r="AE27" s="29">
        <v>3.1</v>
      </c>
      <c r="AF27" s="29">
        <v>3.3</v>
      </c>
      <c r="AG27" s="29">
        <v>4</v>
      </c>
      <c r="AH27" s="29">
        <v>3</v>
      </c>
      <c r="AI27" s="45"/>
    </row>
    <row r="28" spans="1:35" ht="25.5" x14ac:dyDescent="0.25">
      <c r="A28" s="3">
        <v>23</v>
      </c>
      <c r="B28" s="47" t="s">
        <v>277</v>
      </c>
      <c r="C28" s="78" t="s">
        <v>272</v>
      </c>
      <c r="D28" s="86">
        <v>1</v>
      </c>
      <c r="E28" s="86">
        <v>20</v>
      </c>
      <c r="F28" s="86">
        <v>1</v>
      </c>
      <c r="G28" s="143">
        <v>94</v>
      </c>
      <c r="H28" s="144">
        <v>90</v>
      </c>
      <c r="I28" s="144">
        <v>6</v>
      </c>
      <c r="J28" s="144">
        <v>24</v>
      </c>
      <c r="K28" s="144">
        <v>16</v>
      </c>
      <c r="L28" s="147">
        <v>0</v>
      </c>
      <c r="M28" s="144">
        <v>3</v>
      </c>
      <c r="N28" s="144">
        <v>4</v>
      </c>
      <c r="O28" s="144">
        <v>0</v>
      </c>
      <c r="P28" s="144">
        <v>0</v>
      </c>
      <c r="Q28" s="144">
        <v>0</v>
      </c>
      <c r="R28" s="144">
        <v>0</v>
      </c>
      <c r="S28" s="144">
        <v>0</v>
      </c>
      <c r="T28" s="144">
        <v>0</v>
      </c>
      <c r="U28" s="144">
        <v>0</v>
      </c>
      <c r="V28" s="29">
        <v>4</v>
      </c>
      <c r="W28" s="29">
        <v>4</v>
      </c>
      <c r="X28" s="29">
        <v>3.6</v>
      </c>
      <c r="Y28" s="29">
        <v>3.5</v>
      </c>
      <c r="Z28" s="29"/>
      <c r="AA28" s="29"/>
      <c r="AB28" s="29"/>
      <c r="AC28" s="29"/>
      <c r="AD28" s="29">
        <v>3.8</v>
      </c>
      <c r="AE28" s="29">
        <v>3.8</v>
      </c>
      <c r="AF28" s="29"/>
      <c r="AG28" s="29"/>
      <c r="AH28" s="29"/>
      <c r="AI28" s="45"/>
    </row>
    <row r="29" spans="1:35" ht="25.5" x14ac:dyDescent="0.25">
      <c r="A29" s="3">
        <v>24</v>
      </c>
      <c r="B29" s="47" t="s">
        <v>277</v>
      </c>
      <c r="C29" s="78" t="s">
        <v>273</v>
      </c>
      <c r="D29" s="119">
        <v>1</v>
      </c>
      <c r="E29" s="119">
        <v>17</v>
      </c>
      <c r="F29" s="119">
        <v>0</v>
      </c>
      <c r="G29" s="143">
        <v>65</v>
      </c>
      <c r="H29" s="144">
        <v>63</v>
      </c>
      <c r="I29" s="144">
        <v>19</v>
      </c>
      <c r="J29" s="144">
        <v>10</v>
      </c>
      <c r="K29" s="144">
        <v>16</v>
      </c>
      <c r="L29" s="144">
        <v>8</v>
      </c>
      <c r="M29" s="144">
        <v>1</v>
      </c>
      <c r="N29" s="144">
        <v>3</v>
      </c>
      <c r="O29" s="144">
        <v>0</v>
      </c>
      <c r="P29" s="144">
        <v>0</v>
      </c>
      <c r="Q29" s="144">
        <v>0</v>
      </c>
      <c r="R29" s="144">
        <v>0</v>
      </c>
      <c r="S29" s="144">
        <v>0</v>
      </c>
      <c r="T29" s="144">
        <v>0</v>
      </c>
      <c r="U29" s="144">
        <v>0</v>
      </c>
      <c r="V29" s="29">
        <v>3.73</v>
      </c>
      <c r="W29" s="29">
        <v>3.82</v>
      </c>
      <c r="X29" s="29">
        <v>3.4369999999999998</v>
      </c>
      <c r="Y29" s="29">
        <v>3.4369999999999998</v>
      </c>
      <c r="Z29" s="29">
        <v>3.75</v>
      </c>
      <c r="AA29" s="29">
        <v>3.25</v>
      </c>
      <c r="AB29" s="29"/>
      <c r="AC29" s="29"/>
      <c r="AD29" s="29">
        <v>3.75</v>
      </c>
      <c r="AE29" s="29">
        <v>3.3119999999999998</v>
      </c>
      <c r="AF29" s="29">
        <v>2.625</v>
      </c>
      <c r="AG29" s="29">
        <v>3.625</v>
      </c>
      <c r="AH29" s="29"/>
      <c r="AI29" s="45"/>
    </row>
    <row r="30" spans="1:35" ht="25.5" x14ac:dyDescent="0.25">
      <c r="A30" s="3">
        <v>25</v>
      </c>
      <c r="B30" s="47" t="s">
        <v>277</v>
      </c>
      <c r="C30" s="78" t="s">
        <v>274</v>
      </c>
      <c r="D30" s="86">
        <v>1</v>
      </c>
      <c r="E30" s="86">
        <v>23</v>
      </c>
      <c r="F30" s="86">
        <v>3</v>
      </c>
      <c r="G30" s="143">
        <v>131</v>
      </c>
      <c r="H30" s="144">
        <v>138</v>
      </c>
      <c r="I30" s="144">
        <v>7</v>
      </c>
      <c r="J30" s="144">
        <v>32</v>
      </c>
      <c r="K30" s="144">
        <v>20</v>
      </c>
      <c r="L30" s="144">
        <v>4</v>
      </c>
      <c r="M30" s="144">
        <v>12</v>
      </c>
      <c r="N30" s="144">
        <v>2</v>
      </c>
      <c r="O30" s="144">
        <v>0</v>
      </c>
      <c r="P30" s="144">
        <v>5</v>
      </c>
      <c r="Q30" s="144">
        <v>0</v>
      </c>
      <c r="R30" s="144">
        <v>0</v>
      </c>
      <c r="S30" s="144">
        <v>5</v>
      </c>
      <c r="T30" s="144">
        <v>0</v>
      </c>
      <c r="U30" s="144">
        <v>0</v>
      </c>
      <c r="V30" s="29">
        <v>3.7770000000000001</v>
      </c>
      <c r="W30" s="29">
        <v>3.7770000000000001</v>
      </c>
      <c r="X30" s="29">
        <v>3.7</v>
      </c>
      <c r="Y30" s="29">
        <v>3.6</v>
      </c>
      <c r="Z30" s="29">
        <v>4</v>
      </c>
      <c r="AA30" s="29">
        <v>3.75</v>
      </c>
      <c r="AB30" s="29"/>
      <c r="AC30" s="29"/>
      <c r="AD30" s="29">
        <v>4.05</v>
      </c>
      <c r="AE30" s="29">
        <v>3.45</v>
      </c>
      <c r="AF30" s="29">
        <v>3</v>
      </c>
      <c r="AG30" s="29">
        <v>3.6659999999999999</v>
      </c>
      <c r="AH30" s="29">
        <v>3</v>
      </c>
      <c r="AI30" s="45"/>
    </row>
    <row r="31" spans="1:35" ht="25.5" x14ac:dyDescent="0.25">
      <c r="A31" s="3">
        <v>26</v>
      </c>
      <c r="B31" s="47" t="s">
        <v>277</v>
      </c>
      <c r="C31" s="78" t="s">
        <v>275</v>
      </c>
      <c r="D31" s="86">
        <v>1</v>
      </c>
      <c r="E31" s="86">
        <v>18</v>
      </c>
      <c r="F31" s="86">
        <v>0</v>
      </c>
      <c r="G31" s="143">
        <v>75</v>
      </c>
      <c r="H31" s="144">
        <v>64</v>
      </c>
      <c r="I31" s="144">
        <v>13</v>
      </c>
      <c r="J31" s="144">
        <v>18</v>
      </c>
      <c r="K31" s="144">
        <v>14</v>
      </c>
      <c r="L31" s="144">
        <v>6</v>
      </c>
      <c r="M31" s="144">
        <v>3</v>
      </c>
      <c r="N31" s="144">
        <v>1</v>
      </c>
      <c r="O31" s="144">
        <v>0</v>
      </c>
      <c r="P31" s="144">
        <v>2</v>
      </c>
      <c r="Q31" s="144">
        <v>0</v>
      </c>
      <c r="R31" s="144">
        <v>0</v>
      </c>
      <c r="S31" s="144">
        <v>2</v>
      </c>
      <c r="T31" s="144">
        <v>0</v>
      </c>
      <c r="U31" s="144">
        <v>0</v>
      </c>
      <c r="V31" s="29">
        <v>4.2220000000000004</v>
      </c>
      <c r="W31" s="29">
        <v>4.2220000000000004</v>
      </c>
      <c r="X31" s="29">
        <v>4</v>
      </c>
      <c r="Y31" s="29">
        <v>3.6429999999999998</v>
      </c>
      <c r="Z31" s="29">
        <v>4.5</v>
      </c>
      <c r="AA31" s="29">
        <v>3.8330000000000002</v>
      </c>
      <c r="AB31" s="29"/>
      <c r="AC31" s="29"/>
      <c r="AD31" s="29">
        <v>4.29</v>
      </c>
      <c r="AE31" s="29">
        <v>3.5</v>
      </c>
      <c r="AF31" s="29">
        <v>4</v>
      </c>
      <c r="AG31" s="29">
        <v>3.5</v>
      </c>
      <c r="AH31" s="29"/>
      <c r="AI31" s="45"/>
    </row>
    <row r="32" spans="1:35" ht="38.25" x14ac:dyDescent="0.25">
      <c r="A32" s="3">
        <v>27</v>
      </c>
      <c r="B32" s="47" t="s">
        <v>277</v>
      </c>
      <c r="C32" s="78" t="s">
        <v>324</v>
      </c>
      <c r="D32" s="86">
        <v>1</v>
      </c>
      <c r="E32" s="86">
        <v>37</v>
      </c>
      <c r="F32" s="86">
        <v>3</v>
      </c>
      <c r="G32" s="143">
        <v>262</v>
      </c>
      <c r="H32" s="144">
        <v>236</v>
      </c>
      <c r="I32" s="144">
        <v>22</v>
      </c>
      <c r="J32" s="144">
        <v>51</v>
      </c>
      <c r="K32" s="144">
        <v>46</v>
      </c>
      <c r="L32" s="144">
        <v>12</v>
      </c>
      <c r="M32" s="144">
        <v>7</v>
      </c>
      <c r="N32" s="144">
        <v>0</v>
      </c>
      <c r="O32" s="144">
        <v>0</v>
      </c>
      <c r="P32" s="144">
        <v>3</v>
      </c>
      <c r="Q32" s="144">
        <v>0</v>
      </c>
      <c r="R32" s="144">
        <v>0</v>
      </c>
      <c r="S32" s="144">
        <v>3</v>
      </c>
      <c r="T32" s="144">
        <v>0</v>
      </c>
      <c r="U32" s="144">
        <v>0</v>
      </c>
      <c r="V32" s="29">
        <v>3.9</v>
      </c>
      <c r="W32" s="29">
        <v>4</v>
      </c>
      <c r="X32" s="29">
        <v>3.72</v>
      </c>
      <c r="Y32" s="29">
        <v>3.46</v>
      </c>
      <c r="Z32" s="29">
        <v>3.58</v>
      </c>
      <c r="AA32" s="29">
        <v>3.5</v>
      </c>
      <c r="AB32" s="29"/>
      <c r="AC32" s="29"/>
      <c r="AD32" s="29">
        <v>3.83</v>
      </c>
      <c r="AE32" s="29">
        <v>3.35</v>
      </c>
      <c r="AF32" s="29">
        <v>4</v>
      </c>
      <c r="AG32" s="29">
        <v>4.09</v>
      </c>
      <c r="AH32" s="29"/>
      <c r="AI32" s="45"/>
    </row>
    <row r="33" spans="1:34" ht="25.5" x14ac:dyDescent="0.25">
      <c r="A33" s="3">
        <v>28</v>
      </c>
      <c r="B33" s="47" t="s">
        <v>277</v>
      </c>
      <c r="C33" s="78" t="s">
        <v>276</v>
      </c>
      <c r="D33" s="86">
        <v>1</v>
      </c>
      <c r="E33" s="86">
        <v>25</v>
      </c>
      <c r="F33" s="86">
        <v>3</v>
      </c>
      <c r="G33" s="145">
        <v>105</v>
      </c>
      <c r="H33" s="145">
        <v>95</v>
      </c>
      <c r="I33" s="145">
        <v>23</v>
      </c>
      <c r="J33" s="145">
        <v>28</v>
      </c>
      <c r="K33" s="145">
        <v>17</v>
      </c>
      <c r="L33" s="145">
        <v>10</v>
      </c>
      <c r="M33" s="145">
        <v>0</v>
      </c>
      <c r="N33" s="145">
        <v>1</v>
      </c>
      <c r="O33" s="145">
        <v>0</v>
      </c>
      <c r="P33" s="145">
        <v>0</v>
      </c>
      <c r="Q33" s="145">
        <v>0</v>
      </c>
      <c r="R33" s="145">
        <v>0</v>
      </c>
      <c r="S33" s="145">
        <v>0</v>
      </c>
      <c r="T33" s="145">
        <v>0</v>
      </c>
      <c r="U33" s="145">
        <v>0</v>
      </c>
      <c r="V33" s="86">
        <v>3.61</v>
      </c>
      <c r="W33" s="86">
        <v>3.61</v>
      </c>
      <c r="X33" s="86">
        <v>3.65</v>
      </c>
      <c r="Y33" s="86">
        <v>3.41</v>
      </c>
      <c r="Z33" s="86">
        <v>4</v>
      </c>
      <c r="AA33" s="86">
        <v>3.4</v>
      </c>
      <c r="AB33" s="86"/>
      <c r="AC33" s="86"/>
      <c r="AD33" s="86">
        <v>3.76</v>
      </c>
      <c r="AE33" s="118">
        <v>3.4710000000000001</v>
      </c>
      <c r="AF33" s="118">
        <v>4</v>
      </c>
      <c r="AG33" s="118">
        <v>3.3</v>
      </c>
      <c r="AH33" s="118"/>
    </row>
  </sheetData>
  <mergeCells count="22"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  <mergeCell ref="P4:R4"/>
    <mergeCell ref="E4:E5"/>
    <mergeCell ref="F4:F5"/>
    <mergeCell ref="G4:I4"/>
    <mergeCell ref="J4:L4"/>
    <mergeCell ref="M4:O4"/>
  </mergeCells>
  <printOptions horizontalCentered="1"/>
  <pageMargins left="0" right="0" top="0" bottom="0" header="0" footer="0"/>
  <pageSetup paperSize="9" scale="77" fitToWidth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topLeftCell="B1" zoomScale="82" zoomScaleNormal="82" workbookViewId="0">
      <selection activeCell="Q11" sqref="Q11"/>
    </sheetView>
  </sheetViews>
  <sheetFormatPr defaultRowHeight="15" x14ac:dyDescent="0.25"/>
  <cols>
    <col min="1" max="1" width="45.85546875" customWidth="1"/>
    <col min="21" max="21" width="11.5703125" customWidth="1"/>
    <col min="22" max="22" width="16.140625" customWidth="1"/>
  </cols>
  <sheetData>
    <row r="1" spans="1:23" ht="30.75" customHeight="1" thickBot="1" x14ac:dyDescent="0.3">
      <c r="A1" s="200" t="s">
        <v>330</v>
      </c>
      <c r="B1" s="431" t="s">
        <v>331</v>
      </c>
      <c r="C1" s="432"/>
      <c r="D1" s="432"/>
      <c r="E1" s="433"/>
      <c r="F1" s="434" t="s">
        <v>14</v>
      </c>
      <c r="G1" s="434"/>
      <c r="H1" s="434"/>
      <c r="I1" s="434"/>
      <c r="J1" s="435" t="s">
        <v>210</v>
      </c>
      <c r="K1" s="436"/>
      <c r="L1" s="436"/>
      <c r="M1" s="437"/>
      <c r="N1" s="438" t="s">
        <v>332</v>
      </c>
      <c r="O1" s="438"/>
      <c r="P1" s="438"/>
      <c r="Q1" s="438"/>
      <c r="R1" s="439" t="s">
        <v>333</v>
      </c>
      <c r="S1" s="439"/>
      <c r="T1" s="439"/>
      <c r="U1" s="430" t="s">
        <v>334</v>
      </c>
      <c r="V1" s="430"/>
    </row>
    <row r="2" spans="1:23" ht="15.75" thickBot="1" x14ac:dyDescent="0.3">
      <c r="A2" s="249"/>
      <c r="B2" s="264">
        <v>2019</v>
      </c>
      <c r="C2" s="265">
        <v>2020</v>
      </c>
      <c r="D2" s="265">
        <v>2021</v>
      </c>
      <c r="E2" s="266">
        <v>2022</v>
      </c>
      <c r="F2" s="264">
        <v>2019</v>
      </c>
      <c r="G2" s="265">
        <v>2020</v>
      </c>
      <c r="H2" s="265">
        <v>2021</v>
      </c>
      <c r="I2" s="266">
        <v>2022</v>
      </c>
      <c r="J2" s="251">
        <v>2019</v>
      </c>
      <c r="K2" s="252">
        <v>2020</v>
      </c>
      <c r="L2" s="252">
        <v>2021</v>
      </c>
      <c r="M2" s="253">
        <v>2022</v>
      </c>
      <c r="N2" s="251">
        <v>2019</v>
      </c>
      <c r="O2" s="252">
        <v>2020</v>
      </c>
      <c r="P2" s="252">
        <v>2021</v>
      </c>
      <c r="Q2" s="253">
        <v>2022</v>
      </c>
      <c r="R2" s="251">
        <v>2019</v>
      </c>
      <c r="S2" s="252">
        <v>2021</v>
      </c>
      <c r="T2" s="253">
        <v>2022</v>
      </c>
      <c r="U2" s="251">
        <v>2021</v>
      </c>
      <c r="V2" s="253">
        <v>2022</v>
      </c>
    </row>
    <row r="3" spans="1:23" x14ac:dyDescent="0.25">
      <c r="A3" s="249" t="s">
        <v>335</v>
      </c>
      <c r="B3" s="230"/>
      <c r="C3" s="231"/>
      <c r="D3" s="232"/>
      <c r="E3" s="233"/>
      <c r="F3" s="230"/>
      <c r="G3" s="238"/>
      <c r="H3" s="239"/>
      <c r="I3" s="240"/>
      <c r="J3" s="206"/>
      <c r="K3" s="210"/>
      <c r="L3" s="213"/>
      <c r="M3" s="234"/>
      <c r="N3" s="217"/>
      <c r="O3" s="208"/>
      <c r="P3" s="222"/>
      <c r="Q3" s="235"/>
      <c r="R3" s="205"/>
      <c r="S3" s="209"/>
      <c r="T3" s="236"/>
      <c r="U3" s="227"/>
      <c r="V3" s="250"/>
      <c r="W3" s="282"/>
    </row>
    <row r="4" spans="1:23" x14ac:dyDescent="0.25">
      <c r="A4" s="249" t="s">
        <v>336</v>
      </c>
      <c r="B4" s="205"/>
      <c r="C4" s="209"/>
      <c r="D4" s="213"/>
      <c r="E4" s="234"/>
      <c r="F4" s="205"/>
      <c r="G4" s="209"/>
      <c r="H4" s="213"/>
      <c r="I4" s="235"/>
      <c r="J4" s="205"/>
      <c r="K4" s="209"/>
      <c r="L4" s="213"/>
      <c r="M4" s="234"/>
      <c r="N4" s="205"/>
      <c r="O4" s="209"/>
      <c r="P4" s="223"/>
      <c r="Q4" s="234"/>
      <c r="R4" s="205"/>
      <c r="S4" s="209"/>
      <c r="T4" s="234"/>
      <c r="U4" s="227"/>
      <c r="V4" s="250"/>
      <c r="W4" s="228"/>
    </row>
    <row r="5" spans="1:23" x14ac:dyDescent="0.25">
      <c r="A5" s="249" t="s">
        <v>337</v>
      </c>
      <c r="B5" s="205"/>
      <c r="C5" s="209"/>
      <c r="D5" s="213"/>
      <c r="E5" s="234"/>
      <c r="F5" s="205"/>
      <c r="G5" s="209"/>
      <c r="H5" s="212"/>
      <c r="I5" s="235"/>
      <c r="J5" s="217"/>
      <c r="K5" s="208"/>
      <c r="L5" s="212"/>
      <c r="M5" s="235"/>
      <c r="N5" s="205"/>
      <c r="O5" s="209"/>
      <c r="P5" s="223"/>
      <c r="Q5" s="234"/>
      <c r="R5" s="205"/>
      <c r="S5" s="209"/>
      <c r="T5" s="235"/>
      <c r="U5" s="227"/>
      <c r="V5" s="250"/>
      <c r="W5" s="228"/>
    </row>
    <row r="6" spans="1:23" x14ac:dyDescent="0.25">
      <c r="A6" s="249" t="s">
        <v>338</v>
      </c>
      <c r="B6" s="205"/>
      <c r="C6" s="208"/>
      <c r="D6" s="212"/>
      <c r="E6" s="235"/>
      <c r="F6" s="205"/>
      <c r="G6" s="209"/>
      <c r="H6" s="213"/>
      <c r="I6" s="234"/>
      <c r="J6" s="206"/>
      <c r="K6" s="209"/>
      <c r="L6" s="213"/>
      <c r="M6" s="234"/>
      <c r="N6" s="205"/>
      <c r="O6" s="209"/>
      <c r="P6" s="223"/>
      <c r="Q6" s="236"/>
      <c r="R6" s="205"/>
      <c r="S6" s="208"/>
      <c r="T6" s="235"/>
      <c r="U6" s="227"/>
      <c r="V6" s="278"/>
      <c r="W6" s="284"/>
    </row>
    <row r="7" spans="1:23" x14ac:dyDescent="0.25">
      <c r="A7" s="249" t="s">
        <v>339</v>
      </c>
      <c r="B7" s="206"/>
      <c r="C7" s="208"/>
      <c r="D7" s="212"/>
      <c r="E7" s="235"/>
      <c r="F7" s="205"/>
      <c r="G7" s="208"/>
      <c r="H7" s="213"/>
      <c r="I7" s="234"/>
      <c r="J7" s="205"/>
      <c r="K7" s="209"/>
      <c r="L7" s="213"/>
      <c r="M7" s="234"/>
      <c r="N7" s="206"/>
      <c r="O7" s="209"/>
      <c r="P7" s="222"/>
      <c r="Q7" s="235"/>
      <c r="R7" s="205"/>
      <c r="S7" s="209"/>
      <c r="T7" s="234"/>
      <c r="U7" s="228"/>
      <c r="V7" s="278"/>
      <c r="W7" s="228"/>
    </row>
    <row r="8" spans="1:23" x14ac:dyDescent="0.25">
      <c r="A8" s="249" t="s">
        <v>340</v>
      </c>
      <c r="B8" s="205"/>
      <c r="C8" s="208"/>
      <c r="D8" s="212"/>
      <c r="E8" s="235"/>
      <c r="F8" s="205"/>
      <c r="G8" s="209"/>
      <c r="H8" s="212"/>
      <c r="I8" s="235"/>
      <c r="J8" s="206"/>
      <c r="K8" s="209"/>
      <c r="L8" s="213"/>
      <c r="M8" s="234"/>
      <c r="N8" s="205"/>
      <c r="O8" s="209"/>
      <c r="P8" s="223"/>
      <c r="Q8" s="234"/>
      <c r="R8" s="205"/>
      <c r="S8" s="209"/>
      <c r="T8" s="234"/>
      <c r="U8" s="227"/>
      <c r="V8" s="250"/>
      <c r="W8" s="270"/>
    </row>
    <row r="9" spans="1:23" x14ac:dyDescent="0.25">
      <c r="A9" s="249" t="s">
        <v>341</v>
      </c>
      <c r="B9" s="205"/>
      <c r="C9" s="209"/>
      <c r="D9" s="213"/>
      <c r="E9" s="234"/>
      <c r="F9" s="205"/>
      <c r="G9" s="209"/>
      <c r="H9" s="213"/>
      <c r="I9" s="234"/>
      <c r="J9" s="205"/>
      <c r="K9" s="210"/>
      <c r="L9" s="212"/>
      <c r="M9" s="234"/>
      <c r="N9" s="217"/>
      <c r="O9" s="209"/>
      <c r="P9" s="223"/>
      <c r="Q9" s="234"/>
      <c r="R9" s="205"/>
      <c r="S9" s="209"/>
      <c r="T9" s="236"/>
      <c r="U9" s="227"/>
      <c r="V9" s="279"/>
      <c r="W9" s="282"/>
    </row>
    <row r="10" spans="1:23" x14ac:dyDescent="0.25">
      <c r="A10" s="249" t="s">
        <v>342</v>
      </c>
      <c r="B10" s="205" t="s">
        <v>325</v>
      </c>
      <c r="C10" s="209"/>
      <c r="D10" s="213"/>
      <c r="E10" s="234"/>
      <c r="F10" s="205"/>
      <c r="G10" s="209"/>
      <c r="H10" s="213"/>
      <c r="I10" s="234"/>
      <c r="J10" s="206"/>
      <c r="K10" s="209"/>
      <c r="L10" s="213"/>
      <c r="M10" s="234"/>
      <c r="N10" s="217"/>
      <c r="O10" s="209"/>
      <c r="P10" s="222"/>
      <c r="Q10" s="235"/>
      <c r="R10" s="205"/>
      <c r="S10" s="209"/>
      <c r="T10" s="234"/>
      <c r="U10" s="227"/>
      <c r="V10" s="250"/>
      <c r="W10" s="270"/>
    </row>
    <row r="11" spans="1:23" x14ac:dyDescent="0.25">
      <c r="A11" s="249" t="s">
        <v>343</v>
      </c>
      <c r="B11" s="205"/>
      <c r="C11" s="209"/>
      <c r="D11" s="213"/>
      <c r="E11" s="234"/>
      <c r="F11" s="205"/>
      <c r="G11" s="209"/>
      <c r="H11" s="212"/>
      <c r="I11" s="234"/>
      <c r="J11" s="217"/>
      <c r="K11" s="209"/>
      <c r="L11" s="212"/>
      <c r="M11" s="234"/>
      <c r="N11" s="217"/>
      <c r="O11" s="209"/>
      <c r="P11" s="223"/>
      <c r="Q11" s="234"/>
      <c r="R11" s="217"/>
      <c r="S11" s="208"/>
      <c r="T11" s="235"/>
      <c r="U11" s="227"/>
      <c r="V11" s="250"/>
      <c r="W11" s="270"/>
    </row>
    <row r="12" spans="1:23" ht="15" customHeight="1" x14ac:dyDescent="0.25">
      <c r="A12" s="249" t="s">
        <v>344</v>
      </c>
      <c r="B12" s="205"/>
      <c r="C12" s="209"/>
      <c r="D12" s="212"/>
      <c r="E12" s="235"/>
      <c r="F12" s="217"/>
      <c r="G12" s="209"/>
      <c r="H12" s="213"/>
      <c r="I12" s="234"/>
      <c r="J12" s="205"/>
      <c r="K12" s="209"/>
      <c r="L12" s="212"/>
      <c r="M12" s="234"/>
      <c r="N12" s="205"/>
      <c r="O12" s="209"/>
      <c r="P12" s="223"/>
      <c r="Q12" s="236"/>
      <c r="R12" s="205"/>
      <c r="S12" s="210"/>
      <c r="T12" s="234"/>
      <c r="U12" s="228"/>
      <c r="V12" s="250"/>
      <c r="W12" s="284"/>
    </row>
    <row r="13" spans="1:23" x14ac:dyDescent="0.25">
      <c r="A13" s="249" t="s">
        <v>345</v>
      </c>
      <c r="B13" s="206"/>
      <c r="C13" s="210"/>
      <c r="D13" s="213"/>
      <c r="E13" s="234"/>
      <c r="F13" s="205"/>
      <c r="G13" s="209"/>
      <c r="H13" s="212"/>
      <c r="I13" s="234"/>
      <c r="J13" s="205"/>
      <c r="K13" s="209"/>
      <c r="L13" s="213"/>
      <c r="M13" s="236"/>
      <c r="N13" s="205"/>
      <c r="O13" s="209"/>
      <c r="P13" s="223"/>
      <c r="Q13" s="234"/>
      <c r="R13" s="205"/>
      <c r="S13" s="210"/>
      <c r="T13" s="234"/>
      <c r="U13" s="227"/>
      <c r="V13" s="250"/>
      <c r="W13" s="284"/>
    </row>
    <row r="14" spans="1:23" x14ac:dyDescent="0.25">
      <c r="A14" s="249" t="s">
        <v>346</v>
      </c>
      <c r="B14" s="205"/>
      <c r="C14" s="209"/>
      <c r="D14" s="213"/>
      <c r="E14" s="234"/>
      <c r="F14" s="205"/>
      <c r="G14" s="209"/>
      <c r="H14" s="213"/>
      <c r="I14" s="234"/>
      <c r="J14" s="205"/>
      <c r="K14" s="209"/>
      <c r="L14" s="213"/>
      <c r="M14" s="234"/>
      <c r="N14" s="206"/>
      <c r="O14" s="209"/>
      <c r="P14" s="223"/>
      <c r="Q14" s="236"/>
      <c r="R14" s="206"/>
      <c r="S14" s="210"/>
      <c r="T14" s="236"/>
      <c r="U14" s="227"/>
      <c r="V14" s="279"/>
      <c r="W14" s="283"/>
    </row>
    <row r="15" spans="1:23" x14ac:dyDescent="0.25">
      <c r="A15" s="249" t="s">
        <v>347</v>
      </c>
      <c r="B15" s="206"/>
      <c r="C15" s="210"/>
      <c r="D15" s="213"/>
      <c r="E15" s="236"/>
      <c r="F15" s="217"/>
      <c r="G15" s="208"/>
      <c r="H15" s="212"/>
      <c r="I15" s="235"/>
      <c r="J15" s="205"/>
      <c r="K15" s="209"/>
      <c r="L15" s="213"/>
      <c r="M15" s="234"/>
      <c r="N15" s="217"/>
      <c r="O15" s="209"/>
      <c r="P15" s="223"/>
      <c r="Q15" s="234"/>
      <c r="R15" s="217"/>
      <c r="S15" s="209"/>
      <c r="T15" s="234"/>
      <c r="U15" s="228"/>
      <c r="V15" s="250"/>
      <c r="W15" s="282"/>
    </row>
    <row r="16" spans="1:23" x14ac:dyDescent="0.25">
      <c r="A16" s="249" t="s">
        <v>348</v>
      </c>
      <c r="B16" s="205"/>
      <c r="C16" s="209"/>
      <c r="D16" s="213"/>
      <c r="E16" s="234"/>
      <c r="F16" s="205"/>
      <c r="G16" s="209"/>
      <c r="H16" s="213"/>
      <c r="I16" s="234"/>
      <c r="J16" s="205"/>
      <c r="K16" s="209"/>
      <c r="L16" s="213"/>
      <c r="M16" s="234"/>
      <c r="N16" s="206"/>
      <c r="O16" s="209"/>
      <c r="P16" s="223"/>
      <c r="Q16" s="234"/>
      <c r="R16" s="205"/>
      <c r="S16" s="209"/>
      <c r="T16" s="234"/>
      <c r="U16" s="228"/>
      <c r="V16" s="250"/>
      <c r="W16" s="270"/>
    </row>
    <row r="17" spans="1:23" x14ac:dyDescent="0.25">
      <c r="A17" s="249" t="s">
        <v>349</v>
      </c>
      <c r="B17" s="205"/>
      <c r="C17" s="209"/>
      <c r="D17" s="213"/>
      <c r="E17" s="234"/>
      <c r="F17" s="205"/>
      <c r="G17" s="210"/>
      <c r="H17" s="213"/>
      <c r="I17" s="234"/>
      <c r="J17" s="205"/>
      <c r="K17" s="209"/>
      <c r="L17" s="212"/>
      <c r="M17" s="234"/>
      <c r="N17" s="205"/>
      <c r="O17" s="209"/>
      <c r="P17" s="223"/>
      <c r="Q17" s="234"/>
      <c r="R17" s="205"/>
      <c r="S17" s="209"/>
      <c r="T17" s="234"/>
      <c r="U17" s="227"/>
      <c r="V17" s="250"/>
      <c r="W17" s="270"/>
    </row>
    <row r="18" spans="1:23" x14ac:dyDescent="0.25">
      <c r="A18" s="249" t="s">
        <v>350</v>
      </c>
      <c r="B18" s="205"/>
      <c r="C18" s="209"/>
      <c r="D18" s="213"/>
      <c r="E18" s="234"/>
      <c r="F18" s="206"/>
      <c r="G18" s="209"/>
      <c r="H18" s="212"/>
      <c r="I18" s="235"/>
      <c r="J18" s="206"/>
      <c r="K18" s="209"/>
      <c r="L18" s="214"/>
      <c r="M18" s="234"/>
      <c r="N18" s="205"/>
      <c r="O18" s="209"/>
      <c r="P18" s="223"/>
      <c r="Q18" s="234"/>
      <c r="R18" s="206"/>
      <c r="S18" s="210"/>
      <c r="T18" s="234"/>
      <c r="U18" s="227"/>
      <c r="V18" s="250"/>
      <c r="W18" s="228"/>
    </row>
    <row r="19" spans="1:23" x14ac:dyDescent="0.25">
      <c r="A19" s="249" t="s">
        <v>351</v>
      </c>
      <c r="B19" s="205"/>
      <c r="C19" s="209"/>
      <c r="D19" s="213"/>
      <c r="E19" s="234"/>
      <c r="F19" s="205"/>
      <c r="G19" s="209"/>
      <c r="H19" s="213"/>
      <c r="I19" s="234"/>
      <c r="J19" s="205"/>
      <c r="K19" s="209"/>
      <c r="L19" s="213"/>
      <c r="M19" s="234"/>
      <c r="N19" s="205"/>
      <c r="O19" s="209"/>
      <c r="P19" s="223"/>
      <c r="Q19" s="234"/>
      <c r="R19" s="206"/>
      <c r="S19" s="209"/>
      <c r="T19" s="234"/>
      <c r="U19" s="229"/>
      <c r="V19" s="250"/>
      <c r="W19" s="228"/>
    </row>
    <row r="20" spans="1:23" x14ac:dyDescent="0.25">
      <c r="A20" s="249" t="s">
        <v>352</v>
      </c>
      <c r="B20" s="205"/>
      <c r="C20" s="210"/>
      <c r="D20" s="214"/>
      <c r="E20" s="236"/>
      <c r="F20" s="205"/>
      <c r="G20" s="210"/>
      <c r="H20" s="213"/>
      <c r="I20" s="234"/>
      <c r="J20" s="205"/>
      <c r="K20" s="209"/>
      <c r="L20" s="213"/>
      <c r="M20" s="234"/>
      <c r="N20" s="205"/>
      <c r="O20" s="209"/>
      <c r="P20" s="223"/>
      <c r="Q20" s="236"/>
      <c r="R20" s="205"/>
      <c r="S20" s="210"/>
      <c r="T20" s="235"/>
      <c r="U20" s="227"/>
      <c r="V20" s="250"/>
      <c r="W20" s="284"/>
    </row>
    <row r="21" spans="1:23" x14ac:dyDescent="0.25">
      <c r="A21" s="249" t="s">
        <v>353</v>
      </c>
      <c r="B21" s="205"/>
      <c r="C21" s="209"/>
      <c r="D21" s="215"/>
      <c r="E21" s="234"/>
      <c r="F21" s="218"/>
      <c r="G21" s="210"/>
      <c r="H21" s="213"/>
      <c r="I21" s="235"/>
      <c r="J21" s="205"/>
      <c r="K21" s="210"/>
      <c r="L21" s="213"/>
      <c r="M21" s="234"/>
      <c r="N21" s="205"/>
      <c r="O21" s="209"/>
      <c r="P21" s="223"/>
      <c r="Q21" s="234"/>
      <c r="R21" s="205"/>
      <c r="S21" s="209"/>
      <c r="T21" s="234"/>
      <c r="U21" s="229"/>
      <c r="V21" s="278"/>
      <c r="W21" s="228"/>
    </row>
    <row r="22" spans="1:23" x14ac:dyDescent="0.25">
      <c r="A22" s="249" t="s">
        <v>354</v>
      </c>
      <c r="B22" s="206"/>
      <c r="C22" s="210"/>
      <c r="D22" s="215"/>
      <c r="E22" s="234"/>
      <c r="F22" s="219"/>
      <c r="G22" s="209"/>
      <c r="H22" s="213"/>
      <c r="I22" s="234"/>
      <c r="J22" s="205"/>
      <c r="K22" s="209"/>
      <c r="L22" s="212"/>
      <c r="M22" s="234"/>
      <c r="N22" s="205"/>
      <c r="O22" s="210"/>
      <c r="P22" s="223"/>
      <c r="Q22" s="236"/>
      <c r="R22" s="205"/>
      <c r="S22" s="209"/>
      <c r="T22" s="234"/>
      <c r="U22" s="229"/>
      <c r="V22" s="250"/>
      <c r="W22" s="282"/>
    </row>
    <row r="23" spans="1:23" x14ac:dyDescent="0.25">
      <c r="A23" s="249" t="s">
        <v>355</v>
      </c>
      <c r="B23" s="205"/>
      <c r="C23" s="210"/>
      <c r="D23" s="215"/>
      <c r="E23" s="234"/>
      <c r="F23" s="218"/>
      <c r="G23" s="210"/>
      <c r="H23" s="213"/>
      <c r="I23" s="234"/>
      <c r="J23" s="205"/>
      <c r="K23" s="209"/>
      <c r="L23" s="213"/>
      <c r="M23" s="234"/>
      <c r="N23" s="206"/>
      <c r="O23" s="210"/>
      <c r="P23" s="223"/>
      <c r="Q23" s="235"/>
      <c r="R23" s="205"/>
      <c r="S23" s="208"/>
      <c r="T23" s="235"/>
      <c r="U23" s="227"/>
      <c r="V23" s="250"/>
      <c r="W23" s="228"/>
    </row>
    <row r="24" spans="1:23" x14ac:dyDescent="0.25">
      <c r="A24" s="249" t="s">
        <v>356</v>
      </c>
      <c r="B24" s="205"/>
      <c r="C24" s="210"/>
      <c r="D24" s="215"/>
      <c r="E24" s="234"/>
      <c r="F24" s="219"/>
      <c r="G24" s="209"/>
      <c r="H24" s="213"/>
      <c r="I24" s="235"/>
      <c r="J24" s="206"/>
      <c r="K24" s="209"/>
      <c r="L24" s="213"/>
      <c r="M24" s="234"/>
      <c r="N24" s="205"/>
      <c r="O24" s="210"/>
      <c r="P24" s="223"/>
      <c r="Q24" s="234"/>
      <c r="R24" s="205"/>
      <c r="S24" s="208"/>
      <c r="T24" s="234"/>
      <c r="U24" s="228"/>
      <c r="V24" s="278"/>
      <c r="W24" s="228"/>
    </row>
    <row r="25" spans="1:23" x14ac:dyDescent="0.25">
      <c r="A25" s="249" t="s">
        <v>357</v>
      </c>
      <c r="B25" s="205"/>
      <c r="C25" s="210"/>
      <c r="D25" s="215"/>
      <c r="E25" s="234"/>
      <c r="F25" s="218"/>
      <c r="G25" s="209"/>
      <c r="H25" s="214"/>
      <c r="I25" s="236"/>
      <c r="J25" s="205"/>
      <c r="K25" s="209"/>
      <c r="L25" s="213"/>
      <c r="M25" s="234"/>
      <c r="N25" s="206"/>
      <c r="O25" s="210"/>
      <c r="P25" s="224"/>
      <c r="Q25" s="234"/>
      <c r="R25" s="206"/>
      <c r="S25" s="209"/>
      <c r="T25" s="234"/>
      <c r="U25" s="227"/>
      <c r="V25" s="250"/>
      <c r="W25" s="284"/>
    </row>
    <row r="26" spans="1:23" x14ac:dyDescent="0.25">
      <c r="A26" s="249" t="s">
        <v>358</v>
      </c>
      <c r="B26" s="205"/>
      <c r="C26" s="209"/>
      <c r="D26" s="215"/>
      <c r="E26" s="234"/>
      <c r="F26" s="220"/>
      <c r="G26" s="210"/>
      <c r="H26" s="213"/>
      <c r="I26" s="234"/>
      <c r="J26" s="205"/>
      <c r="K26" s="209"/>
      <c r="L26" s="213"/>
      <c r="M26" s="235"/>
      <c r="N26" s="205"/>
      <c r="O26" s="210"/>
      <c r="P26" s="223"/>
      <c r="Q26" s="234"/>
      <c r="R26" s="205"/>
      <c r="S26" s="209"/>
      <c r="T26" s="234"/>
      <c r="U26" s="227"/>
      <c r="V26" s="250"/>
      <c r="W26" s="270"/>
    </row>
    <row r="27" spans="1:23" x14ac:dyDescent="0.25">
      <c r="A27" s="249" t="s">
        <v>359</v>
      </c>
      <c r="B27" s="206"/>
      <c r="C27" s="210"/>
      <c r="D27" s="214"/>
      <c r="E27" s="236"/>
      <c r="F27" s="206"/>
      <c r="G27" s="209"/>
      <c r="H27" s="214"/>
      <c r="I27" s="236"/>
      <c r="J27" s="217"/>
      <c r="K27" s="209"/>
      <c r="L27" s="213"/>
      <c r="M27" s="234"/>
      <c r="N27" s="205"/>
      <c r="O27" s="209"/>
      <c r="P27" s="224"/>
      <c r="Q27" s="236"/>
      <c r="R27" s="205"/>
      <c r="S27" s="210"/>
      <c r="T27" s="236"/>
      <c r="U27" s="229"/>
      <c r="V27" s="250"/>
      <c r="W27" s="283"/>
    </row>
    <row r="28" spans="1:23" ht="15.75" thickBot="1" x14ac:dyDescent="0.3">
      <c r="A28" s="249" t="s">
        <v>360</v>
      </c>
      <c r="B28" s="205"/>
      <c r="C28" s="209"/>
      <c r="D28" s="214"/>
      <c r="E28" s="236"/>
      <c r="F28" s="225"/>
      <c r="G28" s="211"/>
      <c r="H28" s="216"/>
      <c r="I28" s="237"/>
      <c r="J28" s="217"/>
      <c r="K28" s="210"/>
      <c r="L28" s="213"/>
      <c r="M28" s="234"/>
      <c r="N28" s="205"/>
      <c r="O28" s="208"/>
      <c r="P28" s="224"/>
      <c r="Q28" s="234"/>
      <c r="R28" s="225"/>
      <c r="S28" s="211"/>
      <c r="T28" s="237"/>
      <c r="U28" s="258"/>
      <c r="V28" s="280" t="s">
        <v>362</v>
      </c>
      <c r="W28" s="228"/>
    </row>
    <row r="29" spans="1:23" ht="15.75" thickBot="1" x14ac:dyDescent="0.3">
      <c r="A29" s="249" t="s">
        <v>361</v>
      </c>
      <c r="B29" s="207"/>
      <c r="C29" s="211"/>
      <c r="D29" s="216"/>
      <c r="E29" s="237"/>
      <c r="F29" s="260"/>
      <c r="G29" s="261"/>
      <c r="H29" s="262"/>
      <c r="I29" s="263"/>
      <c r="J29" s="221"/>
      <c r="K29" s="211"/>
      <c r="L29" s="216"/>
      <c r="M29" s="259"/>
      <c r="N29" s="225"/>
      <c r="O29" s="211"/>
      <c r="P29" s="226"/>
      <c r="Q29" s="237"/>
      <c r="R29" s="254"/>
      <c r="S29" s="255"/>
      <c r="T29" s="256"/>
      <c r="U29" s="257"/>
      <c r="V29" s="281" t="s">
        <v>362</v>
      </c>
      <c r="W29" s="228"/>
    </row>
    <row r="33" spans="7:13" x14ac:dyDescent="0.25">
      <c r="G33" s="269"/>
      <c r="I33" t="s">
        <v>363</v>
      </c>
      <c r="M33" s="285"/>
    </row>
    <row r="35" spans="7:13" x14ac:dyDescent="0.25">
      <c r="G35" s="267"/>
      <c r="I35" t="s">
        <v>368</v>
      </c>
    </row>
    <row r="37" spans="7:13" x14ac:dyDescent="0.25">
      <c r="G37" s="268"/>
      <c r="I37" t="s">
        <v>369</v>
      </c>
    </row>
    <row r="38" spans="7:13" x14ac:dyDescent="0.25">
      <c r="L38" t="s">
        <v>325</v>
      </c>
    </row>
    <row r="39" spans="7:13" x14ac:dyDescent="0.25">
      <c r="G39" s="277"/>
      <c r="I39" t="s">
        <v>367</v>
      </c>
    </row>
    <row r="41" spans="7:13" x14ac:dyDescent="0.25">
      <c r="G41" s="284"/>
      <c r="I41" t="s">
        <v>370</v>
      </c>
    </row>
  </sheetData>
  <mergeCells count="6">
    <mergeCell ref="U1:V1"/>
    <mergeCell ref="B1:E1"/>
    <mergeCell ref="F1:I1"/>
    <mergeCell ref="J1:M1"/>
    <mergeCell ref="N1:Q1"/>
    <mergeCell ref="R1:T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K4" sqref="K4"/>
    </sheetView>
  </sheetViews>
  <sheetFormatPr defaultRowHeight="15" x14ac:dyDescent="0.25"/>
  <sheetData>
    <row r="1" spans="1:9" x14ac:dyDescent="0.25">
      <c r="A1" s="200">
        <v>2022</v>
      </c>
      <c r="B1" s="275">
        <v>0.84199999999999986</v>
      </c>
      <c r="C1" s="275">
        <v>0.91515384615384598</v>
      </c>
      <c r="D1" s="275">
        <v>1</v>
      </c>
      <c r="E1" s="275">
        <v>0.46815384615384609</v>
      </c>
      <c r="F1" s="275">
        <v>0.91346153846153844</v>
      </c>
      <c r="G1" s="275">
        <v>0.11853846153846158</v>
      </c>
      <c r="H1" s="275">
        <v>6.8961538461538463E-2</v>
      </c>
      <c r="I1" s="275">
        <v>0.33026923076923076</v>
      </c>
    </row>
    <row r="2" spans="1:9" x14ac:dyDescent="0.25">
      <c r="A2" s="200">
        <v>2021</v>
      </c>
      <c r="B2" s="275">
        <v>0.91</v>
      </c>
      <c r="C2" s="275">
        <v>0.91800000000000004</v>
      </c>
      <c r="D2" s="275">
        <v>0.997</v>
      </c>
      <c r="E2" s="275">
        <v>0.40400000000000003</v>
      </c>
      <c r="F2" s="275">
        <v>1</v>
      </c>
      <c r="G2" s="275">
        <v>0.10100000000000001</v>
      </c>
      <c r="H2" s="275">
        <v>6.9000000000000006E-2</v>
      </c>
      <c r="I2" s="275">
        <v>0.34599999999999997</v>
      </c>
    </row>
    <row r="3" spans="1:9" x14ac:dyDescent="0.25">
      <c r="A3" s="200">
        <v>2020</v>
      </c>
      <c r="B3" s="275">
        <v>1</v>
      </c>
      <c r="C3" s="275">
        <v>0.90200000000000002</v>
      </c>
      <c r="D3" s="275">
        <v>0.98299999999999998</v>
      </c>
      <c r="E3" s="275">
        <v>0.372</v>
      </c>
      <c r="F3" s="275">
        <v>0.90700000000000003</v>
      </c>
      <c r="G3" s="275">
        <v>2.8000000000000001E-2</v>
      </c>
      <c r="H3" s="275">
        <v>3.6999999999999998E-2</v>
      </c>
      <c r="I3" s="275">
        <v>0.20699999999999999</v>
      </c>
    </row>
    <row r="4" spans="1:9" ht="409.5" x14ac:dyDescent="0.25">
      <c r="A4" s="200"/>
      <c r="B4" s="274" t="s">
        <v>52</v>
      </c>
      <c r="C4" s="274" t="s">
        <v>75</v>
      </c>
      <c r="D4" s="274" t="s">
        <v>76</v>
      </c>
      <c r="E4" s="274" t="s">
        <v>53</v>
      </c>
      <c r="F4" s="274" t="s">
        <v>77</v>
      </c>
      <c r="G4" s="274" t="s">
        <v>290</v>
      </c>
      <c r="H4" s="274" t="s">
        <v>365</v>
      </c>
      <c r="I4" s="274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6"/>
  <sheetViews>
    <sheetView zoomScaleNormal="100" workbookViewId="0">
      <selection activeCell="B37" sqref="B37"/>
    </sheetView>
  </sheetViews>
  <sheetFormatPr defaultRowHeight="15" x14ac:dyDescent="0.25"/>
  <sheetData>
    <row r="3" spans="2:26" ht="15.75" x14ac:dyDescent="0.25">
      <c r="B3" s="114" t="s">
        <v>302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</row>
    <row r="4" spans="2:26" ht="15.75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</row>
    <row r="5" spans="2:26" ht="15.75" x14ac:dyDescent="0.25">
      <c r="B5" s="114" t="s">
        <v>279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2:26" ht="15.75" x14ac:dyDescent="0.25">
      <c r="B6" s="114" t="s">
        <v>303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2:26" ht="15.75" x14ac:dyDescent="0.25">
      <c r="B7" s="115" t="s">
        <v>304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</row>
    <row r="8" spans="2:26" ht="15.75" x14ac:dyDescent="0.25">
      <c r="B8" s="114" t="s">
        <v>305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</row>
    <row r="9" spans="2:26" ht="15.75" x14ac:dyDescent="0.25">
      <c r="B9" s="114" t="s">
        <v>280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</row>
    <row r="10" spans="2:26" ht="15.75" x14ac:dyDescent="0.25">
      <c r="B10" s="114" t="s">
        <v>289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</row>
    <row r="11" spans="2:26" ht="15.75" x14ac:dyDescent="0.25">
      <c r="B11" s="114" t="s">
        <v>306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2:26" ht="15.75" x14ac:dyDescent="0.25">
      <c r="B12" s="114" t="s">
        <v>281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2:26" ht="15.75" x14ac:dyDescent="0.25">
      <c r="B13" s="114" t="s">
        <v>282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2:26" ht="15.75" x14ac:dyDescent="0.25">
      <c r="B14" s="114" t="s">
        <v>283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2:26" ht="15.75" x14ac:dyDescent="0.25">
      <c r="B15" s="114" t="s">
        <v>284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6" spans="2:26" ht="15.75" x14ac:dyDescent="0.25">
      <c r="B16" s="114" t="s">
        <v>307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</row>
    <row r="17" spans="2:26" ht="15.75" x14ac:dyDescent="0.25">
      <c r="B17" s="114" t="s">
        <v>308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</row>
    <row r="18" spans="2:26" ht="15.75" x14ac:dyDescent="0.25">
      <c r="B18" s="114" t="s">
        <v>309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</row>
    <row r="19" spans="2:26" ht="15.75" x14ac:dyDescent="0.25">
      <c r="B19" s="114" t="s">
        <v>310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</row>
    <row r="20" spans="2:26" ht="15.75" x14ac:dyDescent="0.25">
      <c r="B20" s="114" t="s">
        <v>311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2:26" ht="15.75" x14ac:dyDescent="0.25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</row>
    <row r="22" spans="2:26" ht="15.75" x14ac:dyDescent="0.25">
      <c r="B22" s="114" t="s">
        <v>312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</row>
    <row r="23" spans="2:26" ht="15.75" x14ac:dyDescent="0.25">
      <c r="B23" s="114" t="s">
        <v>313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</row>
    <row r="24" spans="2:26" ht="15.75" x14ac:dyDescent="0.25">
      <c r="B24" s="114" t="s">
        <v>314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2:26" ht="15.75" x14ac:dyDescent="0.25">
      <c r="B25" s="114" t="s">
        <v>315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</row>
    <row r="26" spans="2:26" ht="15.75" x14ac:dyDescent="0.25">
      <c r="B26" s="114" t="s">
        <v>316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</row>
    <row r="27" spans="2:26" ht="15.75" x14ac:dyDescent="0.25">
      <c r="B27" s="114" t="s">
        <v>317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</row>
    <row r="28" spans="2:26" ht="15.75" x14ac:dyDescent="0.25">
      <c r="B28" s="114" t="s">
        <v>318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</row>
    <row r="29" spans="2:26" ht="15.75" x14ac:dyDescent="0.25">
      <c r="B29" s="114" t="s">
        <v>319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</row>
    <row r="30" spans="2:26" ht="15.75" x14ac:dyDescent="0.25">
      <c r="B30" s="114" t="s">
        <v>320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</row>
    <row r="31" spans="2:26" ht="15.75" x14ac:dyDescent="0.25">
      <c r="B31" s="114" t="s">
        <v>321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</row>
    <row r="32" spans="2:26" ht="15.75" x14ac:dyDescent="0.25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</row>
    <row r="33" spans="2:23" ht="15.75" x14ac:dyDescent="0.25">
      <c r="B33" s="107" t="s">
        <v>285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2:23" ht="15.75" x14ac:dyDescent="0.25">
      <c r="B34" s="107" t="s">
        <v>286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2:23" ht="15.75" x14ac:dyDescent="0.25">
      <c r="B35" s="107" t="s">
        <v>287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6"/>
      <c r="O35" s="106"/>
      <c r="P35" s="106"/>
      <c r="Q35" s="106"/>
      <c r="R35" s="106"/>
      <c r="S35" s="106"/>
      <c r="T35" s="106"/>
      <c r="U35" s="106"/>
      <c r="V35" s="106"/>
      <c r="W35" s="106"/>
    </row>
    <row r="36" spans="2:23" ht="15.75" x14ac:dyDescent="0.25">
      <c r="B36" s="107" t="s">
        <v>322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2:23" ht="15.75" x14ac:dyDescent="0.25"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6"/>
      <c r="O37" s="106"/>
      <c r="P37" s="106"/>
      <c r="Q37" s="106"/>
      <c r="R37" s="106"/>
      <c r="S37" s="106"/>
      <c r="T37" s="106"/>
      <c r="U37" s="106"/>
      <c r="V37" s="106"/>
      <c r="W37" s="106"/>
    </row>
    <row r="38" spans="2:23" ht="15.75" x14ac:dyDescent="0.25">
      <c r="B38" s="107" t="s">
        <v>288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6"/>
      <c r="O38" s="106"/>
      <c r="P38" s="106"/>
      <c r="Q38" s="106"/>
      <c r="R38" s="106"/>
      <c r="S38" s="106"/>
      <c r="T38" s="106"/>
      <c r="U38" s="106"/>
      <c r="V38" s="106"/>
      <c r="W38" s="106"/>
    </row>
    <row r="39" spans="2:23" ht="15.75" x14ac:dyDescent="0.25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</row>
    <row r="40" spans="2:23" ht="15.75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</row>
    <row r="41" spans="2:23" ht="15.75" x14ac:dyDescent="0.25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</row>
    <row r="42" spans="2:23" ht="15.75" x14ac:dyDescent="0.25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</row>
    <row r="43" spans="2:23" ht="15.75" x14ac:dyDescent="0.25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</row>
    <row r="44" spans="2:23" ht="15.75" x14ac:dyDescent="0.25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</row>
    <row r="45" spans="2:23" ht="15.75" x14ac:dyDescent="0.25">
      <c r="T45" s="106"/>
    </row>
    <row r="46" spans="2:23" ht="15.75" x14ac:dyDescent="0.25">
      <c r="T46" s="10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Z37"/>
  <sheetViews>
    <sheetView topLeftCell="D1" zoomScale="86" zoomScaleNormal="86" workbookViewId="0">
      <selection activeCell="Z5" sqref="Y5:Z6"/>
    </sheetView>
  </sheetViews>
  <sheetFormatPr defaultColWidth="8.85546875" defaultRowHeight="15" x14ac:dyDescent="0.2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" customWidth="1"/>
    <col min="5" max="5" width="5.5703125" style="1" customWidth="1"/>
    <col min="6" max="6" width="5.42578125" style="1" customWidth="1"/>
    <col min="7" max="7" width="5.28515625" style="1" customWidth="1"/>
    <col min="8" max="8" width="5.5703125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" customWidth="1"/>
    <col min="17" max="17" width="7.5703125" style="1" customWidth="1"/>
    <col min="18" max="18" width="8" style="1" customWidth="1"/>
    <col min="19" max="19" width="11.85546875" style="1" customWidth="1"/>
    <col min="20" max="20" width="10.140625" style="1" customWidth="1"/>
    <col min="21" max="21" width="16.28515625" style="1" customWidth="1"/>
    <col min="22" max="23" width="12.7109375" style="1" customWidth="1"/>
    <col min="24" max="24" width="9.140625" style="1" customWidth="1"/>
    <col min="25" max="16384" width="8.85546875" style="1"/>
  </cols>
  <sheetData>
    <row r="1" spans="1:26" ht="15.75" x14ac:dyDescent="0.25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120"/>
      <c r="X1" s="10"/>
    </row>
    <row r="2" spans="1:26" ht="15.75" x14ac:dyDescent="0.25">
      <c r="A2" s="286" t="s">
        <v>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120"/>
      <c r="X2" s="10"/>
    </row>
    <row r="3" spans="1:26" ht="15.75" x14ac:dyDescent="0.25">
      <c r="A3" s="287" t="s">
        <v>169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121"/>
      <c r="X3" s="11"/>
    </row>
    <row r="4" spans="1:26" ht="16.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21"/>
      <c r="X4" s="101"/>
    </row>
    <row r="5" spans="1:26" ht="61.15" customHeight="1" x14ac:dyDescent="0.25">
      <c r="A5" s="288" t="s">
        <v>2</v>
      </c>
      <c r="B5" s="288" t="s">
        <v>105</v>
      </c>
      <c r="C5" s="296" t="s">
        <v>104</v>
      </c>
      <c r="D5" s="289" t="s">
        <v>72</v>
      </c>
      <c r="E5" s="297" t="s">
        <v>73</v>
      </c>
      <c r="F5" s="298"/>
      <c r="G5" s="299"/>
      <c r="H5" s="297" t="s">
        <v>74</v>
      </c>
      <c r="I5" s="298"/>
      <c r="J5" s="299"/>
      <c r="K5" s="292" t="s">
        <v>37</v>
      </c>
      <c r="L5" s="292"/>
      <c r="M5" s="293"/>
      <c r="N5" s="294" t="s">
        <v>41</v>
      </c>
      <c r="O5" s="292"/>
      <c r="P5" s="292"/>
      <c r="Q5" s="292"/>
      <c r="R5" s="292"/>
      <c r="S5" s="293"/>
      <c r="T5" s="294" t="s">
        <v>48</v>
      </c>
      <c r="U5" s="293"/>
      <c r="V5" s="295" t="s">
        <v>49</v>
      </c>
      <c r="W5" s="137" t="s">
        <v>326</v>
      </c>
      <c r="X5" s="310" t="s">
        <v>18</v>
      </c>
      <c r="Y5" s="308" t="s">
        <v>243</v>
      </c>
      <c r="Z5" s="300" t="s">
        <v>364</v>
      </c>
    </row>
    <row r="6" spans="1:26" ht="21.6" customHeight="1" x14ac:dyDescent="0.25">
      <c r="A6" s="288"/>
      <c r="B6" s="288"/>
      <c r="C6" s="296"/>
      <c r="D6" s="290"/>
      <c r="E6" s="302" t="s">
        <v>8</v>
      </c>
      <c r="F6" s="304" t="s">
        <v>9</v>
      </c>
      <c r="G6" s="306" t="s">
        <v>10</v>
      </c>
      <c r="H6" s="302" t="s">
        <v>8</v>
      </c>
      <c r="I6" s="304" t="s">
        <v>9</v>
      </c>
      <c r="J6" s="306" t="s">
        <v>10</v>
      </c>
      <c r="K6" s="88" t="s">
        <v>38</v>
      </c>
      <c r="L6" s="81" t="s">
        <v>39</v>
      </c>
      <c r="M6" s="81" t="s">
        <v>40</v>
      </c>
      <c r="N6" s="2" t="s">
        <v>3</v>
      </c>
      <c r="O6" s="81" t="s">
        <v>4</v>
      </c>
      <c r="P6" s="81" t="s">
        <v>5</v>
      </c>
      <c r="Q6" s="81" t="s">
        <v>43</v>
      </c>
      <c r="R6" s="81" t="s">
        <v>45</v>
      </c>
      <c r="S6" s="81" t="s">
        <v>46</v>
      </c>
      <c r="T6" s="81" t="s">
        <v>6</v>
      </c>
      <c r="U6" s="81" t="s">
        <v>7</v>
      </c>
      <c r="V6" s="295"/>
      <c r="W6" s="138"/>
      <c r="X6" s="305"/>
      <c r="Y6" s="309"/>
      <c r="Z6" s="301"/>
    </row>
    <row r="7" spans="1:26" ht="20.25" customHeight="1" x14ac:dyDescent="0.25">
      <c r="A7" s="288"/>
      <c r="B7" s="288"/>
      <c r="C7" s="296"/>
      <c r="D7" s="291"/>
      <c r="E7" s="303"/>
      <c r="F7" s="305"/>
      <c r="G7" s="307"/>
      <c r="H7" s="303"/>
      <c r="I7" s="305"/>
      <c r="J7" s="307"/>
      <c r="K7" s="82" t="s">
        <v>8</v>
      </c>
      <c r="L7" s="83" t="s">
        <v>9</v>
      </c>
      <c r="M7" s="83" t="s">
        <v>10</v>
      </c>
      <c r="N7" s="83" t="s">
        <v>8</v>
      </c>
      <c r="O7" s="81" t="s">
        <v>11</v>
      </c>
      <c r="P7" s="81" t="s">
        <v>12</v>
      </c>
      <c r="Q7" s="83" t="s">
        <v>42</v>
      </c>
      <c r="R7" s="81" t="s">
        <v>44</v>
      </c>
      <c r="S7" s="81" t="s">
        <v>47</v>
      </c>
      <c r="T7" s="83" t="s">
        <v>60</v>
      </c>
      <c r="U7" s="81" t="s">
        <v>13</v>
      </c>
      <c r="V7" s="295"/>
      <c r="W7" s="122"/>
      <c r="X7" s="51" t="s">
        <v>54</v>
      </c>
      <c r="Y7" s="178"/>
      <c r="Z7" s="178"/>
    </row>
    <row r="8" spans="1:26" ht="25.5" x14ac:dyDescent="0.25">
      <c r="A8" s="3">
        <v>1</v>
      </c>
      <c r="B8" s="47" t="s">
        <v>277</v>
      </c>
      <c r="C8" s="79" t="s">
        <v>263</v>
      </c>
      <c r="D8" s="125">
        <v>1</v>
      </c>
      <c r="E8" s="126">
        <v>1</v>
      </c>
      <c r="F8" s="127">
        <v>1</v>
      </c>
      <c r="G8" s="128">
        <v>1</v>
      </c>
      <c r="H8" s="126">
        <v>1</v>
      </c>
      <c r="I8" s="127">
        <v>1</v>
      </c>
      <c r="J8" s="128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f t="shared" ref="W8:W34" si="0">AVERAGE(K8:V8)</f>
        <v>1</v>
      </c>
      <c r="X8" s="52">
        <f t="shared" ref="X8:X34" si="1">W8*1.5</f>
        <v>1.5</v>
      </c>
      <c r="Y8" s="181">
        <f t="shared" ref="Y8:Y35" si="2">$X$35</f>
        <v>1.2620845959595959</v>
      </c>
      <c r="Z8" s="184">
        <f t="shared" ref="Z8:Z34" si="3">X8-Y8</f>
        <v>0.23791540404040412</v>
      </c>
    </row>
    <row r="9" spans="1:26" s="15" customFormat="1" ht="25.5" x14ac:dyDescent="0.25">
      <c r="A9" s="3">
        <v>2</v>
      </c>
      <c r="B9" s="47" t="s">
        <v>277</v>
      </c>
      <c r="C9" s="79" t="s">
        <v>261</v>
      </c>
      <c r="D9" s="125">
        <v>1</v>
      </c>
      <c r="E9" s="126">
        <v>1</v>
      </c>
      <c r="F9" s="127">
        <v>1</v>
      </c>
      <c r="G9" s="128">
        <v>1</v>
      </c>
      <c r="H9" s="126">
        <v>1</v>
      </c>
      <c r="I9" s="127">
        <v>1</v>
      </c>
      <c r="J9" s="128">
        <v>1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1</v>
      </c>
      <c r="Q9" s="21">
        <v>1</v>
      </c>
      <c r="R9" s="21">
        <v>1</v>
      </c>
      <c r="S9" s="21">
        <v>0.67</v>
      </c>
      <c r="T9" s="21">
        <v>1</v>
      </c>
      <c r="U9" s="21">
        <v>1</v>
      </c>
      <c r="V9" s="21">
        <v>0.91</v>
      </c>
      <c r="W9" s="21">
        <f t="shared" si="0"/>
        <v>0.96499999999999997</v>
      </c>
      <c r="X9" s="52">
        <f t="shared" si="1"/>
        <v>1.4475</v>
      </c>
      <c r="Y9" s="181">
        <f t="shared" si="2"/>
        <v>1.2620845959595959</v>
      </c>
      <c r="Z9" s="184">
        <f t="shared" si="3"/>
        <v>0.18541540404040413</v>
      </c>
    </row>
    <row r="10" spans="1:26" s="12" customFormat="1" ht="25.5" x14ac:dyDescent="0.25">
      <c r="A10" s="3">
        <v>3</v>
      </c>
      <c r="B10" s="47" t="s">
        <v>277</v>
      </c>
      <c r="C10" s="79" t="s">
        <v>256</v>
      </c>
      <c r="D10" s="125">
        <v>1</v>
      </c>
      <c r="E10" s="126">
        <v>1</v>
      </c>
      <c r="F10" s="127">
        <v>1</v>
      </c>
      <c r="G10" s="128">
        <v>1</v>
      </c>
      <c r="H10" s="126">
        <v>1</v>
      </c>
      <c r="I10" s="127">
        <v>1</v>
      </c>
      <c r="J10" s="128">
        <v>1</v>
      </c>
      <c r="K10" s="21">
        <v>1</v>
      </c>
      <c r="L10" s="21">
        <v>1</v>
      </c>
      <c r="M10" s="21">
        <v>1</v>
      </c>
      <c r="N10" s="21">
        <v>0.96299999999999997</v>
      </c>
      <c r="O10" s="21">
        <v>0.93500000000000005</v>
      </c>
      <c r="P10" s="21">
        <v>0.92700000000000005</v>
      </c>
      <c r="Q10" s="21">
        <v>1</v>
      </c>
      <c r="R10" s="21">
        <v>0.875</v>
      </c>
      <c r="S10" s="21">
        <v>0.83499999999999996</v>
      </c>
      <c r="T10" s="21">
        <v>0.94199999999999995</v>
      </c>
      <c r="U10" s="21">
        <v>1</v>
      </c>
      <c r="V10" s="21">
        <v>0.83299999999999996</v>
      </c>
      <c r="W10" s="21">
        <f t="shared" si="0"/>
        <v>0.9425</v>
      </c>
      <c r="X10" s="52">
        <f t="shared" si="1"/>
        <v>1.4137500000000001</v>
      </c>
      <c r="Y10" s="181">
        <f t="shared" si="2"/>
        <v>1.2620845959595959</v>
      </c>
      <c r="Z10" s="184">
        <f t="shared" si="3"/>
        <v>0.15166540404040418</v>
      </c>
    </row>
    <row r="11" spans="1:26" s="12" customFormat="1" ht="25.5" x14ac:dyDescent="0.25">
      <c r="A11" s="3">
        <v>4</v>
      </c>
      <c r="B11" s="47" t="s">
        <v>277</v>
      </c>
      <c r="C11" s="79" t="s">
        <v>262</v>
      </c>
      <c r="D11" s="125">
        <v>1</v>
      </c>
      <c r="E11" s="126">
        <v>1</v>
      </c>
      <c r="F11" s="127">
        <v>1</v>
      </c>
      <c r="G11" s="128">
        <v>1</v>
      </c>
      <c r="H11" s="126">
        <v>1</v>
      </c>
      <c r="I11" s="127">
        <v>1</v>
      </c>
      <c r="J11" s="128">
        <v>1</v>
      </c>
      <c r="K11" s="21">
        <v>1</v>
      </c>
      <c r="L11" s="21">
        <v>1</v>
      </c>
      <c r="M11" s="21">
        <v>1</v>
      </c>
      <c r="N11" s="21">
        <v>1</v>
      </c>
      <c r="O11" s="21">
        <v>0.98</v>
      </c>
      <c r="P11" s="21">
        <v>0.95</v>
      </c>
      <c r="Q11" s="21">
        <v>0.86</v>
      </c>
      <c r="R11" s="21">
        <v>1</v>
      </c>
      <c r="S11" s="21">
        <v>0.9</v>
      </c>
      <c r="T11" s="21">
        <v>1</v>
      </c>
      <c r="U11" s="21">
        <v>1</v>
      </c>
      <c r="V11" s="21">
        <v>0.56000000000000005</v>
      </c>
      <c r="W11" s="21">
        <f t="shared" si="0"/>
        <v>0.93750000000000011</v>
      </c>
      <c r="X11" s="52">
        <f t="shared" si="1"/>
        <v>1.4062500000000002</v>
      </c>
      <c r="Y11" s="181">
        <f t="shared" si="2"/>
        <v>1.2620845959595959</v>
      </c>
      <c r="Z11" s="184">
        <f t="shared" si="3"/>
        <v>0.14416540404040434</v>
      </c>
    </row>
    <row r="12" spans="1:26" s="12" customFormat="1" ht="38.25" x14ac:dyDescent="0.25">
      <c r="A12" s="3">
        <v>5</v>
      </c>
      <c r="B12" s="47" t="s">
        <v>277</v>
      </c>
      <c r="C12" s="79" t="s">
        <v>324</v>
      </c>
      <c r="D12" s="125">
        <v>11</v>
      </c>
      <c r="E12" s="126">
        <v>1</v>
      </c>
      <c r="F12" s="127">
        <v>1</v>
      </c>
      <c r="G12" s="128">
        <v>1</v>
      </c>
      <c r="H12" s="126">
        <v>1</v>
      </c>
      <c r="I12" s="127">
        <v>1</v>
      </c>
      <c r="J12" s="128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0.5</v>
      </c>
      <c r="R12" s="21">
        <v>1</v>
      </c>
      <c r="S12" s="21">
        <v>0.85</v>
      </c>
      <c r="T12" s="21">
        <v>1</v>
      </c>
      <c r="U12" s="21">
        <v>0.75</v>
      </c>
      <c r="V12" s="21">
        <v>1</v>
      </c>
      <c r="W12" s="21">
        <f t="shared" si="0"/>
        <v>0.92499999999999993</v>
      </c>
      <c r="X12" s="52">
        <f t="shared" si="1"/>
        <v>1.3875</v>
      </c>
      <c r="Y12" s="181">
        <f t="shared" si="2"/>
        <v>1.2620845959595959</v>
      </c>
      <c r="Z12" s="184">
        <f t="shared" si="3"/>
        <v>0.12541540404040408</v>
      </c>
    </row>
    <row r="13" spans="1:26" s="12" customFormat="1" ht="38.25" x14ac:dyDescent="0.25">
      <c r="A13" s="3">
        <v>6</v>
      </c>
      <c r="B13" s="47" t="s">
        <v>277</v>
      </c>
      <c r="C13" s="79" t="s">
        <v>323</v>
      </c>
      <c r="D13" s="125">
        <v>11</v>
      </c>
      <c r="E13" s="126">
        <v>1</v>
      </c>
      <c r="F13" s="127">
        <v>1</v>
      </c>
      <c r="G13" s="128">
        <v>1</v>
      </c>
      <c r="H13" s="126">
        <v>1</v>
      </c>
      <c r="I13" s="127">
        <v>1</v>
      </c>
      <c r="J13" s="128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0.65</v>
      </c>
      <c r="T13" s="21">
        <v>0.7</v>
      </c>
      <c r="U13" s="21">
        <v>0.7</v>
      </c>
      <c r="V13" s="21">
        <v>0.84</v>
      </c>
      <c r="W13" s="21">
        <f t="shared" si="0"/>
        <v>0.90749999999999986</v>
      </c>
      <c r="X13" s="52">
        <f t="shared" si="1"/>
        <v>1.3612499999999998</v>
      </c>
      <c r="Y13" s="181">
        <f t="shared" si="2"/>
        <v>1.2620845959595959</v>
      </c>
      <c r="Z13" s="187">
        <f t="shared" si="3"/>
        <v>9.916540404040397E-2</v>
      </c>
    </row>
    <row r="14" spans="1:26" s="12" customFormat="1" ht="25.5" x14ac:dyDescent="0.25">
      <c r="A14" s="3">
        <v>7</v>
      </c>
      <c r="B14" s="47" t="s">
        <v>277</v>
      </c>
      <c r="C14" s="79" t="s">
        <v>259</v>
      </c>
      <c r="D14" s="125">
        <v>1</v>
      </c>
      <c r="E14" s="126">
        <v>1</v>
      </c>
      <c r="F14" s="127">
        <v>1</v>
      </c>
      <c r="G14" s="128">
        <v>1</v>
      </c>
      <c r="H14" s="126">
        <v>1</v>
      </c>
      <c r="I14" s="127">
        <v>1</v>
      </c>
      <c r="J14" s="128">
        <v>1</v>
      </c>
      <c r="K14" s="21">
        <v>1</v>
      </c>
      <c r="L14" s="21">
        <v>0.97099999999999997</v>
      </c>
      <c r="M14" s="21">
        <v>1</v>
      </c>
      <c r="N14" s="21">
        <v>0.83</v>
      </c>
      <c r="O14" s="21">
        <v>1</v>
      </c>
      <c r="P14" s="21">
        <v>1</v>
      </c>
      <c r="Q14" s="21">
        <v>1</v>
      </c>
      <c r="R14" s="21">
        <v>1</v>
      </c>
      <c r="S14" s="21">
        <v>0.6</v>
      </c>
      <c r="T14" s="21">
        <v>0.9</v>
      </c>
      <c r="U14" s="21">
        <v>0.52</v>
      </c>
      <c r="V14" s="21">
        <v>1</v>
      </c>
      <c r="W14" s="21">
        <f t="shared" si="0"/>
        <v>0.90174999999999994</v>
      </c>
      <c r="X14" s="52">
        <f t="shared" si="1"/>
        <v>1.352625</v>
      </c>
      <c r="Y14" s="181">
        <f t="shared" si="2"/>
        <v>1.2620845959595959</v>
      </c>
      <c r="Z14" s="187">
        <f t="shared" si="3"/>
        <v>9.0540404040404088E-2</v>
      </c>
    </row>
    <row r="15" spans="1:26" s="12" customFormat="1" ht="25.5" x14ac:dyDescent="0.25">
      <c r="A15" s="3">
        <v>8</v>
      </c>
      <c r="B15" s="47" t="s">
        <v>277</v>
      </c>
      <c r="C15" s="79" t="s">
        <v>257</v>
      </c>
      <c r="D15" s="125">
        <v>1</v>
      </c>
      <c r="E15" s="126">
        <v>1</v>
      </c>
      <c r="F15" s="127">
        <v>1</v>
      </c>
      <c r="G15" s="128">
        <v>1</v>
      </c>
      <c r="H15" s="126">
        <v>1</v>
      </c>
      <c r="I15" s="127">
        <v>1</v>
      </c>
      <c r="J15" s="128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0.9</v>
      </c>
      <c r="S15" s="21">
        <v>1</v>
      </c>
      <c r="T15" s="21">
        <v>0.9</v>
      </c>
      <c r="U15" s="21">
        <v>0</v>
      </c>
      <c r="V15" s="21">
        <v>1</v>
      </c>
      <c r="W15" s="21">
        <f t="shared" si="0"/>
        <v>0.9</v>
      </c>
      <c r="X15" s="52">
        <f t="shared" si="1"/>
        <v>1.35</v>
      </c>
      <c r="Y15" s="181">
        <f t="shared" si="2"/>
        <v>1.2620845959595959</v>
      </c>
      <c r="Z15" s="187">
        <f t="shared" si="3"/>
        <v>8.791540404040421E-2</v>
      </c>
    </row>
    <row r="16" spans="1:26" s="12" customFormat="1" ht="25.5" x14ac:dyDescent="0.25">
      <c r="A16" s="3">
        <v>9</v>
      </c>
      <c r="B16" s="47" t="s">
        <v>277</v>
      </c>
      <c r="C16" s="79" t="s">
        <v>273</v>
      </c>
      <c r="D16" s="125">
        <v>1</v>
      </c>
      <c r="E16" s="126">
        <v>1</v>
      </c>
      <c r="F16" s="127">
        <v>1</v>
      </c>
      <c r="G16" s="128">
        <v>1</v>
      </c>
      <c r="H16" s="126">
        <v>1</v>
      </c>
      <c r="I16" s="127">
        <v>1</v>
      </c>
      <c r="J16" s="128">
        <v>1</v>
      </c>
      <c r="K16" s="21">
        <v>1</v>
      </c>
      <c r="L16" s="21">
        <v>1</v>
      </c>
      <c r="M16" s="21">
        <v>1</v>
      </c>
      <c r="N16" s="21">
        <v>1</v>
      </c>
      <c r="O16" s="21">
        <v>0.8</v>
      </c>
      <c r="P16" s="21">
        <v>0.7</v>
      </c>
      <c r="Q16" s="21">
        <v>0.75</v>
      </c>
      <c r="R16" s="21">
        <v>1</v>
      </c>
      <c r="S16" s="21">
        <v>0.75</v>
      </c>
      <c r="T16" s="21">
        <v>0.75</v>
      </c>
      <c r="U16" s="21">
        <v>0.95</v>
      </c>
      <c r="V16" s="21">
        <v>1</v>
      </c>
      <c r="W16" s="21">
        <f t="shared" si="0"/>
        <v>0.89166666666666661</v>
      </c>
      <c r="X16" s="52">
        <f t="shared" si="1"/>
        <v>1.3374999999999999</v>
      </c>
      <c r="Y16" s="181">
        <f t="shared" si="2"/>
        <v>1.2620845959595959</v>
      </c>
      <c r="Z16" s="187">
        <f t="shared" si="3"/>
        <v>7.5415404040404033E-2</v>
      </c>
    </row>
    <row r="17" spans="1:26" s="12" customFormat="1" ht="25.5" x14ac:dyDescent="0.25">
      <c r="A17" s="3">
        <v>10</v>
      </c>
      <c r="B17" s="47" t="s">
        <v>277</v>
      </c>
      <c r="C17" s="79" t="s">
        <v>258</v>
      </c>
      <c r="D17" s="125">
        <v>1</v>
      </c>
      <c r="E17" s="126">
        <v>1</v>
      </c>
      <c r="F17" s="127">
        <v>1</v>
      </c>
      <c r="G17" s="128">
        <v>1</v>
      </c>
      <c r="H17" s="126">
        <v>1</v>
      </c>
      <c r="I17" s="127">
        <v>1</v>
      </c>
      <c r="J17" s="128">
        <v>1</v>
      </c>
      <c r="K17" s="21">
        <v>1</v>
      </c>
      <c r="L17" s="21">
        <v>1</v>
      </c>
      <c r="M17" s="21">
        <v>1</v>
      </c>
      <c r="N17" s="21">
        <v>0.97</v>
      </c>
      <c r="O17" s="21">
        <v>1</v>
      </c>
      <c r="P17" s="21">
        <v>1</v>
      </c>
      <c r="Q17" s="21">
        <v>1</v>
      </c>
      <c r="R17" s="21">
        <v>1</v>
      </c>
      <c r="S17" s="21">
        <v>0.5</v>
      </c>
      <c r="T17" s="21">
        <v>0.85</v>
      </c>
      <c r="U17" s="21">
        <v>0.4</v>
      </c>
      <c r="V17" s="21">
        <v>0.97</v>
      </c>
      <c r="W17" s="21">
        <f t="shared" si="0"/>
        <v>0.89083333333333325</v>
      </c>
      <c r="X17" s="52">
        <f t="shared" si="1"/>
        <v>1.3362499999999999</v>
      </c>
      <c r="Y17" s="181">
        <f t="shared" si="2"/>
        <v>1.2620845959595959</v>
      </c>
      <c r="Z17" s="187">
        <f t="shared" si="3"/>
        <v>7.4165404040404059E-2</v>
      </c>
    </row>
    <row r="18" spans="1:26" s="12" customFormat="1" ht="38.25" x14ac:dyDescent="0.25">
      <c r="A18" s="3">
        <v>11</v>
      </c>
      <c r="B18" s="47" t="s">
        <v>277</v>
      </c>
      <c r="C18" s="79" t="s">
        <v>272</v>
      </c>
      <c r="D18" s="129">
        <v>1</v>
      </c>
      <c r="E18" s="130">
        <v>1</v>
      </c>
      <c r="F18" s="131">
        <v>1</v>
      </c>
      <c r="G18" s="132">
        <v>1</v>
      </c>
      <c r="H18" s="130">
        <v>1</v>
      </c>
      <c r="I18" s="131">
        <v>1</v>
      </c>
      <c r="J18" s="163"/>
      <c r="K18" s="21">
        <v>1</v>
      </c>
      <c r="L18" s="21">
        <v>1</v>
      </c>
      <c r="M18" s="21">
        <v>1</v>
      </c>
      <c r="N18" s="21">
        <v>1</v>
      </c>
      <c r="O18" s="21">
        <v>0.8</v>
      </c>
      <c r="P18" s="21">
        <v>0.8</v>
      </c>
      <c r="Q18" s="21">
        <v>0.8</v>
      </c>
      <c r="R18" s="21">
        <v>1</v>
      </c>
      <c r="S18" s="21">
        <v>0.65</v>
      </c>
      <c r="T18" s="21">
        <v>0.9</v>
      </c>
      <c r="U18" s="21">
        <v>0.8</v>
      </c>
      <c r="V18" s="21">
        <v>0.9</v>
      </c>
      <c r="W18" s="21">
        <f t="shared" si="0"/>
        <v>0.88750000000000007</v>
      </c>
      <c r="X18" s="52">
        <f t="shared" si="1"/>
        <v>1.33125</v>
      </c>
      <c r="Y18" s="181">
        <f t="shared" si="2"/>
        <v>1.2620845959595959</v>
      </c>
      <c r="Z18" s="187">
        <f t="shared" si="3"/>
        <v>6.9165404040404166E-2</v>
      </c>
    </row>
    <row r="19" spans="1:26" s="12" customFormat="1" ht="25.5" x14ac:dyDescent="0.25">
      <c r="A19" s="3">
        <v>12</v>
      </c>
      <c r="B19" s="47" t="s">
        <v>277</v>
      </c>
      <c r="C19" s="79" t="s">
        <v>269</v>
      </c>
      <c r="D19" s="129">
        <v>1</v>
      </c>
      <c r="E19" s="130">
        <v>1</v>
      </c>
      <c r="F19" s="131">
        <v>1</v>
      </c>
      <c r="G19" s="132">
        <v>1</v>
      </c>
      <c r="H19" s="130">
        <v>1</v>
      </c>
      <c r="I19" s="131">
        <v>1</v>
      </c>
      <c r="J19" s="132">
        <v>1</v>
      </c>
      <c r="K19" s="21">
        <v>1</v>
      </c>
      <c r="L19" s="21">
        <v>1</v>
      </c>
      <c r="M19" s="21">
        <v>1</v>
      </c>
      <c r="N19" s="21">
        <v>0.85</v>
      </c>
      <c r="O19" s="21">
        <v>0.87</v>
      </c>
      <c r="P19" s="21">
        <v>0.8</v>
      </c>
      <c r="Q19" s="21">
        <v>0.85499999999999998</v>
      </c>
      <c r="R19" s="21">
        <v>0.75</v>
      </c>
      <c r="S19" s="21">
        <v>0.75</v>
      </c>
      <c r="T19" s="21">
        <v>0.9</v>
      </c>
      <c r="U19" s="21">
        <v>0.75</v>
      </c>
      <c r="V19" s="21">
        <v>0.97</v>
      </c>
      <c r="W19" s="21">
        <f t="shared" si="0"/>
        <v>0.87458333333333338</v>
      </c>
      <c r="X19" s="52">
        <f t="shared" si="1"/>
        <v>1.3118750000000001</v>
      </c>
      <c r="Y19" s="181">
        <f t="shared" si="2"/>
        <v>1.2620845959595959</v>
      </c>
      <c r="Z19" s="187">
        <f t="shared" si="3"/>
        <v>4.9790404040404246E-2</v>
      </c>
    </row>
    <row r="20" spans="1:26" s="12" customFormat="1" ht="25.5" x14ac:dyDescent="0.25">
      <c r="A20" s="3">
        <v>13</v>
      </c>
      <c r="B20" s="47" t="s">
        <v>277</v>
      </c>
      <c r="C20" s="79" t="s">
        <v>260</v>
      </c>
      <c r="D20" s="129">
        <v>1</v>
      </c>
      <c r="E20" s="130">
        <v>1</v>
      </c>
      <c r="F20" s="131">
        <v>1</v>
      </c>
      <c r="G20" s="132">
        <v>1</v>
      </c>
      <c r="H20" s="130">
        <v>1</v>
      </c>
      <c r="I20" s="131">
        <v>1</v>
      </c>
      <c r="J20" s="132">
        <v>1</v>
      </c>
      <c r="K20" s="21">
        <v>0.92400000000000004</v>
      </c>
      <c r="L20" s="21">
        <v>0.89900000000000002</v>
      </c>
      <c r="M20" s="21">
        <v>0.95099999999999996</v>
      </c>
      <c r="N20" s="21">
        <v>0.96</v>
      </c>
      <c r="O20" s="21">
        <v>0.82599999999999996</v>
      </c>
      <c r="P20" s="21">
        <v>0.89200000000000002</v>
      </c>
      <c r="Q20" s="21">
        <v>0.73099999999999998</v>
      </c>
      <c r="R20" s="21">
        <v>0.84</v>
      </c>
      <c r="S20" s="21">
        <v>0.86099999999999999</v>
      </c>
      <c r="T20" s="21">
        <v>0.97</v>
      </c>
      <c r="U20" s="21">
        <v>0.5</v>
      </c>
      <c r="V20" s="21">
        <v>0.85</v>
      </c>
      <c r="W20" s="21">
        <f t="shared" si="0"/>
        <v>0.85033333333333327</v>
      </c>
      <c r="X20" s="52">
        <f t="shared" si="1"/>
        <v>1.2754999999999999</v>
      </c>
      <c r="Y20" s="181">
        <f t="shared" si="2"/>
        <v>1.2620845959595959</v>
      </c>
      <c r="Z20" s="187">
        <f t="shared" si="3"/>
        <v>1.3415404040403978E-2</v>
      </c>
    </row>
    <row r="21" spans="1:26" s="12" customFormat="1" ht="38.25" x14ac:dyDescent="0.25">
      <c r="A21" s="3">
        <v>14</v>
      </c>
      <c r="B21" s="47" t="s">
        <v>277</v>
      </c>
      <c r="C21" s="79" t="s">
        <v>268</v>
      </c>
      <c r="D21" s="129">
        <v>1</v>
      </c>
      <c r="E21" s="130">
        <v>1</v>
      </c>
      <c r="F21" s="131">
        <v>1</v>
      </c>
      <c r="G21" s="132">
        <v>1</v>
      </c>
      <c r="H21" s="130">
        <v>1</v>
      </c>
      <c r="I21" s="131">
        <v>1</v>
      </c>
      <c r="J21" s="132">
        <v>1</v>
      </c>
      <c r="K21" s="21">
        <v>1</v>
      </c>
      <c r="L21" s="21">
        <v>1</v>
      </c>
      <c r="M21" s="21">
        <v>1</v>
      </c>
      <c r="N21" s="21">
        <v>1</v>
      </c>
      <c r="O21" s="21">
        <v>0.9</v>
      </c>
      <c r="P21" s="21">
        <v>0.9</v>
      </c>
      <c r="Q21" s="21">
        <v>0.9</v>
      </c>
      <c r="R21" s="21">
        <v>1</v>
      </c>
      <c r="S21" s="21">
        <v>1</v>
      </c>
      <c r="T21" s="21">
        <v>0.8</v>
      </c>
      <c r="U21" s="21">
        <v>0</v>
      </c>
      <c r="V21" s="21">
        <v>0.61</v>
      </c>
      <c r="W21" s="21">
        <f t="shared" si="0"/>
        <v>0.84250000000000014</v>
      </c>
      <c r="X21" s="52">
        <f t="shared" si="1"/>
        <v>1.2637500000000002</v>
      </c>
      <c r="Y21" s="181">
        <f t="shared" si="2"/>
        <v>1.2620845959595959</v>
      </c>
      <c r="Z21" s="187">
        <f t="shared" si="3"/>
        <v>1.6654040404042725E-3</v>
      </c>
    </row>
    <row r="22" spans="1:26" s="12" customFormat="1" ht="38.25" x14ac:dyDescent="0.25">
      <c r="A22" s="3">
        <v>15</v>
      </c>
      <c r="B22" s="47" t="s">
        <v>277</v>
      </c>
      <c r="C22" s="79" t="s">
        <v>271</v>
      </c>
      <c r="D22" s="129">
        <v>1</v>
      </c>
      <c r="E22" s="130">
        <v>1</v>
      </c>
      <c r="F22" s="131">
        <v>1</v>
      </c>
      <c r="G22" s="132">
        <v>1</v>
      </c>
      <c r="H22" s="130">
        <v>1</v>
      </c>
      <c r="I22" s="131">
        <v>1</v>
      </c>
      <c r="J22" s="132">
        <v>1</v>
      </c>
      <c r="K22" s="21">
        <v>1</v>
      </c>
      <c r="L22" s="21">
        <v>1</v>
      </c>
      <c r="M22" s="21">
        <v>1</v>
      </c>
      <c r="N22" s="21">
        <v>0.8</v>
      </c>
      <c r="O22" s="21">
        <v>0.62</v>
      </c>
      <c r="P22" s="21">
        <v>0.62</v>
      </c>
      <c r="Q22" s="21">
        <v>0.85</v>
      </c>
      <c r="R22" s="21">
        <v>1</v>
      </c>
      <c r="S22" s="21">
        <v>0.65</v>
      </c>
      <c r="T22" s="21">
        <v>1</v>
      </c>
      <c r="U22" s="21">
        <v>0.8</v>
      </c>
      <c r="V22" s="21">
        <v>0.65</v>
      </c>
      <c r="W22" s="21">
        <f t="shared" si="0"/>
        <v>0.83250000000000002</v>
      </c>
      <c r="X22" s="52">
        <f t="shared" si="1"/>
        <v>1.24875</v>
      </c>
      <c r="Y22" s="181">
        <f t="shared" si="2"/>
        <v>1.2620845959595959</v>
      </c>
      <c r="Z22" s="187">
        <f t="shared" si="3"/>
        <v>-1.3334595959595852E-2</v>
      </c>
    </row>
    <row r="23" spans="1:26" s="12" customFormat="1" ht="38.25" x14ac:dyDescent="0.25">
      <c r="A23" s="3">
        <v>16</v>
      </c>
      <c r="B23" s="47" t="s">
        <v>277</v>
      </c>
      <c r="C23" s="79" t="s">
        <v>266</v>
      </c>
      <c r="D23" s="129">
        <v>1</v>
      </c>
      <c r="E23" s="130">
        <v>1</v>
      </c>
      <c r="F23" s="131">
        <v>1</v>
      </c>
      <c r="G23" s="132">
        <v>1</v>
      </c>
      <c r="H23" s="130">
        <v>1</v>
      </c>
      <c r="I23" s="131">
        <v>1</v>
      </c>
      <c r="J23" s="132">
        <v>1</v>
      </c>
      <c r="K23" s="21">
        <v>1</v>
      </c>
      <c r="L23" s="21">
        <v>1</v>
      </c>
      <c r="M23" s="21">
        <v>1</v>
      </c>
      <c r="N23" s="21">
        <v>0.96</v>
      </c>
      <c r="O23" s="21">
        <v>0.6</v>
      </c>
      <c r="P23" s="21">
        <v>0.85</v>
      </c>
      <c r="Q23" s="21">
        <v>0.65</v>
      </c>
      <c r="R23" s="21">
        <v>0.85</v>
      </c>
      <c r="S23" s="21">
        <v>0.72</v>
      </c>
      <c r="T23" s="21">
        <v>0.85</v>
      </c>
      <c r="U23" s="21">
        <v>0.5</v>
      </c>
      <c r="V23" s="21">
        <v>1</v>
      </c>
      <c r="W23" s="21">
        <f t="shared" si="0"/>
        <v>0.83166666666666655</v>
      </c>
      <c r="X23" s="52">
        <f t="shared" si="1"/>
        <v>1.2474999999999998</v>
      </c>
      <c r="Y23" s="181">
        <f t="shared" si="2"/>
        <v>1.2620845959595959</v>
      </c>
      <c r="Z23" s="187">
        <f t="shared" si="3"/>
        <v>-1.4584595959596047E-2</v>
      </c>
    </row>
    <row r="24" spans="1:26" s="12" customFormat="1" ht="38.25" x14ac:dyDescent="0.25">
      <c r="A24" s="3">
        <v>17</v>
      </c>
      <c r="B24" s="47" t="s">
        <v>277</v>
      </c>
      <c r="C24" s="79" t="s">
        <v>276</v>
      </c>
      <c r="D24" s="129">
        <v>1</v>
      </c>
      <c r="E24" s="130">
        <v>1</v>
      </c>
      <c r="F24" s="131">
        <v>1</v>
      </c>
      <c r="G24" s="132">
        <v>1</v>
      </c>
      <c r="H24" s="130">
        <v>1</v>
      </c>
      <c r="I24" s="131">
        <v>1</v>
      </c>
      <c r="J24" s="132">
        <v>1</v>
      </c>
      <c r="K24" s="21">
        <v>1</v>
      </c>
      <c r="L24" s="21">
        <v>1</v>
      </c>
      <c r="M24" s="21">
        <v>1</v>
      </c>
      <c r="N24" s="21">
        <v>0.82099999999999995</v>
      </c>
      <c r="O24" s="21">
        <v>0.63500000000000001</v>
      </c>
      <c r="P24" s="21">
        <v>0.623</v>
      </c>
      <c r="Q24" s="21">
        <v>0.68400000000000005</v>
      </c>
      <c r="R24" s="21">
        <v>0.77700000000000002</v>
      </c>
      <c r="S24" s="21">
        <v>0.58099999999999996</v>
      </c>
      <c r="T24" s="21">
        <v>0.82099999999999995</v>
      </c>
      <c r="U24" s="21">
        <v>1</v>
      </c>
      <c r="V24" s="21">
        <v>0.8</v>
      </c>
      <c r="W24" s="21">
        <f t="shared" si="0"/>
        <v>0.81183333333333341</v>
      </c>
      <c r="X24" s="52">
        <f t="shared" si="1"/>
        <v>1.2177500000000001</v>
      </c>
      <c r="Y24" s="181">
        <f t="shared" si="2"/>
        <v>1.2620845959595959</v>
      </c>
      <c r="Z24" s="187">
        <f t="shared" si="3"/>
        <v>-4.4334595959595768E-2</v>
      </c>
    </row>
    <row r="25" spans="1:26" s="12" customFormat="1" ht="25.5" x14ac:dyDescent="0.25">
      <c r="A25" s="3">
        <v>18</v>
      </c>
      <c r="B25" s="47" t="s">
        <v>277</v>
      </c>
      <c r="C25" s="79" t="s">
        <v>275</v>
      </c>
      <c r="D25" s="129">
        <v>1</v>
      </c>
      <c r="E25" s="130">
        <v>1</v>
      </c>
      <c r="F25" s="131">
        <v>1</v>
      </c>
      <c r="G25" s="132">
        <v>1</v>
      </c>
      <c r="H25" s="130">
        <v>1</v>
      </c>
      <c r="I25" s="131">
        <v>1</v>
      </c>
      <c r="J25" s="132">
        <v>1</v>
      </c>
      <c r="K25" s="21">
        <v>1</v>
      </c>
      <c r="L25" s="21">
        <v>1</v>
      </c>
      <c r="M25" s="21">
        <v>1</v>
      </c>
      <c r="N25" s="21">
        <v>0.9</v>
      </c>
      <c r="O25" s="21">
        <v>0.6</v>
      </c>
      <c r="P25" s="21">
        <v>0.6</v>
      </c>
      <c r="Q25" s="21">
        <v>0.6</v>
      </c>
      <c r="R25" s="21">
        <v>0.9</v>
      </c>
      <c r="S25" s="21">
        <v>0.5</v>
      </c>
      <c r="T25" s="21">
        <v>0.9</v>
      </c>
      <c r="U25" s="21">
        <v>0.7</v>
      </c>
      <c r="V25" s="21">
        <v>1</v>
      </c>
      <c r="W25" s="21">
        <f t="shared" si="0"/>
        <v>0.80833333333333324</v>
      </c>
      <c r="X25" s="52">
        <f t="shared" si="1"/>
        <v>1.2124999999999999</v>
      </c>
      <c r="Y25" s="181">
        <f t="shared" si="2"/>
        <v>1.2620845959595959</v>
      </c>
      <c r="Z25" s="187">
        <f t="shared" si="3"/>
        <v>-4.9584595959595967E-2</v>
      </c>
    </row>
    <row r="26" spans="1:26" s="12" customFormat="1" ht="38.25" x14ac:dyDescent="0.25">
      <c r="A26" s="3">
        <v>19</v>
      </c>
      <c r="B26" s="47" t="s">
        <v>277</v>
      </c>
      <c r="C26" s="79" t="s">
        <v>265</v>
      </c>
      <c r="D26" s="129">
        <v>1</v>
      </c>
      <c r="E26" s="130">
        <v>1</v>
      </c>
      <c r="F26" s="131">
        <v>1</v>
      </c>
      <c r="G26" s="132">
        <v>1</v>
      </c>
      <c r="H26" s="130">
        <v>1</v>
      </c>
      <c r="I26" s="131">
        <v>1</v>
      </c>
      <c r="J26" s="132">
        <v>1</v>
      </c>
      <c r="K26" s="21">
        <v>1</v>
      </c>
      <c r="L26" s="21">
        <v>1</v>
      </c>
      <c r="M26" s="21">
        <v>1</v>
      </c>
      <c r="N26" s="21">
        <v>0.83</v>
      </c>
      <c r="O26" s="21">
        <v>0.71299999999999997</v>
      </c>
      <c r="P26" s="21">
        <v>0.82599999999999996</v>
      </c>
      <c r="Q26" s="21">
        <v>0.89200000000000002</v>
      </c>
      <c r="R26" s="21">
        <v>0.82</v>
      </c>
      <c r="S26" s="21">
        <v>0.94199999999999995</v>
      </c>
      <c r="T26" s="21">
        <v>0.67600000000000005</v>
      </c>
      <c r="U26" s="21">
        <v>0</v>
      </c>
      <c r="V26" s="21">
        <v>0.93799999999999994</v>
      </c>
      <c r="W26" s="21">
        <f t="shared" si="0"/>
        <v>0.80308333333333337</v>
      </c>
      <c r="X26" s="52">
        <f t="shared" si="1"/>
        <v>1.2046250000000001</v>
      </c>
      <c r="Y26" s="181">
        <f t="shared" si="2"/>
        <v>1.2620845959595959</v>
      </c>
      <c r="Z26" s="187">
        <f t="shared" si="3"/>
        <v>-5.7459595959595822E-2</v>
      </c>
    </row>
    <row r="27" spans="1:26" s="12" customFormat="1" ht="38.25" x14ac:dyDescent="0.25">
      <c r="A27" s="3">
        <v>20</v>
      </c>
      <c r="B27" s="47" t="s">
        <v>277</v>
      </c>
      <c r="C27" s="79" t="s">
        <v>274</v>
      </c>
      <c r="D27" s="129">
        <v>1</v>
      </c>
      <c r="E27" s="130">
        <v>1</v>
      </c>
      <c r="F27" s="131">
        <v>1</v>
      </c>
      <c r="G27" s="132">
        <v>1</v>
      </c>
      <c r="H27" s="130">
        <v>1</v>
      </c>
      <c r="I27" s="131">
        <v>1</v>
      </c>
      <c r="J27" s="132">
        <v>1</v>
      </c>
      <c r="K27" s="21">
        <v>1</v>
      </c>
      <c r="L27" s="21">
        <v>1</v>
      </c>
      <c r="M27" s="21">
        <v>1</v>
      </c>
      <c r="N27" s="21">
        <v>1</v>
      </c>
      <c r="O27" s="21">
        <v>0.35</v>
      </c>
      <c r="P27" s="21">
        <v>0.46</v>
      </c>
      <c r="Q27" s="21">
        <v>0.4</v>
      </c>
      <c r="R27" s="21">
        <v>1</v>
      </c>
      <c r="S27" s="21">
        <v>0.6</v>
      </c>
      <c r="T27" s="21">
        <v>0.8</v>
      </c>
      <c r="U27" s="21">
        <v>1</v>
      </c>
      <c r="V27" s="21">
        <v>1</v>
      </c>
      <c r="W27" s="21">
        <f t="shared" si="0"/>
        <v>0.80083333333333329</v>
      </c>
      <c r="X27" s="52">
        <f t="shared" si="1"/>
        <v>1.2012499999999999</v>
      </c>
      <c r="Y27" s="181">
        <f t="shared" si="2"/>
        <v>1.2620845959595959</v>
      </c>
      <c r="Z27" s="187">
        <f t="shared" si="3"/>
        <v>-6.083459595959595E-2</v>
      </c>
    </row>
    <row r="28" spans="1:26" s="12" customFormat="1" ht="25.5" x14ac:dyDescent="0.25">
      <c r="A28" s="3">
        <v>21</v>
      </c>
      <c r="B28" s="47" t="s">
        <v>277</v>
      </c>
      <c r="C28" s="80" t="s">
        <v>254</v>
      </c>
      <c r="D28" s="129">
        <v>1</v>
      </c>
      <c r="E28" s="130">
        <v>1</v>
      </c>
      <c r="F28" s="131">
        <v>1</v>
      </c>
      <c r="G28" s="163"/>
      <c r="H28" s="130">
        <v>1</v>
      </c>
      <c r="I28" s="183"/>
      <c r="J28" s="163"/>
      <c r="K28" s="21">
        <v>1</v>
      </c>
      <c r="L28" s="21">
        <v>1</v>
      </c>
      <c r="M28" s="142"/>
      <c r="N28" s="21">
        <v>1</v>
      </c>
      <c r="O28" s="21">
        <v>0.65</v>
      </c>
      <c r="P28" s="21">
        <v>0.65</v>
      </c>
      <c r="Q28" s="21">
        <v>0.8</v>
      </c>
      <c r="R28" s="21">
        <v>0.8</v>
      </c>
      <c r="S28" s="21">
        <v>0.7</v>
      </c>
      <c r="T28" s="21">
        <v>0.7</v>
      </c>
      <c r="U28" s="21">
        <v>0.8</v>
      </c>
      <c r="V28" s="21">
        <v>0.7</v>
      </c>
      <c r="W28" s="21">
        <f t="shared" si="0"/>
        <v>0.79999999999999993</v>
      </c>
      <c r="X28" s="52">
        <f t="shared" si="1"/>
        <v>1.2</v>
      </c>
      <c r="Y28" s="181">
        <f t="shared" si="2"/>
        <v>1.2620845959595959</v>
      </c>
      <c r="Z28" s="187">
        <f t="shared" si="3"/>
        <v>-6.2084595959595923E-2</v>
      </c>
    </row>
    <row r="29" spans="1:26" s="12" customFormat="1" ht="38.25" x14ac:dyDescent="0.25">
      <c r="A29" s="3">
        <v>22</v>
      </c>
      <c r="B29" s="47" t="s">
        <v>277</v>
      </c>
      <c r="C29" s="79" t="s">
        <v>270</v>
      </c>
      <c r="D29" s="129">
        <v>1</v>
      </c>
      <c r="E29" s="130">
        <v>1</v>
      </c>
      <c r="F29" s="131">
        <v>1</v>
      </c>
      <c r="G29" s="132">
        <v>1</v>
      </c>
      <c r="H29" s="130">
        <v>1</v>
      </c>
      <c r="I29" s="131">
        <v>1</v>
      </c>
      <c r="J29" s="132">
        <v>1</v>
      </c>
      <c r="K29" s="21">
        <v>1</v>
      </c>
      <c r="L29" s="21">
        <v>1</v>
      </c>
      <c r="M29" s="21">
        <v>1</v>
      </c>
      <c r="N29" s="21">
        <v>0.85</v>
      </c>
      <c r="O29" s="21">
        <v>0.75</v>
      </c>
      <c r="P29" s="21">
        <v>0.75</v>
      </c>
      <c r="Q29" s="21">
        <v>0.75</v>
      </c>
      <c r="R29" s="21">
        <v>0.8</v>
      </c>
      <c r="S29" s="21">
        <v>0.76</v>
      </c>
      <c r="T29" s="21">
        <v>0.6</v>
      </c>
      <c r="U29" s="21">
        <v>0.55000000000000004</v>
      </c>
      <c r="V29" s="21">
        <v>0.66600000000000004</v>
      </c>
      <c r="W29" s="21">
        <f t="shared" si="0"/>
        <v>0.78966666666666674</v>
      </c>
      <c r="X29" s="52">
        <f t="shared" si="1"/>
        <v>1.1845000000000001</v>
      </c>
      <c r="Y29" s="181">
        <f t="shared" si="2"/>
        <v>1.2620845959595959</v>
      </c>
      <c r="Z29" s="187">
        <f t="shared" si="3"/>
        <v>-7.758459595959577E-2</v>
      </c>
    </row>
    <row r="30" spans="1:26" s="12" customFormat="1" ht="38.25" x14ac:dyDescent="0.25">
      <c r="A30" s="3">
        <v>23</v>
      </c>
      <c r="B30" s="47" t="s">
        <v>277</v>
      </c>
      <c r="C30" s="79" t="s">
        <v>264</v>
      </c>
      <c r="D30" s="129">
        <v>1</v>
      </c>
      <c r="E30" s="130">
        <v>1</v>
      </c>
      <c r="F30" s="131">
        <v>1</v>
      </c>
      <c r="G30" s="132">
        <v>1</v>
      </c>
      <c r="H30" s="130">
        <v>1</v>
      </c>
      <c r="I30" s="131">
        <v>1</v>
      </c>
      <c r="J30" s="132">
        <v>1</v>
      </c>
      <c r="K30" s="21">
        <v>1</v>
      </c>
      <c r="L30" s="21">
        <v>1</v>
      </c>
      <c r="M30" s="21">
        <v>1</v>
      </c>
      <c r="N30" s="21">
        <v>1</v>
      </c>
      <c r="O30" s="21">
        <v>0.56000000000000005</v>
      </c>
      <c r="P30" s="21">
        <v>0.62</v>
      </c>
      <c r="Q30" s="21">
        <v>0.56000000000000005</v>
      </c>
      <c r="R30" s="21">
        <v>0.6</v>
      </c>
      <c r="S30" s="21">
        <v>0.46</v>
      </c>
      <c r="T30" s="21">
        <v>0.65</v>
      </c>
      <c r="U30" s="21">
        <v>1</v>
      </c>
      <c r="V30" s="21">
        <v>1</v>
      </c>
      <c r="W30" s="21">
        <f t="shared" si="0"/>
        <v>0.78749999999999998</v>
      </c>
      <c r="X30" s="52">
        <f t="shared" si="1"/>
        <v>1.1812499999999999</v>
      </c>
      <c r="Y30" s="181">
        <f t="shared" si="2"/>
        <v>1.2620845959595959</v>
      </c>
      <c r="Z30" s="187">
        <f t="shared" si="3"/>
        <v>-8.0834595959595967E-2</v>
      </c>
    </row>
    <row r="31" spans="1:26" s="12" customFormat="1" ht="38.25" x14ac:dyDescent="0.25">
      <c r="A31" s="3">
        <v>24</v>
      </c>
      <c r="B31" s="47" t="s">
        <v>277</v>
      </c>
      <c r="C31" s="80" t="s">
        <v>251</v>
      </c>
      <c r="D31" s="125">
        <v>1</v>
      </c>
      <c r="E31" s="126">
        <v>1</v>
      </c>
      <c r="F31" s="127">
        <v>1</v>
      </c>
      <c r="G31" s="140"/>
      <c r="H31" s="126">
        <v>1</v>
      </c>
      <c r="I31" s="141">
        <v>0</v>
      </c>
      <c r="J31" s="140"/>
      <c r="K31" s="21">
        <v>1</v>
      </c>
      <c r="L31" s="21">
        <v>1</v>
      </c>
      <c r="M31" s="142"/>
      <c r="N31" s="21">
        <v>0.9</v>
      </c>
      <c r="O31" s="21">
        <v>0.53</v>
      </c>
      <c r="P31" s="21">
        <v>0.78</v>
      </c>
      <c r="Q31" s="21">
        <v>0.6</v>
      </c>
      <c r="R31" s="21">
        <v>0.9</v>
      </c>
      <c r="S31" s="21">
        <v>0.5</v>
      </c>
      <c r="T31" s="21">
        <v>0.65</v>
      </c>
      <c r="U31" s="21">
        <v>0.5</v>
      </c>
      <c r="V31" s="21">
        <v>1</v>
      </c>
      <c r="W31" s="21">
        <f t="shared" si="0"/>
        <v>0.7599999999999999</v>
      </c>
      <c r="X31" s="52">
        <f t="shared" si="1"/>
        <v>1.1399999999999999</v>
      </c>
      <c r="Y31" s="180">
        <f t="shared" si="2"/>
        <v>1.2620845959595959</v>
      </c>
      <c r="Z31" s="185">
        <f t="shared" si="3"/>
        <v>-0.12208459595959598</v>
      </c>
    </row>
    <row r="32" spans="1:26" s="12" customFormat="1" ht="25.5" x14ac:dyDescent="0.25">
      <c r="A32" s="3">
        <v>25</v>
      </c>
      <c r="B32" s="47" t="s">
        <v>277</v>
      </c>
      <c r="C32" s="79" t="s">
        <v>267</v>
      </c>
      <c r="D32" s="129">
        <v>1</v>
      </c>
      <c r="E32" s="130">
        <v>1</v>
      </c>
      <c r="F32" s="131">
        <v>1</v>
      </c>
      <c r="G32" s="132">
        <v>1</v>
      </c>
      <c r="H32" s="130">
        <v>1</v>
      </c>
      <c r="I32" s="131">
        <v>1</v>
      </c>
      <c r="J32" s="132">
        <v>1</v>
      </c>
      <c r="K32" s="21">
        <v>1</v>
      </c>
      <c r="L32" s="21">
        <v>1</v>
      </c>
      <c r="M32" s="21">
        <v>1</v>
      </c>
      <c r="N32" s="21">
        <v>0.5</v>
      </c>
      <c r="O32" s="21">
        <v>0.53800000000000003</v>
      </c>
      <c r="P32" s="21">
        <v>0.57999999999999996</v>
      </c>
      <c r="Q32" s="21">
        <v>0.54300000000000004</v>
      </c>
      <c r="R32" s="21">
        <v>0.65</v>
      </c>
      <c r="S32" s="21">
        <v>0.75</v>
      </c>
      <c r="T32" s="21">
        <v>0.75</v>
      </c>
      <c r="U32" s="21">
        <v>0.875</v>
      </c>
      <c r="V32" s="21">
        <v>0.73599999999999999</v>
      </c>
      <c r="W32" s="21">
        <f t="shared" si="0"/>
        <v>0.74350000000000005</v>
      </c>
      <c r="X32" s="52">
        <f t="shared" si="1"/>
        <v>1.1152500000000001</v>
      </c>
      <c r="Y32" s="181">
        <f t="shared" si="2"/>
        <v>1.2620845959595959</v>
      </c>
      <c r="Z32" s="186">
        <f t="shared" si="3"/>
        <v>-0.1468345959595958</v>
      </c>
    </row>
    <row r="33" spans="1:26" s="12" customFormat="1" ht="38.25" x14ac:dyDescent="0.25">
      <c r="A33" s="3">
        <v>26</v>
      </c>
      <c r="B33" s="47" t="s">
        <v>277</v>
      </c>
      <c r="C33" s="80" t="s">
        <v>253</v>
      </c>
      <c r="D33" s="129">
        <v>1</v>
      </c>
      <c r="E33" s="130">
        <v>1</v>
      </c>
      <c r="F33" s="131">
        <v>1</v>
      </c>
      <c r="G33" s="163"/>
      <c r="H33" s="130">
        <v>1</v>
      </c>
      <c r="I33" s="131">
        <v>1</v>
      </c>
      <c r="J33" s="163"/>
      <c r="K33" s="21">
        <v>1</v>
      </c>
      <c r="L33" s="21">
        <v>1</v>
      </c>
      <c r="M33" s="142"/>
      <c r="N33" s="21">
        <v>0.5</v>
      </c>
      <c r="O33" s="21">
        <v>0.53800000000000003</v>
      </c>
      <c r="P33" s="21">
        <v>0.59599999999999997</v>
      </c>
      <c r="Q33" s="21">
        <v>0.58299999999999996</v>
      </c>
      <c r="R33" s="21">
        <v>0.55600000000000005</v>
      </c>
      <c r="S33" s="21">
        <v>0.55000000000000004</v>
      </c>
      <c r="T33" s="21">
        <v>0.67</v>
      </c>
      <c r="U33" s="21">
        <v>0.5</v>
      </c>
      <c r="V33" s="21">
        <v>0.55000000000000004</v>
      </c>
      <c r="W33" s="21">
        <f t="shared" si="0"/>
        <v>0.64027272727272733</v>
      </c>
      <c r="X33" s="52">
        <f t="shared" si="1"/>
        <v>0.96040909090909099</v>
      </c>
      <c r="Y33" s="181">
        <f t="shared" si="2"/>
        <v>1.2620845959595959</v>
      </c>
      <c r="Z33" s="186">
        <f t="shared" si="3"/>
        <v>-0.30167550505050489</v>
      </c>
    </row>
    <row r="34" spans="1:26" s="12" customFormat="1" ht="38.25" x14ac:dyDescent="0.25">
      <c r="A34" s="3">
        <v>27</v>
      </c>
      <c r="B34" s="47" t="s">
        <v>277</v>
      </c>
      <c r="C34" s="79" t="s">
        <v>255</v>
      </c>
      <c r="D34" s="129">
        <v>1</v>
      </c>
      <c r="E34" s="130">
        <v>1</v>
      </c>
      <c r="F34" s="131">
        <v>1</v>
      </c>
      <c r="G34" s="132">
        <v>1</v>
      </c>
      <c r="H34" s="130">
        <v>1</v>
      </c>
      <c r="I34" s="131">
        <v>1</v>
      </c>
      <c r="J34" s="132">
        <v>1</v>
      </c>
      <c r="K34" s="21">
        <v>0.8</v>
      </c>
      <c r="L34" s="21">
        <v>0.8</v>
      </c>
      <c r="M34" s="21">
        <v>0.9</v>
      </c>
      <c r="N34" s="21">
        <v>0.83</v>
      </c>
      <c r="O34" s="21">
        <v>0.11</v>
      </c>
      <c r="P34" s="21">
        <v>0.33</v>
      </c>
      <c r="Q34" s="21">
        <v>0.33</v>
      </c>
      <c r="R34" s="21">
        <v>0.7</v>
      </c>
      <c r="S34" s="21">
        <v>0.7</v>
      </c>
      <c r="T34" s="21">
        <v>0.5</v>
      </c>
      <c r="U34" s="21">
        <v>0.6</v>
      </c>
      <c r="V34" s="21">
        <v>0.5</v>
      </c>
      <c r="W34" s="21">
        <f t="shared" si="0"/>
        <v>0.59166666666666667</v>
      </c>
      <c r="X34" s="52">
        <f t="shared" si="1"/>
        <v>0.88749999999999996</v>
      </c>
      <c r="Y34" s="181">
        <f t="shared" si="2"/>
        <v>1.2620845959595959</v>
      </c>
      <c r="Z34" s="186">
        <f t="shared" si="3"/>
        <v>-0.37458459595959592</v>
      </c>
    </row>
    <row r="35" spans="1:26" s="12" customFormat="1" ht="15.75" thickBot="1" x14ac:dyDescent="0.3">
      <c r="A35" s="66" t="s">
        <v>243</v>
      </c>
      <c r="B35" s="61" t="s">
        <v>277</v>
      </c>
      <c r="C35" s="67"/>
      <c r="D35" s="133"/>
      <c r="E35" s="134"/>
      <c r="F35" s="135"/>
      <c r="G35" s="136"/>
      <c r="H35" s="134"/>
      <c r="I35" s="135"/>
      <c r="J35" s="136"/>
      <c r="K35" s="50">
        <f t="shared" ref="K35:X35" si="4">AVERAGE(K8:K34)</f>
        <v>0.98977777777777776</v>
      </c>
      <c r="L35" s="50">
        <f t="shared" si="4"/>
        <v>0.98777777777777787</v>
      </c>
      <c r="M35" s="50">
        <f t="shared" si="4"/>
        <v>0.99379166666666663</v>
      </c>
      <c r="N35" s="50">
        <f t="shared" si="4"/>
        <v>0.90607407407407403</v>
      </c>
      <c r="O35" s="50">
        <f t="shared" si="4"/>
        <v>0.75203703703703706</v>
      </c>
      <c r="P35" s="50">
        <f t="shared" si="4"/>
        <v>0.7871851851851851</v>
      </c>
      <c r="Q35" s="50">
        <f t="shared" si="4"/>
        <v>0.76437037037037014</v>
      </c>
      <c r="R35" s="50">
        <f t="shared" si="4"/>
        <v>0.87844444444444447</v>
      </c>
      <c r="S35" s="50">
        <f t="shared" si="4"/>
        <v>0.71959259259259267</v>
      </c>
      <c r="T35" s="50">
        <f t="shared" si="4"/>
        <v>0.82144444444444442</v>
      </c>
      <c r="U35" s="50">
        <f t="shared" si="4"/>
        <v>0.67388888888888898</v>
      </c>
      <c r="V35" s="50">
        <f t="shared" si="4"/>
        <v>0.85122222222222232</v>
      </c>
      <c r="W35" s="50">
        <f t="shared" si="4"/>
        <v>0.84138973063973055</v>
      </c>
      <c r="X35" s="53">
        <f t="shared" si="4"/>
        <v>1.2620845959595959</v>
      </c>
      <c r="Y35" s="182">
        <f t="shared" si="2"/>
        <v>1.2620845959595959</v>
      </c>
      <c r="Z35" s="179"/>
    </row>
    <row r="36" spans="1:26" s="1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20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sortState ref="A8:S33">
    <sortCondition ref="A8:A33"/>
  </sortState>
  <mergeCells count="22">
    <mergeCell ref="Z5:Z6"/>
    <mergeCell ref="H5:J5"/>
    <mergeCell ref="E6:E7"/>
    <mergeCell ref="F6:F7"/>
    <mergeCell ref="G6:G7"/>
    <mergeCell ref="Y5:Y6"/>
    <mergeCell ref="H6:H7"/>
    <mergeCell ref="I6:I7"/>
    <mergeCell ref="X5:X6"/>
    <mergeCell ref="J6:J7"/>
    <mergeCell ref="A1:V1"/>
    <mergeCell ref="A2:V2"/>
    <mergeCell ref="A3:V3"/>
    <mergeCell ref="A5:A7"/>
    <mergeCell ref="D5:D7"/>
    <mergeCell ref="K5:M5"/>
    <mergeCell ref="N5:S5"/>
    <mergeCell ref="T5:U5"/>
    <mergeCell ref="V5:V7"/>
    <mergeCell ref="C5:C7"/>
    <mergeCell ref="B5:B7"/>
    <mergeCell ref="E5:G5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N41"/>
  <sheetViews>
    <sheetView topLeftCell="B22" zoomScale="75" zoomScaleNormal="75" workbookViewId="0">
      <selection activeCell="C12" sqref="C6:C12"/>
    </sheetView>
  </sheetViews>
  <sheetFormatPr defaultColWidth="8.85546875" defaultRowHeight="15" x14ac:dyDescent="0.2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1" width="24.7109375" style="5" customWidth="1"/>
    <col min="12" max="12" width="16" style="5" customWidth="1"/>
    <col min="13" max="13" width="12.42578125" style="5" customWidth="1"/>
    <col min="14" max="14" width="12.5703125" style="5" customWidth="1"/>
    <col min="15" max="15" width="9.42578125" style="5" customWidth="1"/>
    <col min="16" max="529" width="8.85546875" style="4"/>
    <col min="530" max="16384" width="8.85546875" style="5"/>
  </cols>
  <sheetData>
    <row r="1" spans="1:534" ht="15.75" x14ac:dyDescent="0.25">
      <c r="A1" s="311" t="s">
        <v>170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</row>
    <row r="2" spans="1:534" ht="15.75" x14ac:dyDescent="0.25">
      <c r="A2" s="311"/>
      <c r="B2" s="311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1:534" ht="42.75" customHeight="1" x14ac:dyDescent="0.25">
      <c r="A3" s="312" t="s">
        <v>2</v>
      </c>
      <c r="B3" s="288" t="s">
        <v>105</v>
      </c>
      <c r="C3" s="288" t="s">
        <v>104</v>
      </c>
      <c r="D3" s="313" t="s">
        <v>52</v>
      </c>
      <c r="E3" s="316" t="s">
        <v>75</v>
      </c>
      <c r="F3" s="316" t="s">
        <v>76</v>
      </c>
      <c r="G3" s="316" t="s">
        <v>53</v>
      </c>
      <c r="H3" s="316" t="s">
        <v>77</v>
      </c>
      <c r="I3" s="316" t="s">
        <v>290</v>
      </c>
      <c r="J3" s="312" t="s">
        <v>78</v>
      </c>
      <c r="K3" s="312"/>
      <c r="L3" s="316" t="s">
        <v>110</v>
      </c>
      <c r="M3" s="327" t="s">
        <v>61</v>
      </c>
      <c r="N3" s="328"/>
      <c r="O3" s="99" t="s">
        <v>19</v>
      </c>
      <c r="P3" s="321" t="s">
        <v>243</v>
      </c>
      <c r="Q3" s="324" t="s">
        <v>364</v>
      </c>
    </row>
    <row r="4" spans="1:534" ht="17.25" customHeight="1" x14ac:dyDescent="0.25">
      <c r="A4" s="312"/>
      <c r="B4" s="288"/>
      <c r="C4" s="288"/>
      <c r="D4" s="314"/>
      <c r="E4" s="317" t="s">
        <v>15</v>
      </c>
      <c r="F4" s="317"/>
      <c r="G4" s="317"/>
      <c r="H4" s="317"/>
      <c r="I4" s="319"/>
      <c r="J4" s="84" t="s">
        <v>79</v>
      </c>
      <c r="K4" s="84" t="s">
        <v>80</v>
      </c>
      <c r="L4" s="317"/>
      <c r="M4" s="70" t="s">
        <v>16</v>
      </c>
      <c r="N4" s="71" t="s">
        <v>17</v>
      </c>
      <c r="O4" s="49"/>
      <c r="P4" s="322"/>
      <c r="Q4" s="325"/>
    </row>
    <row r="5" spans="1:534" ht="72.75" customHeight="1" x14ac:dyDescent="0.25">
      <c r="A5" s="312"/>
      <c r="B5" s="288"/>
      <c r="C5" s="288"/>
      <c r="D5" s="315"/>
      <c r="E5" s="318" t="s">
        <v>66</v>
      </c>
      <c r="F5" s="318"/>
      <c r="G5" s="318"/>
      <c r="H5" s="318"/>
      <c r="I5" s="318"/>
      <c r="J5" s="85" t="s">
        <v>81</v>
      </c>
      <c r="K5" s="85" t="s">
        <v>82</v>
      </c>
      <c r="L5" s="318"/>
      <c r="M5" s="72" t="s">
        <v>50</v>
      </c>
      <c r="N5" s="72" t="s">
        <v>51</v>
      </c>
      <c r="O5" s="49" t="s">
        <v>168</v>
      </c>
      <c r="P5" s="323"/>
      <c r="Q5" s="326"/>
    </row>
    <row r="6" spans="1:534" s="6" customFormat="1" ht="38.25" x14ac:dyDescent="0.25">
      <c r="A6" s="3">
        <v>1</v>
      </c>
      <c r="B6" s="47" t="s">
        <v>277</v>
      </c>
      <c r="C6" s="78" t="s">
        <v>266</v>
      </c>
      <c r="D6" s="21">
        <v>1</v>
      </c>
      <c r="E6" s="21">
        <v>1</v>
      </c>
      <c r="F6" s="21">
        <v>1</v>
      </c>
      <c r="G6" s="21">
        <v>0.65200000000000002</v>
      </c>
      <c r="H6" s="21">
        <v>1</v>
      </c>
      <c r="I6" s="21">
        <v>0.13500000000000001</v>
      </c>
      <c r="J6" s="21">
        <v>0.09</v>
      </c>
      <c r="K6" s="21">
        <v>1</v>
      </c>
      <c r="L6" s="21">
        <v>1</v>
      </c>
      <c r="M6" s="21">
        <v>0</v>
      </c>
      <c r="N6" s="21">
        <v>0</v>
      </c>
      <c r="O6" s="32">
        <f t="shared" ref="O6:O32" si="0">AVERAGE(D6:N6)</f>
        <v>0.62518181818181817</v>
      </c>
      <c r="P6" s="181">
        <v>0.48036329966329966</v>
      </c>
      <c r="Q6" s="184">
        <f>O6-P6</f>
        <v>0.14481851851851851</v>
      </c>
      <c r="R6" s="4">
        <v>6.6000000000000003E-2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</row>
    <row r="7" spans="1:534" s="13" customFormat="1" ht="25.5" x14ac:dyDescent="0.25">
      <c r="A7" s="3">
        <v>2</v>
      </c>
      <c r="B7" s="47" t="s">
        <v>277</v>
      </c>
      <c r="C7" s="78" t="s">
        <v>259</v>
      </c>
      <c r="D7" s="21">
        <v>0.74</v>
      </c>
      <c r="E7" s="21">
        <v>0.96399999999999997</v>
      </c>
      <c r="F7" s="21">
        <v>1</v>
      </c>
      <c r="G7" s="21">
        <v>0.5</v>
      </c>
      <c r="H7" s="21">
        <v>1</v>
      </c>
      <c r="I7" s="21">
        <v>0.17799999999999999</v>
      </c>
      <c r="J7" s="21">
        <v>0.33</v>
      </c>
      <c r="K7" s="21">
        <v>1</v>
      </c>
      <c r="L7" s="21">
        <v>1</v>
      </c>
      <c r="M7" s="21">
        <v>0</v>
      </c>
      <c r="N7" s="21">
        <v>-0.107</v>
      </c>
      <c r="O7" s="32">
        <f t="shared" si="0"/>
        <v>0.60045454545454546</v>
      </c>
      <c r="P7" s="181">
        <f t="shared" ref="P7:P33" si="1">$O$33</f>
        <v>0.48036329966329966</v>
      </c>
      <c r="Q7" s="184">
        <f t="shared" ref="Q7:Q32" si="2">O7-P7</f>
        <v>0.1200912457912458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</row>
    <row r="8" spans="1:534" s="13" customFormat="1" ht="38.25" x14ac:dyDescent="0.25">
      <c r="A8" s="3">
        <v>3</v>
      </c>
      <c r="B8" s="47" t="s">
        <v>277</v>
      </c>
      <c r="C8" s="78" t="s">
        <v>324</v>
      </c>
      <c r="D8" s="21">
        <v>0.73599999999999999</v>
      </c>
      <c r="E8" s="21">
        <v>1</v>
      </c>
      <c r="F8" s="21">
        <v>1</v>
      </c>
      <c r="G8" s="21">
        <v>0.6</v>
      </c>
      <c r="H8" s="21">
        <v>1</v>
      </c>
      <c r="I8" s="21">
        <v>0.2</v>
      </c>
      <c r="J8" s="21">
        <v>0.08</v>
      </c>
      <c r="K8" s="21">
        <v>1</v>
      </c>
      <c r="L8" s="21">
        <v>1</v>
      </c>
      <c r="M8" s="21">
        <v>-2.8000000000000001E-2</v>
      </c>
      <c r="N8" s="21">
        <v>-0.17100000000000001</v>
      </c>
      <c r="O8" s="32">
        <f t="shared" si="0"/>
        <v>0.58336363636363642</v>
      </c>
      <c r="P8" s="181">
        <f t="shared" si="1"/>
        <v>0.48036329966329966</v>
      </c>
      <c r="Q8" s="184">
        <f t="shared" si="2"/>
        <v>0.10300033670033676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</row>
    <row r="9" spans="1:534" s="13" customFormat="1" ht="38.25" x14ac:dyDescent="0.25">
      <c r="A9" s="3">
        <v>4</v>
      </c>
      <c r="B9" s="47" t="s">
        <v>277</v>
      </c>
      <c r="C9" s="78" t="s">
        <v>264</v>
      </c>
      <c r="D9" s="21">
        <v>0.65300000000000002</v>
      </c>
      <c r="E9" s="21">
        <v>1</v>
      </c>
      <c r="F9" s="21">
        <v>1</v>
      </c>
      <c r="G9" s="21">
        <v>0.82299999999999995</v>
      </c>
      <c r="H9" s="21">
        <v>1</v>
      </c>
      <c r="I9" s="21">
        <v>5.8000000000000003E-2</v>
      </c>
      <c r="J9" s="21">
        <v>5.8000000000000003E-2</v>
      </c>
      <c r="K9" s="21">
        <v>1</v>
      </c>
      <c r="L9" s="21">
        <v>1</v>
      </c>
      <c r="M9" s="21">
        <v>0</v>
      </c>
      <c r="N9" s="21">
        <v>-0.17599999999999999</v>
      </c>
      <c r="O9" s="32">
        <f t="shared" si="0"/>
        <v>0.58327272727272728</v>
      </c>
      <c r="P9" s="181">
        <f t="shared" si="1"/>
        <v>0.48036329966329966</v>
      </c>
      <c r="Q9" s="184">
        <f t="shared" si="2"/>
        <v>0.10290942760942762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</row>
    <row r="10" spans="1:534" s="13" customFormat="1" ht="25.5" x14ac:dyDescent="0.25">
      <c r="A10" s="3">
        <v>5</v>
      </c>
      <c r="B10" s="47" t="s">
        <v>277</v>
      </c>
      <c r="C10" s="78" t="s">
        <v>258</v>
      </c>
      <c r="D10" s="21">
        <v>0.73</v>
      </c>
      <c r="E10" s="21">
        <v>0.89</v>
      </c>
      <c r="F10" s="21">
        <v>1</v>
      </c>
      <c r="G10" s="21">
        <v>0.6</v>
      </c>
      <c r="H10" s="21">
        <v>1</v>
      </c>
      <c r="I10" s="21">
        <v>0.2</v>
      </c>
      <c r="J10" s="21">
        <v>6.6000000000000003E-2</v>
      </c>
      <c r="K10" s="21">
        <v>1</v>
      </c>
      <c r="L10" s="21">
        <v>1</v>
      </c>
      <c r="M10" s="21">
        <v>0</v>
      </c>
      <c r="N10" s="21">
        <v>-0.13</v>
      </c>
      <c r="O10" s="32">
        <f t="shared" si="0"/>
        <v>0.5778181818181819</v>
      </c>
      <c r="P10" s="181">
        <f t="shared" si="1"/>
        <v>0.48036329966329966</v>
      </c>
      <c r="Q10" s="184">
        <f t="shared" si="2"/>
        <v>9.7454882154882239E-2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</row>
    <row r="11" spans="1:534" s="13" customFormat="1" ht="25.5" x14ac:dyDescent="0.25">
      <c r="A11" s="3">
        <v>6</v>
      </c>
      <c r="B11" s="47" t="s">
        <v>277</v>
      </c>
      <c r="C11" s="78" t="s">
        <v>267</v>
      </c>
      <c r="D11" s="21">
        <v>0.77</v>
      </c>
      <c r="E11" s="21">
        <v>0.875</v>
      </c>
      <c r="F11" s="21">
        <v>1</v>
      </c>
      <c r="G11" s="21">
        <v>0.70599999999999996</v>
      </c>
      <c r="H11" s="21">
        <v>1</v>
      </c>
      <c r="I11" s="21">
        <v>0.17599999999999999</v>
      </c>
      <c r="J11" s="21">
        <v>0.23499999999999999</v>
      </c>
      <c r="K11" s="21">
        <v>1</v>
      </c>
      <c r="L11" s="21">
        <v>1</v>
      </c>
      <c r="M11" s="21">
        <v>0</v>
      </c>
      <c r="N11" s="21">
        <v>-0.5</v>
      </c>
      <c r="O11" s="32">
        <f t="shared" si="0"/>
        <v>0.56927272727272726</v>
      </c>
      <c r="P11" s="181">
        <f t="shared" si="1"/>
        <v>0.48036329966329966</v>
      </c>
      <c r="Q11" s="184">
        <f t="shared" si="2"/>
        <v>8.8909427609427605E-2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</row>
    <row r="12" spans="1:534" s="13" customFormat="1" ht="38.25" x14ac:dyDescent="0.25">
      <c r="A12" s="3">
        <v>7</v>
      </c>
      <c r="B12" s="47" t="s">
        <v>277</v>
      </c>
      <c r="C12" s="78" t="s">
        <v>265</v>
      </c>
      <c r="D12" s="21">
        <v>0.754</v>
      </c>
      <c r="E12" s="21">
        <v>0.96</v>
      </c>
      <c r="F12" s="21">
        <v>1</v>
      </c>
      <c r="G12" s="21">
        <v>0.44</v>
      </c>
      <c r="H12" s="21">
        <v>1</v>
      </c>
      <c r="I12" s="21">
        <v>0.06</v>
      </c>
      <c r="J12" s="21">
        <v>0.02</v>
      </c>
      <c r="K12" s="21">
        <v>1</v>
      </c>
      <c r="L12" s="21">
        <v>1</v>
      </c>
      <c r="M12" s="21">
        <v>-0.04</v>
      </c>
      <c r="N12" s="21">
        <v>-0.02</v>
      </c>
      <c r="O12" s="32">
        <f t="shared" si="0"/>
        <v>0.56127272727272726</v>
      </c>
      <c r="P12" s="181">
        <f t="shared" si="1"/>
        <v>0.48036329966329966</v>
      </c>
      <c r="Q12" s="184">
        <f t="shared" si="2"/>
        <v>8.0909427609427598E-2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</row>
    <row r="13" spans="1:534" s="13" customFormat="1" ht="38.25" x14ac:dyDescent="0.25">
      <c r="A13" s="3">
        <v>8</v>
      </c>
      <c r="B13" s="47" t="s">
        <v>277</v>
      </c>
      <c r="C13" s="78" t="s">
        <v>268</v>
      </c>
      <c r="D13" s="21">
        <v>0.81899999999999995</v>
      </c>
      <c r="E13" s="21">
        <v>1</v>
      </c>
      <c r="F13" s="21">
        <v>1</v>
      </c>
      <c r="G13" s="21">
        <v>0.56000000000000005</v>
      </c>
      <c r="H13" s="21">
        <v>1</v>
      </c>
      <c r="I13" s="21">
        <v>0.11</v>
      </c>
      <c r="J13" s="21">
        <v>0.222</v>
      </c>
      <c r="K13" s="21">
        <v>0.25</v>
      </c>
      <c r="L13" s="21">
        <v>1</v>
      </c>
      <c r="M13" s="21">
        <v>0</v>
      </c>
      <c r="N13" s="21">
        <v>0</v>
      </c>
      <c r="O13" s="32">
        <f t="shared" si="0"/>
        <v>0.5419090909090909</v>
      </c>
      <c r="P13" s="181">
        <f t="shared" si="1"/>
        <v>0.48036329966329966</v>
      </c>
      <c r="Q13" s="187">
        <f t="shared" si="2"/>
        <v>6.1545791245791237E-2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</row>
    <row r="14" spans="1:534" s="13" customFormat="1" ht="38.25" x14ac:dyDescent="0.25">
      <c r="A14" s="3">
        <v>9</v>
      </c>
      <c r="B14" s="47" t="s">
        <v>277</v>
      </c>
      <c r="C14" s="78" t="s">
        <v>257</v>
      </c>
      <c r="D14" s="21">
        <v>1</v>
      </c>
      <c r="E14" s="21">
        <v>0.98199999999999998</v>
      </c>
      <c r="F14" s="21">
        <v>1</v>
      </c>
      <c r="G14" s="21">
        <v>0.73399999999999999</v>
      </c>
      <c r="H14" s="21">
        <v>1</v>
      </c>
      <c r="I14" s="21">
        <v>0.192</v>
      </c>
      <c r="J14" s="21">
        <v>5.8000000000000003E-2</v>
      </c>
      <c r="K14" s="21">
        <v>0</v>
      </c>
      <c r="L14" s="21">
        <v>1</v>
      </c>
      <c r="M14" s="21">
        <v>-1.9E-2</v>
      </c>
      <c r="N14" s="21">
        <v>0</v>
      </c>
      <c r="O14" s="32">
        <f t="shared" si="0"/>
        <v>0.54063636363636369</v>
      </c>
      <c r="P14" s="181">
        <f t="shared" si="1"/>
        <v>0.48036329966329966</v>
      </c>
      <c r="Q14" s="187">
        <f t="shared" si="2"/>
        <v>6.0273063973064034E-2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</row>
    <row r="15" spans="1:534" s="13" customFormat="1" ht="38.25" x14ac:dyDescent="0.25">
      <c r="A15" s="3">
        <v>10</v>
      </c>
      <c r="B15" s="47" t="s">
        <v>277</v>
      </c>
      <c r="C15" s="78" t="s">
        <v>263</v>
      </c>
      <c r="D15" s="21">
        <v>0.91100000000000003</v>
      </c>
      <c r="E15" s="21">
        <v>0.95799999999999996</v>
      </c>
      <c r="F15" s="21">
        <v>1</v>
      </c>
      <c r="G15" s="21">
        <v>0.73799999999999999</v>
      </c>
      <c r="H15" s="21">
        <v>1</v>
      </c>
      <c r="I15" s="21">
        <v>0.14499999999999999</v>
      </c>
      <c r="J15" s="21">
        <v>0.02</v>
      </c>
      <c r="K15" s="21">
        <v>0</v>
      </c>
      <c r="L15" s="21">
        <v>1</v>
      </c>
      <c r="M15" s="21">
        <v>0</v>
      </c>
      <c r="N15" s="21">
        <v>-0.104</v>
      </c>
      <c r="O15" s="32">
        <f t="shared" si="0"/>
        <v>0.5152727272727271</v>
      </c>
      <c r="P15" s="181">
        <f t="shared" si="1"/>
        <v>0.48036329966329966</v>
      </c>
      <c r="Q15" s="187">
        <f t="shared" si="2"/>
        <v>3.4909427609427446E-2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</row>
    <row r="16" spans="1:534" s="13" customFormat="1" ht="38.25" x14ac:dyDescent="0.25">
      <c r="A16" s="3">
        <v>11</v>
      </c>
      <c r="B16" s="47" t="s">
        <v>277</v>
      </c>
      <c r="C16" s="78" t="s">
        <v>323</v>
      </c>
      <c r="D16" s="21">
        <v>1</v>
      </c>
      <c r="E16" s="21">
        <v>0.93100000000000005</v>
      </c>
      <c r="F16" s="21">
        <v>1</v>
      </c>
      <c r="G16" s="21">
        <v>0.46700000000000003</v>
      </c>
      <c r="H16" s="21">
        <v>1</v>
      </c>
      <c r="I16" s="21">
        <v>0.1</v>
      </c>
      <c r="J16" s="21">
        <v>0</v>
      </c>
      <c r="K16" s="21">
        <v>0</v>
      </c>
      <c r="L16" s="21">
        <v>1</v>
      </c>
      <c r="M16" s="21">
        <v>0</v>
      </c>
      <c r="N16" s="21">
        <v>-3.3000000000000002E-2</v>
      </c>
      <c r="O16" s="32">
        <f t="shared" si="0"/>
        <v>0.49681818181818171</v>
      </c>
      <c r="P16" s="181">
        <f t="shared" si="1"/>
        <v>0.48036329966329966</v>
      </c>
      <c r="Q16" s="187">
        <f t="shared" si="2"/>
        <v>1.6454882154882056E-2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</row>
    <row r="17" spans="1:528" s="13" customFormat="1" ht="38.25" x14ac:dyDescent="0.25">
      <c r="A17" s="3">
        <v>12</v>
      </c>
      <c r="B17" s="47" t="s">
        <v>277</v>
      </c>
      <c r="C17" s="78" t="s">
        <v>272</v>
      </c>
      <c r="D17" s="21">
        <v>1</v>
      </c>
      <c r="E17" s="21">
        <v>0.8</v>
      </c>
      <c r="F17" s="21">
        <v>1</v>
      </c>
      <c r="G17" s="21">
        <v>0.55000000000000004</v>
      </c>
      <c r="H17" s="21">
        <v>1</v>
      </c>
      <c r="I17" s="21">
        <v>0.1</v>
      </c>
      <c r="J17" s="21">
        <v>0</v>
      </c>
      <c r="K17" s="21">
        <v>0</v>
      </c>
      <c r="L17" s="21">
        <v>1</v>
      </c>
      <c r="M17" s="21">
        <v>0</v>
      </c>
      <c r="N17" s="21">
        <v>0</v>
      </c>
      <c r="O17" s="32">
        <f t="shared" si="0"/>
        <v>0.49545454545454537</v>
      </c>
      <c r="P17" s="181">
        <f t="shared" si="1"/>
        <v>0.48036329966329966</v>
      </c>
      <c r="Q17" s="187">
        <f t="shared" si="2"/>
        <v>1.5091245791245711E-2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</row>
    <row r="18" spans="1:528" s="12" customFormat="1" ht="38.25" x14ac:dyDescent="0.25">
      <c r="A18" s="3">
        <v>13</v>
      </c>
      <c r="B18" s="47" t="s">
        <v>277</v>
      </c>
      <c r="C18" s="78" t="s">
        <v>255</v>
      </c>
      <c r="D18" s="21">
        <v>0.91</v>
      </c>
      <c r="E18" s="21">
        <v>0.89</v>
      </c>
      <c r="F18" s="21">
        <v>1</v>
      </c>
      <c r="G18" s="21">
        <v>0.47</v>
      </c>
      <c r="H18" s="21">
        <v>1</v>
      </c>
      <c r="I18" s="21">
        <v>0.21</v>
      </c>
      <c r="J18" s="21">
        <v>0</v>
      </c>
      <c r="K18" s="21">
        <v>0</v>
      </c>
      <c r="L18" s="21">
        <v>1</v>
      </c>
      <c r="M18" s="21">
        <v>0</v>
      </c>
      <c r="N18" s="21">
        <v>-0.05</v>
      </c>
      <c r="O18" s="32">
        <f t="shared" si="0"/>
        <v>0.4936363636363636</v>
      </c>
      <c r="P18" s="181">
        <f t="shared" si="1"/>
        <v>0.48036329966329966</v>
      </c>
      <c r="Q18" s="187">
        <f t="shared" si="2"/>
        <v>1.3273063973063937E-2</v>
      </c>
    </row>
    <row r="19" spans="1:528" s="12" customFormat="1" ht="25.5" x14ac:dyDescent="0.25">
      <c r="A19" s="3">
        <v>14</v>
      </c>
      <c r="B19" s="47" t="s">
        <v>277</v>
      </c>
      <c r="C19" s="78" t="s">
        <v>269</v>
      </c>
      <c r="D19" s="21">
        <v>0.745</v>
      </c>
      <c r="E19" s="21">
        <v>1</v>
      </c>
      <c r="F19" s="21">
        <v>1</v>
      </c>
      <c r="G19" s="21">
        <v>0.438</v>
      </c>
      <c r="H19" s="21">
        <v>1</v>
      </c>
      <c r="I19" s="21">
        <v>0.25</v>
      </c>
      <c r="J19" s="21">
        <v>0</v>
      </c>
      <c r="K19" s="21">
        <v>0</v>
      </c>
      <c r="L19" s="21">
        <v>1</v>
      </c>
      <c r="M19" s="21">
        <v>0</v>
      </c>
      <c r="N19" s="21">
        <v>-0.188</v>
      </c>
      <c r="O19" s="32">
        <f t="shared" si="0"/>
        <v>0.47681818181818181</v>
      </c>
      <c r="P19" s="181">
        <f t="shared" si="1"/>
        <v>0.48036329966329966</v>
      </c>
      <c r="Q19" s="187">
        <f t="shared" si="2"/>
        <v>-3.5451178451178511E-3</v>
      </c>
    </row>
    <row r="20" spans="1:528" s="12" customFormat="1" ht="38.25" x14ac:dyDescent="0.25">
      <c r="A20" s="3">
        <v>15</v>
      </c>
      <c r="B20" s="47" t="s">
        <v>277</v>
      </c>
      <c r="C20" s="78" t="s">
        <v>271</v>
      </c>
      <c r="D20" s="21">
        <v>0.94299999999999995</v>
      </c>
      <c r="E20" s="21">
        <v>0.94699999999999995</v>
      </c>
      <c r="F20" s="21">
        <v>1</v>
      </c>
      <c r="G20" s="21">
        <v>0.27800000000000002</v>
      </c>
      <c r="H20" s="21">
        <v>1</v>
      </c>
      <c r="I20" s="21">
        <v>5.5E-2</v>
      </c>
      <c r="J20" s="21">
        <v>0</v>
      </c>
      <c r="K20" s="21">
        <v>0</v>
      </c>
      <c r="L20" s="21">
        <v>1</v>
      </c>
      <c r="M20" s="21">
        <v>0</v>
      </c>
      <c r="N20" s="21">
        <v>-5.5E-2</v>
      </c>
      <c r="O20" s="32">
        <f t="shared" si="0"/>
        <v>0.46981818181818175</v>
      </c>
      <c r="P20" s="181">
        <f t="shared" si="1"/>
        <v>0.48036329966329966</v>
      </c>
      <c r="Q20" s="187">
        <f t="shared" si="2"/>
        <v>-1.0545117845117913E-2</v>
      </c>
    </row>
    <row r="21" spans="1:528" s="12" customFormat="1" ht="25.5" x14ac:dyDescent="0.25">
      <c r="A21" s="3">
        <v>16</v>
      </c>
      <c r="B21" s="47" t="s">
        <v>277</v>
      </c>
      <c r="C21" s="78" t="s">
        <v>262</v>
      </c>
      <c r="D21" s="21">
        <v>0.82099999999999995</v>
      </c>
      <c r="E21" s="21">
        <v>0.91300000000000003</v>
      </c>
      <c r="F21" s="21">
        <v>1</v>
      </c>
      <c r="G21" s="21">
        <v>0.30399999999999999</v>
      </c>
      <c r="H21" s="21">
        <v>1</v>
      </c>
      <c r="I21" s="21">
        <v>8.6999999999999994E-2</v>
      </c>
      <c r="J21" s="21">
        <v>4.2999999999999997E-2</v>
      </c>
      <c r="K21" s="21">
        <v>0</v>
      </c>
      <c r="L21" s="21">
        <v>1</v>
      </c>
      <c r="M21" s="21">
        <v>-4.2999999999999997E-2</v>
      </c>
      <c r="N21" s="21">
        <v>-4.2999999999999997E-2</v>
      </c>
      <c r="O21" s="32">
        <f t="shared" si="0"/>
        <v>0.46199999999999997</v>
      </c>
      <c r="P21" s="181">
        <f t="shared" si="1"/>
        <v>0.48036329966329966</v>
      </c>
      <c r="Q21" s="187">
        <f t="shared" si="2"/>
        <v>-1.8363299663299693E-2</v>
      </c>
    </row>
    <row r="22" spans="1:528" s="12" customFormat="1" ht="38.25" x14ac:dyDescent="0.25">
      <c r="A22" s="3">
        <v>17</v>
      </c>
      <c r="B22" s="47" t="s">
        <v>277</v>
      </c>
      <c r="C22" s="78" t="s">
        <v>275</v>
      </c>
      <c r="D22" s="21">
        <v>0.79100000000000004</v>
      </c>
      <c r="E22" s="21">
        <v>0.83299999999999996</v>
      </c>
      <c r="F22" s="21">
        <v>1</v>
      </c>
      <c r="G22" s="21">
        <v>0.38900000000000001</v>
      </c>
      <c r="H22" s="21">
        <v>1</v>
      </c>
      <c r="I22" s="21">
        <v>0.111</v>
      </c>
      <c r="J22" s="21">
        <v>0</v>
      </c>
      <c r="K22" s="21">
        <v>0</v>
      </c>
      <c r="L22" s="21">
        <v>1</v>
      </c>
      <c r="M22" s="21">
        <v>0</v>
      </c>
      <c r="N22" s="21">
        <v>-5.6000000000000001E-2</v>
      </c>
      <c r="O22" s="32">
        <f t="shared" si="0"/>
        <v>0.46072727272727271</v>
      </c>
      <c r="P22" s="181">
        <f t="shared" si="1"/>
        <v>0.48036329966329966</v>
      </c>
      <c r="Q22" s="187">
        <f t="shared" si="2"/>
        <v>-1.9636026936026951E-2</v>
      </c>
    </row>
    <row r="23" spans="1:528" s="12" customFormat="1" ht="38.25" x14ac:dyDescent="0.25">
      <c r="A23" s="3">
        <v>18</v>
      </c>
      <c r="B23" s="47" t="s">
        <v>277</v>
      </c>
      <c r="C23" s="78" t="s">
        <v>270</v>
      </c>
      <c r="D23" s="21">
        <v>0.81200000000000006</v>
      </c>
      <c r="E23" s="21">
        <v>0.82099999999999995</v>
      </c>
      <c r="F23" s="21">
        <v>1</v>
      </c>
      <c r="G23" s="21">
        <v>0.32100000000000001</v>
      </c>
      <c r="H23" s="21">
        <v>1</v>
      </c>
      <c r="I23" s="21">
        <v>0.25</v>
      </c>
      <c r="J23" s="21">
        <v>0</v>
      </c>
      <c r="K23" s="21">
        <v>0</v>
      </c>
      <c r="L23" s="21">
        <v>1</v>
      </c>
      <c r="M23" s="21">
        <v>0</v>
      </c>
      <c r="N23" s="21">
        <v>-0.14199999999999999</v>
      </c>
      <c r="O23" s="32">
        <f t="shared" si="0"/>
        <v>0.46018181818181819</v>
      </c>
      <c r="P23" s="181">
        <f t="shared" si="1"/>
        <v>0.48036329966329966</v>
      </c>
      <c r="Q23" s="187">
        <f t="shared" si="2"/>
        <v>-2.0181481481481467E-2</v>
      </c>
    </row>
    <row r="24" spans="1:528" s="12" customFormat="1" ht="38.25" x14ac:dyDescent="0.25">
      <c r="A24" s="3">
        <v>19</v>
      </c>
      <c r="B24" s="47" t="s">
        <v>277</v>
      </c>
      <c r="C24" s="78" t="s">
        <v>261</v>
      </c>
      <c r="D24" s="21">
        <v>0.86</v>
      </c>
      <c r="E24" s="21">
        <v>0.82</v>
      </c>
      <c r="F24" s="21">
        <v>1</v>
      </c>
      <c r="G24" s="21">
        <v>0.24</v>
      </c>
      <c r="H24" s="21">
        <v>1</v>
      </c>
      <c r="I24" s="21">
        <v>3.6999999999999998E-2</v>
      </c>
      <c r="J24" s="21">
        <v>3.6999999999999998E-2</v>
      </c>
      <c r="K24" s="21">
        <v>4.0000000000000001E-3</v>
      </c>
      <c r="L24" s="21">
        <v>1</v>
      </c>
      <c r="M24" s="21">
        <v>0</v>
      </c>
      <c r="N24" s="21">
        <v>-1.2E-2</v>
      </c>
      <c r="O24" s="32">
        <f t="shared" si="0"/>
        <v>0.45327272727272727</v>
      </c>
      <c r="P24" s="181">
        <f t="shared" si="1"/>
        <v>0.48036329966329966</v>
      </c>
      <c r="Q24" s="189">
        <f t="shared" si="2"/>
        <v>-2.7090572390572387E-2</v>
      </c>
    </row>
    <row r="25" spans="1:528" s="12" customFormat="1" ht="38.25" x14ac:dyDescent="0.25">
      <c r="A25" s="3">
        <v>20</v>
      </c>
      <c r="B25" s="47" t="s">
        <v>277</v>
      </c>
      <c r="C25" s="78" t="s">
        <v>276</v>
      </c>
      <c r="D25" s="21">
        <v>0.871</v>
      </c>
      <c r="E25" s="21">
        <v>0.8</v>
      </c>
      <c r="F25" s="21">
        <v>1</v>
      </c>
      <c r="G25" s="21">
        <v>0.4</v>
      </c>
      <c r="H25" s="116">
        <v>0.75</v>
      </c>
      <c r="I25" s="21">
        <v>0.12</v>
      </c>
      <c r="J25" s="21">
        <v>0</v>
      </c>
      <c r="K25" s="21">
        <v>0</v>
      </c>
      <c r="L25" s="21">
        <v>1</v>
      </c>
      <c r="M25" s="21">
        <v>0</v>
      </c>
      <c r="N25" s="21">
        <v>0</v>
      </c>
      <c r="O25" s="32">
        <f t="shared" si="0"/>
        <v>0.44918181818181824</v>
      </c>
      <c r="P25" s="181">
        <f t="shared" si="1"/>
        <v>0.48036329966329966</v>
      </c>
      <c r="Q25" s="187">
        <f t="shared" si="2"/>
        <v>-3.1181481481481421E-2</v>
      </c>
    </row>
    <row r="26" spans="1:528" s="12" customFormat="1" ht="38.25" x14ac:dyDescent="0.25">
      <c r="A26" s="3">
        <v>21</v>
      </c>
      <c r="B26" s="47" t="s">
        <v>277</v>
      </c>
      <c r="C26" s="77" t="s">
        <v>251</v>
      </c>
      <c r="D26" s="21">
        <v>1</v>
      </c>
      <c r="E26" s="21">
        <v>0.91</v>
      </c>
      <c r="F26" s="21">
        <v>1</v>
      </c>
      <c r="G26" s="21">
        <v>0.27300000000000002</v>
      </c>
      <c r="H26" s="21">
        <v>0</v>
      </c>
      <c r="I26" s="21">
        <v>9.0999999999999998E-2</v>
      </c>
      <c r="J26" s="21">
        <v>0.182</v>
      </c>
      <c r="K26" s="21">
        <v>1</v>
      </c>
      <c r="L26" s="21"/>
      <c r="M26" s="21">
        <v>0</v>
      </c>
      <c r="N26" s="21">
        <v>0</v>
      </c>
      <c r="O26" s="32">
        <f t="shared" si="0"/>
        <v>0.44560000000000005</v>
      </c>
      <c r="P26" s="188">
        <f t="shared" si="1"/>
        <v>0.48036329966329966</v>
      </c>
      <c r="Q26" s="187">
        <f t="shared" si="2"/>
        <v>-3.4763299663299607E-2</v>
      </c>
    </row>
    <row r="27" spans="1:528" s="12" customFormat="1" ht="38.25" x14ac:dyDescent="0.25">
      <c r="A27" s="3">
        <v>22</v>
      </c>
      <c r="B27" s="47" t="s">
        <v>277</v>
      </c>
      <c r="C27" s="78" t="s">
        <v>273</v>
      </c>
      <c r="D27" s="21">
        <v>0.73399999999999999</v>
      </c>
      <c r="E27" s="21">
        <v>0.76500000000000001</v>
      </c>
      <c r="F27" s="21">
        <v>1</v>
      </c>
      <c r="G27" s="21">
        <v>0.17599999999999999</v>
      </c>
      <c r="H27" s="21">
        <v>1</v>
      </c>
      <c r="I27" s="21">
        <v>0.06</v>
      </c>
      <c r="J27" s="21">
        <v>0.35199999999999998</v>
      </c>
      <c r="K27" s="21">
        <v>0.33300000000000002</v>
      </c>
      <c r="L27" s="21">
        <v>1</v>
      </c>
      <c r="M27" s="21">
        <v>-0.06</v>
      </c>
      <c r="N27" s="21">
        <v>-0.47</v>
      </c>
      <c r="O27" s="32">
        <f t="shared" si="0"/>
        <v>0.44454545454545469</v>
      </c>
      <c r="P27" s="181">
        <f t="shared" si="1"/>
        <v>0.48036329966329966</v>
      </c>
      <c r="Q27" s="189">
        <f t="shared" si="2"/>
        <v>-3.5817845117844971E-2</v>
      </c>
    </row>
    <row r="28" spans="1:528" s="12" customFormat="1" ht="25.5" x14ac:dyDescent="0.25">
      <c r="A28" s="3">
        <v>23</v>
      </c>
      <c r="B28" s="47" t="s">
        <v>277</v>
      </c>
      <c r="C28" s="77" t="s">
        <v>254</v>
      </c>
      <c r="D28" s="21">
        <v>1</v>
      </c>
      <c r="E28" s="21">
        <v>0.88</v>
      </c>
      <c r="F28" s="21">
        <v>1</v>
      </c>
      <c r="G28" s="21">
        <v>0.6</v>
      </c>
      <c r="H28" s="21">
        <v>1</v>
      </c>
      <c r="I28" s="21">
        <v>7.0999999999999994E-2</v>
      </c>
      <c r="J28" s="21">
        <v>0</v>
      </c>
      <c r="K28" s="21">
        <v>0</v>
      </c>
      <c r="L28" s="21">
        <v>0</v>
      </c>
      <c r="M28" s="21">
        <v>-7.0999999999999994E-2</v>
      </c>
      <c r="N28" s="21">
        <v>-0.14199999999999999</v>
      </c>
      <c r="O28" s="32">
        <f t="shared" si="0"/>
        <v>0.39436363636363636</v>
      </c>
      <c r="P28" s="188">
        <f t="shared" si="1"/>
        <v>0.48036329966329966</v>
      </c>
      <c r="Q28" s="187">
        <f t="shared" si="2"/>
        <v>-8.5999663299663298E-2</v>
      </c>
    </row>
    <row r="29" spans="1:528" s="12" customFormat="1" ht="38.25" x14ac:dyDescent="0.25">
      <c r="A29" s="3">
        <v>24</v>
      </c>
      <c r="B29" s="47" t="s">
        <v>277</v>
      </c>
      <c r="C29" s="78" t="s">
        <v>256</v>
      </c>
      <c r="D29" s="21">
        <v>0.79100000000000004</v>
      </c>
      <c r="E29" s="21">
        <v>1</v>
      </c>
      <c r="F29" s="21">
        <v>1</v>
      </c>
      <c r="G29" s="21">
        <v>0.45800000000000002</v>
      </c>
      <c r="H29" s="21">
        <v>1</v>
      </c>
      <c r="I29" s="21">
        <v>4.1000000000000002E-2</v>
      </c>
      <c r="J29" s="21">
        <v>0</v>
      </c>
      <c r="K29" s="21">
        <v>0</v>
      </c>
      <c r="L29" s="21"/>
      <c r="M29" s="21">
        <v>-0.125</v>
      </c>
      <c r="N29" s="21">
        <v>-0.29099999999999998</v>
      </c>
      <c r="O29" s="32">
        <f t="shared" si="0"/>
        <v>0.38740000000000008</v>
      </c>
      <c r="P29" s="181">
        <f t="shared" si="1"/>
        <v>0.48036329966329966</v>
      </c>
      <c r="Q29" s="187">
        <f t="shared" si="2"/>
        <v>-9.2963299663299581E-2</v>
      </c>
    </row>
    <row r="30" spans="1:528" s="12" customFormat="1" ht="25.5" x14ac:dyDescent="0.25">
      <c r="A30" s="3">
        <v>25</v>
      </c>
      <c r="B30" s="47" t="s">
        <v>277</v>
      </c>
      <c r="C30" s="78" t="s">
        <v>260</v>
      </c>
      <c r="D30" s="21">
        <v>0.80500000000000005</v>
      </c>
      <c r="E30" s="21">
        <v>0.95499999999999996</v>
      </c>
      <c r="F30" s="21">
        <v>1</v>
      </c>
      <c r="G30" s="21">
        <v>0.45500000000000002</v>
      </c>
      <c r="H30" s="21">
        <v>1</v>
      </c>
      <c r="I30" s="21">
        <v>4.4999999999999998E-2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32">
        <f t="shared" si="0"/>
        <v>0.38727272727272727</v>
      </c>
      <c r="P30" s="181">
        <f t="shared" si="1"/>
        <v>0.48036329966329966</v>
      </c>
      <c r="Q30" s="187">
        <f t="shared" si="2"/>
        <v>-9.309057239057239E-2</v>
      </c>
    </row>
    <row r="31" spans="1:528" s="12" customFormat="1" ht="38.25" x14ac:dyDescent="0.25">
      <c r="A31" s="3">
        <v>26</v>
      </c>
      <c r="B31" s="47" t="s">
        <v>277</v>
      </c>
      <c r="C31" s="78" t="s">
        <v>274</v>
      </c>
      <c r="D31" s="21">
        <v>0.69599999999999995</v>
      </c>
      <c r="E31" s="21">
        <v>0.9</v>
      </c>
      <c r="F31" s="21">
        <v>1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1</v>
      </c>
      <c r="M31" s="21">
        <v>-4.2999999999999997E-2</v>
      </c>
      <c r="N31" s="21">
        <v>-0.15</v>
      </c>
      <c r="O31" s="32">
        <f t="shared" si="0"/>
        <v>0.30936363636363634</v>
      </c>
      <c r="P31" s="181">
        <f t="shared" si="1"/>
        <v>0.48036329966329966</v>
      </c>
      <c r="Q31" s="186">
        <f t="shared" si="2"/>
        <v>-0.17099966329966332</v>
      </c>
    </row>
    <row r="32" spans="1:528" s="12" customFormat="1" ht="38.25" x14ac:dyDescent="0.25">
      <c r="A32" s="3">
        <v>27</v>
      </c>
      <c r="B32" s="47" t="s">
        <v>277</v>
      </c>
      <c r="C32" s="77" t="s">
        <v>253</v>
      </c>
      <c r="D32" s="21">
        <v>0.79</v>
      </c>
      <c r="E32" s="21">
        <v>0.92900000000000005</v>
      </c>
      <c r="F32" s="21">
        <v>0.13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/>
      <c r="M32" s="21">
        <v>0</v>
      </c>
      <c r="N32" s="21">
        <v>0</v>
      </c>
      <c r="O32" s="32">
        <f t="shared" si="0"/>
        <v>0.18490000000000001</v>
      </c>
      <c r="P32" s="181">
        <f t="shared" si="1"/>
        <v>0.48036329966329966</v>
      </c>
      <c r="Q32" s="186">
        <f t="shared" si="2"/>
        <v>-0.29546329966329965</v>
      </c>
      <c r="R32" s="12">
        <v>0.14499999999999999</v>
      </c>
    </row>
    <row r="33" spans="1:17" s="12" customFormat="1" x14ac:dyDescent="0.25">
      <c r="A33" s="60" t="s">
        <v>243</v>
      </c>
      <c r="B33" s="61" t="s">
        <v>277</v>
      </c>
      <c r="C33" s="60"/>
      <c r="D33" s="50">
        <f t="shared" ref="D33:N33" si="3">AVERAGE(D6:D31)</f>
        <v>0.84199999999999986</v>
      </c>
      <c r="E33" s="50">
        <f t="shared" si="3"/>
        <v>0.91515384615384598</v>
      </c>
      <c r="F33" s="50">
        <f t="shared" si="3"/>
        <v>1</v>
      </c>
      <c r="G33" s="50">
        <f t="shared" si="3"/>
        <v>0.46815384615384609</v>
      </c>
      <c r="H33" s="50">
        <f t="shared" si="3"/>
        <v>0.91346153846153844</v>
      </c>
      <c r="I33" s="50">
        <f t="shared" si="3"/>
        <v>0.11853846153846158</v>
      </c>
      <c r="J33" s="50">
        <f t="shared" si="3"/>
        <v>6.8961538461538463E-2</v>
      </c>
      <c r="K33" s="50">
        <f t="shared" si="3"/>
        <v>0.33026923076923076</v>
      </c>
      <c r="L33" s="50">
        <f t="shared" si="3"/>
        <v>0.91666666666666663</v>
      </c>
      <c r="M33" s="50">
        <f t="shared" si="3"/>
        <v>-1.6500000000000001E-2</v>
      </c>
      <c r="N33" s="50">
        <f t="shared" si="3"/>
        <v>-0.10923076923076921</v>
      </c>
      <c r="O33" s="54">
        <f>AVERAGE(O6:O32)</f>
        <v>0.48036329966329966</v>
      </c>
      <c r="P33" s="181">
        <f t="shared" si="1"/>
        <v>0.48036329966329966</v>
      </c>
      <c r="Q33" s="13"/>
    </row>
    <row r="34" spans="1:17" x14ac:dyDescent="0.25">
      <c r="O34" s="4"/>
    </row>
    <row r="35" spans="1:17" x14ac:dyDescent="0.25">
      <c r="D35" s="272">
        <v>0.84199999999999986</v>
      </c>
      <c r="E35" s="272">
        <v>0.91515384615384598</v>
      </c>
      <c r="F35" s="272">
        <v>1</v>
      </c>
      <c r="G35" s="272">
        <v>0.46815384615384609</v>
      </c>
      <c r="H35" s="272">
        <v>0.91346153846153844</v>
      </c>
      <c r="I35" s="272">
        <v>0.11853846153846158</v>
      </c>
      <c r="J35" s="272">
        <v>6.8961538461538463E-2</v>
      </c>
      <c r="K35" s="272">
        <v>0.33026923076923076</v>
      </c>
    </row>
    <row r="36" spans="1:17" x14ac:dyDescent="0.25">
      <c r="C36" s="5">
        <v>2021</v>
      </c>
      <c r="D36" s="5">
        <v>0.91</v>
      </c>
      <c r="E36" s="5">
        <v>0.91800000000000004</v>
      </c>
      <c r="F36" s="5">
        <v>0.997</v>
      </c>
      <c r="G36" s="5">
        <v>0.40400000000000003</v>
      </c>
      <c r="H36" s="5">
        <v>1</v>
      </c>
      <c r="I36" s="5">
        <v>0.10100000000000001</v>
      </c>
      <c r="J36" s="5">
        <v>6.9000000000000006E-2</v>
      </c>
      <c r="K36" s="5">
        <v>0.34599999999999997</v>
      </c>
      <c r="L36" s="5">
        <v>1</v>
      </c>
      <c r="M36" s="5">
        <v>-0.02</v>
      </c>
      <c r="N36" s="5">
        <v>-0.08</v>
      </c>
      <c r="O36" s="5">
        <v>0.48599999999999999</v>
      </c>
    </row>
    <row r="38" spans="1:17" x14ac:dyDescent="0.25">
      <c r="C38" s="5">
        <v>2020</v>
      </c>
      <c r="D38" s="5">
        <v>1</v>
      </c>
      <c r="E38" s="5">
        <v>0.90200000000000002</v>
      </c>
      <c r="F38" s="5">
        <v>0.98299999999999998</v>
      </c>
      <c r="G38" s="5">
        <v>0.372</v>
      </c>
      <c r="H38" s="5">
        <v>0.90700000000000003</v>
      </c>
      <c r="I38" s="5">
        <v>2.8000000000000001E-2</v>
      </c>
      <c r="J38" s="5">
        <v>3.6999999999999998E-2</v>
      </c>
      <c r="K38" s="5">
        <v>0.20699999999999999</v>
      </c>
      <c r="L38" s="5">
        <v>0.81599999999999995</v>
      </c>
      <c r="M38" s="5">
        <v>0.02</v>
      </c>
      <c r="N38" s="5">
        <v>6.8000000000000005E-2</v>
      </c>
      <c r="O38" s="5">
        <v>0.81599999999999995</v>
      </c>
    </row>
    <row r="39" spans="1:17" ht="120" x14ac:dyDescent="0.25">
      <c r="D39" s="273" t="s">
        <v>52</v>
      </c>
      <c r="E39" s="273" t="s">
        <v>75</v>
      </c>
      <c r="F39" s="273" t="s">
        <v>76</v>
      </c>
      <c r="G39" s="273" t="s">
        <v>53</v>
      </c>
      <c r="H39" s="273" t="s">
        <v>77</v>
      </c>
      <c r="I39" s="273" t="s">
        <v>290</v>
      </c>
      <c r="J39" s="273" t="s">
        <v>365</v>
      </c>
      <c r="K39" s="273" t="s">
        <v>366</v>
      </c>
    </row>
    <row r="40" spans="1:17" x14ac:dyDescent="0.25">
      <c r="D40" s="273"/>
      <c r="E40" s="273"/>
      <c r="F40" s="273"/>
      <c r="G40" s="273"/>
      <c r="H40" s="273"/>
      <c r="I40" s="273"/>
      <c r="J40" s="273" t="s">
        <v>79</v>
      </c>
      <c r="K40" s="273" t="s">
        <v>80</v>
      </c>
    </row>
    <row r="41" spans="1:17" x14ac:dyDescent="0.25">
      <c r="J41" s="273"/>
      <c r="K41" s="273"/>
    </row>
  </sheetData>
  <sortState ref="A7:T32">
    <sortCondition ref="A7:A32"/>
  </sortState>
  <mergeCells count="16">
    <mergeCell ref="P3:P5"/>
    <mergeCell ref="Q3:Q5"/>
    <mergeCell ref="B3:B5"/>
    <mergeCell ref="J3:K3"/>
    <mergeCell ref="L3:L5"/>
    <mergeCell ref="M3:N3"/>
    <mergeCell ref="A1:O1"/>
    <mergeCell ref="A3:A5"/>
    <mergeCell ref="C3:C5"/>
    <mergeCell ref="D3:D5"/>
    <mergeCell ref="F3:F5"/>
    <mergeCell ref="G3:G5"/>
    <mergeCell ref="I3:I5"/>
    <mergeCell ref="A2:O2"/>
    <mergeCell ref="E3:E5"/>
    <mergeCell ref="H3:H5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36"/>
  <sheetViews>
    <sheetView topLeftCell="B25" zoomScale="98" zoomScaleNormal="98" workbookViewId="0">
      <selection activeCell="I10" sqref="I10"/>
    </sheetView>
  </sheetViews>
  <sheetFormatPr defaultColWidth="8.85546875" defaultRowHeight="15" x14ac:dyDescent="0.25"/>
  <cols>
    <col min="1" max="1" width="8.85546875" style="5"/>
    <col min="2" max="2" width="24.7109375" style="5" customWidth="1"/>
    <col min="3" max="3" width="30.8554687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1" width="8.140625" style="5" customWidth="1"/>
    <col min="12" max="16384" width="8.85546875" style="5"/>
  </cols>
  <sheetData>
    <row r="1" spans="1:14" ht="15.75" customHeight="1" x14ac:dyDescent="0.25">
      <c r="A1" s="311" t="s">
        <v>172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4" ht="15.75" customHeight="1" x14ac:dyDescent="0.25">
      <c r="A2" s="311"/>
      <c r="B2" s="311"/>
      <c r="C2" s="337"/>
      <c r="D2" s="337"/>
      <c r="E2" s="337"/>
      <c r="F2" s="337"/>
      <c r="G2" s="337"/>
      <c r="H2" s="337"/>
      <c r="I2" s="337"/>
      <c r="J2" s="337"/>
      <c r="K2" s="337"/>
    </row>
    <row r="3" spans="1:14" ht="54.75" customHeight="1" x14ac:dyDescent="0.25">
      <c r="A3" s="312" t="s">
        <v>2</v>
      </c>
      <c r="B3" s="288" t="s">
        <v>105</v>
      </c>
      <c r="C3" s="288" t="s">
        <v>104</v>
      </c>
      <c r="D3" s="329" t="s">
        <v>115</v>
      </c>
      <c r="E3" s="330"/>
      <c r="F3" s="331" t="s">
        <v>67</v>
      </c>
      <c r="G3" s="332"/>
      <c r="H3" s="333"/>
      <c r="I3" s="334" t="s">
        <v>291</v>
      </c>
      <c r="J3" s="334" t="s">
        <v>292</v>
      </c>
      <c r="K3" s="99" t="s">
        <v>55</v>
      </c>
      <c r="L3" s="321" t="s">
        <v>243</v>
      </c>
      <c r="M3" s="324" t="s">
        <v>364</v>
      </c>
    </row>
    <row r="4" spans="1:14" ht="22.5" customHeight="1" x14ac:dyDescent="0.25">
      <c r="A4" s="312"/>
      <c r="B4" s="288"/>
      <c r="C4" s="288"/>
      <c r="D4" s="100" t="s">
        <v>106</v>
      </c>
      <c r="E4" s="84" t="s">
        <v>107</v>
      </c>
      <c r="F4" s="84" t="s">
        <v>68</v>
      </c>
      <c r="G4" s="89" t="s">
        <v>69</v>
      </c>
      <c r="H4" s="89" t="s">
        <v>83</v>
      </c>
      <c r="I4" s="335"/>
      <c r="J4" s="335"/>
      <c r="K4" s="49"/>
      <c r="L4" s="322"/>
      <c r="M4" s="325"/>
    </row>
    <row r="5" spans="1:14" ht="51" x14ac:dyDescent="0.25">
      <c r="A5" s="312"/>
      <c r="B5" s="288"/>
      <c r="C5" s="288"/>
      <c r="D5" s="100" t="s">
        <v>108</v>
      </c>
      <c r="E5" s="84" t="s">
        <v>109</v>
      </c>
      <c r="F5" s="84" t="s">
        <v>8</v>
      </c>
      <c r="G5" s="89" t="s">
        <v>9</v>
      </c>
      <c r="H5" s="89" t="s">
        <v>10</v>
      </c>
      <c r="I5" s="336"/>
      <c r="J5" s="336"/>
      <c r="K5" s="49" t="s">
        <v>168</v>
      </c>
      <c r="L5" s="323"/>
      <c r="M5" s="326"/>
    </row>
    <row r="6" spans="1:14" ht="38.25" x14ac:dyDescent="0.25">
      <c r="A6" s="3">
        <v>1</v>
      </c>
      <c r="B6" s="47" t="s">
        <v>277</v>
      </c>
      <c r="C6" s="78" t="s">
        <v>276</v>
      </c>
      <c r="D6" s="64">
        <v>0.43</v>
      </c>
      <c r="E6" s="64">
        <v>0.56999999999999995</v>
      </c>
      <c r="F6" s="22">
        <v>0.52</v>
      </c>
      <c r="G6" s="22">
        <v>0.7</v>
      </c>
      <c r="H6" s="22">
        <v>0.65</v>
      </c>
      <c r="I6" s="198">
        <v>1</v>
      </c>
      <c r="J6" s="198">
        <v>1</v>
      </c>
      <c r="K6" s="63">
        <f t="shared" ref="K6:K13" si="0">AVERAGE(D6:J6)</f>
        <v>0.69571428571428562</v>
      </c>
      <c r="L6" s="181">
        <f t="shared" ref="L6:L30" si="1">$K$30</f>
        <v>0.58236309523809504</v>
      </c>
      <c r="M6" s="184">
        <f t="shared" ref="M6:M30" si="2">K6-L6</f>
        <v>0.11335119047619058</v>
      </c>
      <c r="N6" s="5">
        <v>5.5E-2</v>
      </c>
    </row>
    <row r="7" spans="1:14" s="12" customFormat="1" ht="25.5" x14ac:dyDescent="0.25">
      <c r="A7" s="3">
        <v>2</v>
      </c>
      <c r="B7" s="47" t="s">
        <v>277</v>
      </c>
      <c r="C7" s="78" t="s">
        <v>258</v>
      </c>
      <c r="D7" s="64">
        <v>1</v>
      </c>
      <c r="E7" s="64">
        <v>0</v>
      </c>
      <c r="F7" s="22">
        <v>0.5</v>
      </c>
      <c r="G7" s="22">
        <v>0.5</v>
      </c>
      <c r="H7" s="22">
        <v>0.5</v>
      </c>
      <c r="I7" s="22">
        <v>1</v>
      </c>
      <c r="J7" s="22">
        <v>1</v>
      </c>
      <c r="K7" s="63">
        <f t="shared" si="0"/>
        <v>0.6428571428571429</v>
      </c>
      <c r="L7" s="181">
        <f t="shared" si="1"/>
        <v>0.58236309523809504</v>
      </c>
      <c r="M7" s="184">
        <f t="shared" si="2"/>
        <v>6.0494047619047864E-2</v>
      </c>
    </row>
    <row r="8" spans="1:14" s="12" customFormat="1" ht="38.25" x14ac:dyDescent="0.25">
      <c r="A8" s="3">
        <v>3</v>
      </c>
      <c r="B8" s="47" t="s">
        <v>277</v>
      </c>
      <c r="C8" s="78" t="s">
        <v>263</v>
      </c>
      <c r="D8" s="64">
        <v>1</v>
      </c>
      <c r="E8" s="64">
        <v>0</v>
      </c>
      <c r="F8" s="22">
        <v>0.4</v>
      </c>
      <c r="G8" s="22">
        <v>0.5</v>
      </c>
      <c r="H8" s="22">
        <v>0.5</v>
      </c>
      <c r="I8" s="198">
        <v>1</v>
      </c>
      <c r="J8" s="198">
        <v>1</v>
      </c>
      <c r="K8" s="63">
        <f t="shared" si="0"/>
        <v>0.62857142857142867</v>
      </c>
      <c r="L8" s="181">
        <f t="shared" si="1"/>
        <v>0.58236309523809504</v>
      </c>
      <c r="M8" s="187">
        <f t="shared" si="2"/>
        <v>4.6208333333333629E-2</v>
      </c>
    </row>
    <row r="9" spans="1:14" s="12" customFormat="1" ht="38.25" x14ac:dyDescent="0.25">
      <c r="A9" s="3">
        <v>4</v>
      </c>
      <c r="B9" s="47" t="s">
        <v>277</v>
      </c>
      <c r="C9" s="78" t="s">
        <v>257</v>
      </c>
      <c r="D9" s="64">
        <v>1</v>
      </c>
      <c r="E9" s="64">
        <v>0</v>
      </c>
      <c r="F9" s="22">
        <v>0.4</v>
      </c>
      <c r="G9" s="22">
        <v>0.46500000000000002</v>
      </c>
      <c r="H9" s="22">
        <v>0.5</v>
      </c>
      <c r="I9" s="22">
        <v>1</v>
      </c>
      <c r="J9" s="22">
        <v>1</v>
      </c>
      <c r="K9" s="63">
        <f t="shared" si="0"/>
        <v>0.62357142857142855</v>
      </c>
      <c r="L9" s="181">
        <f t="shared" si="1"/>
        <v>0.58236309523809504</v>
      </c>
      <c r="M9" s="187">
        <f t="shared" si="2"/>
        <v>4.1208333333333513E-2</v>
      </c>
    </row>
    <row r="10" spans="1:14" s="12" customFormat="1" ht="38.25" x14ac:dyDescent="0.25">
      <c r="A10" s="3">
        <v>5</v>
      </c>
      <c r="B10" s="47" t="s">
        <v>277</v>
      </c>
      <c r="C10" s="78" t="s">
        <v>262</v>
      </c>
      <c r="D10" s="64">
        <v>0</v>
      </c>
      <c r="E10" s="64">
        <v>1</v>
      </c>
      <c r="F10" s="22">
        <v>0.42</v>
      </c>
      <c r="G10" s="22">
        <v>0.4</v>
      </c>
      <c r="H10" s="22">
        <v>0.5</v>
      </c>
      <c r="I10" s="21">
        <v>0.88800000000000001</v>
      </c>
      <c r="J10" s="21">
        <v>1</v>
      </c>
      <c r="K10" s="63">
        <f t="shared" si="0"/>
        <v>0.6011428571428572</v>
      </c>
      <c r="L10" s="181">
        <f t="shared" si="1"/>
        <v>0.58236309523809504</v>
      </c>
      <c r="M10" s="187">
        <f t="shared" si="2"/>
        <v>1.877976190476216E-2</v>
      </c>
    </row>
    <row r="11" spans="1:14" s="12" customFormat="1" ht="38.25" x14ac:dyDescent="0.25">
      <c r="A11" s="3">
        <v>6</v>
      </c>
      <c r="B11" s="47" t="s">
        <v>277</v>
      </c>
      <c r="C11" s="78" t="s">
        <v>323</v>
      </c>
      <c r="D11" s="64">
        <v>0.308</v>
      </c>
      <c r="E11" s="64">
        <v>0.69199999999999995</v>
      </c>
      <c r="F11" s="22">
        <v>0.4</v>
      </c>
      <c r="G11" s="22">
        <v>0.4</v>
      </c>
      <c r="H11" s="22">
        <v>0.4</v>
      </c>
      <c r="I11" s="22">
        <v>1</v>
      </c>
      <c r="J11" s="22">
        <v>1</v>
      </c>
      <c r="K11" s="63">
        <f t="shared" si="0"/>
        <v>0.59999999999999987</v>
      </c>
      <c r="L11" s="181">
        <f t="shared" si="1"/>
        <v>0.58236309523809504</v>
      </c>
      <c r="M11" s="187">
        <f t="shared" si="2"/>
        <v>1.7636904761904826E-2</v>
      </c>
    </row>
    <row r="12" spans="1:14" s="12" customFormat="1" ht="38.25" x14ac:dyDescent="0.25">
      <c r="A12" s="3">
        <v>7</v>
      </c>
      <c r="B12" s="47" t="s">
        <v>277</v>
      </c>
      <c r="C12" s="78" t="s">
        <v>272</v>
      </c>
      <c r="D12" s="64">
        <v>0</v>
      </c>
      <c r="E12" s="64">
        <v>1</v>
      </c>
      <c r="F12" s="22">
        <v>0.4</v>
      </c>
      <c r="G12" s="22">
        <v>0.4</v>
      </c>
      <c r="H12" s="22">
        <v>0.4</v>
      </c>
      <c r="I12" s="198">
        <v>1</v>
      </c>
      <c r="J12" s="198">
        <v>1</v>
      </c>
      <c r="K12" s="63">
        <f t="shared" si="0"/>
        <v>0.59999999999999987</v>
      </c>
      <c r="L12" s="181">
        <f t="shared" si="1"/>
        <v>0.58236309523809504</v>
      </c>
      <c r="M12" s="187">
        <f t="shared" si="2"/>
        <v>1.7636904761904826E-2</v>
      </c>
    </row>
    <row r="13" spans="1:14" s="12" customFormat="1" ht="38.25" x14ac:dyDescent="0.25">
      <c r="A13" s="3">
        <v>8</v>
      </c>
      <c r="B13" s="47" t="s">
        <v>277</v>
      </c>
      <c r="C13" s="78" t="s">
        <v>265</v>
      </c>
      <c r="D13" s="64">
        <v>0.52800000000000002</v>
      </c>
      <c r="E13" s="64">
        <v>0.47199999999999998</v>
      </c>
      <c r="F13" s="22">
        <v>0.44600000000000001</v>
      </c>
      <c r="G13" s="22">
        <v>0.38700000000000001</v>
      </c>
      <c r="H13" s="22">
        <v>0.33300000000000002</v>
      </c>
      <c r="I13" s="154">
        <v>0.998</v>
      </c>
      <c r="J13" s="154">
        <v>1</v>
      </c>
      <c r="K13" s="63">
        <f t="shared" si="0"/>
        <v>0.59485714285714286</v>
      </c>
      <c r="L13" s="181">
        <f t="shared" si="1"/>
        <v>0.58236309523809504</v>
      </c>
      <c r="M13" s="187">
        <f t="shared" si="2"/>
        <v>1.2494047619047821E-2</v>
      </c>
    </row>
    <row r="14" spans="1:14" s="12" customFormat="1" ht="38.25" x14ac:dyDescent="0.25">
      <c r="A14" s="3">
        <v>9</v>
      </c>
      <c r="B14" s="47" t="s">
        <v>277</v>
      </c>
      <c r="C14" s="78" t="s">
        <v>256</v>
      </c>
      <c r="D14" s="64">
        <v>1</v>
      </c>
      <c r="E14" s="64">
        <v>0</v>
      </c>
      <c r="F14" s="22">
        <v>0.3</v>
      </c>
      <c r="G14" s="22">
        <v>0.3</v>
      </c>
      <c r="H14" s="22">
        <v>0.5</v>
      </c>
      <c r="I14" s="22">
        <v>1</v>
      </c>
      <c r="J14" s="22">
        <v>1</v>
      </c>
      <c r="K14" s="63">
        <f t="shared" ref="K14" si="3">AVERAGE(D14:J14)</f>
        <v>0.58571428571428563</v>
      </c>
      <c r="L14" s="181">
        <f t="shared" si="1"/>
        <v>0.58236309523809504</v>
      </c>
      <c r="M14" s="187">
        <f t="shared" si="2"/>
        <v>3.3511904761905909E-3</v>
      </c>
    </row>
    <row r="15" spans="1:14" s="12" customFormat="1" ht="38.25" x14ac:dyDescent="0.25">
      <c r="A15" s="3">
        <v>10</v>
      </c>
      <c r="B15" s="47" t="s">
        <v>277</v>
      </c>
      <c r="C15" s="78" t="s">
        <v>268</v>
      </c>
      <c r="D15" s="64">
        <v>0.5</v>
      </c>
      <c r="E15" s="64">
        <v>0.5</v>
      </c>
      <c r="F15" s="22">
        <v>0.3</v>
      </c>
      <c r="G15" s="22">
        <v>0.44</v>
      </c>
      <c r="H15" s="22">
        <v>0.35</v>
      </c>
      <c r="I15" s="154">
        <v>1</v>
      </c>
      <c r="J15" s="154">
        <v>1</v>
      </c>
      <c r="K15" s="63">
        <f t="shared" ref="K15:K29" si="4">AVERAGE(D15:J15)</f>
        <v>0.5842857142857143</v>
      </c>
      <c r="L15" s="181">
        <f t="shared" si="1"/>
        <v>0.58236309523809504</v>
      </c>
      <c r="M15" s="187">
        <f t="shared" si="2"/>
        <v>1.9226190476192562E-3</v>
      </c>
    </row>
    <row r="16" spans="1:14" s="12" customFormat="1" ht="25.5" x14ac:dyDescent="0.25">
      <c r="A16" s="3">
        <v>11</v>
      </c>
      <c r="B16" s="47"/>
      <c r="C16" s="78" t="s">
        <v>269</v>
      </c>
      <c r="D16" s="64">
        <v>0.72699999999999998</v>
      </c>
      <c r="E16" s="64">
        <v>0.27300000000000002</v>
      </c>
      <c r="F16" s="22">
        <v>0.4</v>
      </c>
      <c r="G16" s="22">
        <v>0.37</v>
      </c>
      <c r="H16" s="22">
        <v>0.3</v>
      </c>
      <c r="I16" s="154">
        <v>1</v>
      </c>
      <c r="J16" s="154">
        <v>1</v>
      </c>
      <c r="K16" s="63">
        <f t="shared" si="4"/>
        <v>0.58142857142857152</v>
      </c>
      <c r="L16" s="181">
        <f t="shared" si="1"/>
        <v>0.58236309523809504</v>
      </c>
      <c r="M16" s="187">
        <f t="shared" si="2"/>
        <v>-9.3452380952352421E-4</v>
      </c>
    </row>
    <row r="17" spans="1:14" s="12" customFormat="1" ht="38.25" x14ac:dyDescent="0.25">
      <c r="A17" s="3">
        <v>12</v>
      </c>
      <c r="B17" s="47" t="s">
        <v>277</v>
      </c>
      <c r="C17" s="78" t="s">
        <v>261</v>
      </c>
      <c r="D17" s="64">
        <v>0.5</v>
      </c>
      <c r="E17" s="64">
        <v>0.5</v>
      </c>
      <c r="F17" s="22">
        <v>0.4</v>
      </c>
      <c r="G17" s="22">
        <v>0.3</v>
      </c>
      <c r="H17" s="22">
        <v>0.3</v>
      </c>
      <c r="I17" s="199">
        <v>1</v>
      </c>
      <c r="J17" s="199">
        <v>1</v>
      </c>
      <c r="K17" s="63">
        <f t="shared" si="4"/>
        <v>0.5714285714285714</v>
      </c>
      <c r="L17" s="181">
        <f t="shared" si="1"/>
        <v>0.58236309523809504</v>
      </c>
      <c r="M17" s="187">
        <f t="shared" si="2"/>
        <v>-1.0934523809523644E-2</v>
      </c>
    </row>
    <row r="18" spans="1:14" s="12" customFormat="1" ht="38.25" x14ac:dyDescent="0.25">
      <c r="A18" s="3">
        <v>13</v>
      </c>
      <c r="B18" s="47" t="s">
        <v>277</v>
      </c>
      <c r="C18" s="78" t="s">
        <v>266</v>
      </c>
      <c r="D18" s="64">
        <v>1</v>
      </c>
      <c r="E18" s="64">
        <v>0</v>
      </c>
      <c r="F18" s="22">
        <v>0.3</v>
      </c>
      <c r="G18" s="22">
        <v>0.4</v>
      </c>
      <c r="H18" s="22">
        <v>0.3</v>
      </c>
      <c r="I18" s="154">
        <v>1</v>
      </c>
      <c r="J18" s="154">
        <v>1</v>
      </c>
      <c r="K18" s="63">
        <f t="shared" si="4"/>
        <v>0.5714285714285714</v>
      </c>
      <c r="L18" s="181">
        <f t="shared" si="1"/>
        <v>0.58236309523809504</v>
      </c>
      <c r="M18" s="187">
        <f t="shared" si="2"/>
        <v>-1.0934523809523644E-2</v>
      </c>
    </row>
    <row r="19" spans="1:14" s="12" customFormat="1" ht="38.25" x14ac:dyDescent="0.25">
      <c r="A19" s="3">
        <v>14</v>
      </c>
      <c r="B19" s="47" t="s">
        <v>277</v>
      </c>
      <c r="C19" s="78" t="s">
        <v>274</v>
      </c>
      <c r="D19" s="64">
        <v>0.57199999999999995</v>
      </c>
      <c r="E19" s="64">
        <v>0.42799999999999999</v>
      </c>
      <c r="F19" s="22">
        <v>0.35</v>
      </c>
      <c r="G19" s="22">
        <v>0.3</v>
      </c>
      <c r="H19" s="22">
        <v>0.3</v>
      </c>
      <c r="I19" s="154">
        <v>1</v>
      </c>
      <c r="J19" s="154">
        <v>1</v>
      </c>
      <c r="K19" s="63">
        <f t="shared" si="4"/>
        <v>0.56428571428571428</v>
      </c>
      <c r="L19" s="181">
        <f t="shared" si="1"/>
        <v>0.58236309523809504</v>
      </c>
      <c r="M19" s="187">
        <f t="shared" si="2"/>
        <v>-1.8077380952380762E-2</v>
      </c>
    </row>
    <row r="20" spans="1:14" s="12" customFormat="1" ht="25.5" x14ac:dyDescent="0.25">
      <c r="A20" s="3">
        <v>15</v>
      </c>
      <c r="B20" s="47" t="s">
        <v>277</v>
      </c>
      <c r="C20" s="78" t="s">
        <v>259</v>
      </c>
      <c r="D20" s="64">
        <v>1</v>
      </c>
      <c r="E20" s="64">
        <v>0</v>
      </c>
      <c r="F20" s="22">
        <v>0.4</v>
      </c>
      <c r="G20" s="22">
        <v>0.3</v>
      </c>
      <c r="H20" s="22">
        <v>0.2</v>
      </c>
      <c r="I20" s="199">
        <v>1</v>
      </c>
      <c r="J20" s="199">
        <v>1</v>
      </c>
      <c r="K20" s="63">
        <f t="shared" si="4"/>
        <v>0.55714285714285716</v>
      </c>
      <c r="L20" s="181">
        <f t="shared" si="1"/>
        <v>0.58236309523809504</v>
      </c>
      <c r="M20" s="187">
        <f t="shared" si="2"/>
        <v>-2.5220238095237879E-2</v>
      </c>
    </row>
    <row r="21" spans="1:14" s="12" customFormat="1" ht="38.25" x14ac:dyDescent="0.25">
      <c r="A21" s="3">
        <v>16</v>
      </c>
      <c r="B21" s="47" t="s">
        <v>277</v>
      </c>
      <c r="C21" s="78" t="s">
        <v>260</v>
      </c>
      <c r="D21" s="64">
        <v>1</v>
      </c>
      <c r="E21" s="64">
        <v>0</v>
      </c>
      <c r="F21" s="22">
        <v>0.3</v>
      </c>
      <c r="G21" s="22">
        <v>0.3</v>
      </c>
      <c r="H21" s="22">
        <v>0.3</v>
      </c>
      <c r="I21" s="199">
        <v>1</v>
      </c>
      <c r="J21" s="199">
        <v>1</v>
      </c>
      <c r="K21" s="63">
        <f t="shared" si="4"/>
        <v>0.55714285714285716</v>
      </c>
      <c r="L21" s="181">
        <f t="shared" si="1"/>
        <v>0.58236309523809504</v>
      </c>
      <c r="M21" s="187">
        <f t="shared" si="2"/>
        <v>-2.5220238095237879E-2</v>
      </c>
    </row>
    <row r="22" spans="1:14" s="12" customFormat="1" ht="38.25" x14ac:dyDescent="0.25">
      <c r="A22" s="3">
        <v>17</v>
      </c>
      <c r="B22" s="47" t="s">
        <v>277</v>
      </c>
      <c r="C22" s="78" t="s">
        <v>264</v>
      </c>
      <c r="D22" s="64">
        <v>0</v>
      </c>
      <c r="E22" s="64">
        <v>1</v>
      </c>
      <c r="F22" s="22">
        <v>0.3</v>
      </c>
      <c r="G22" s="22">
        <v>0.3</v>
      </c>
      <c r="H22" s="22">
        <v>0.3</v>
      </c>
      <c r="I22" s="154">
        <v>1</v>
      </c>
      <c r="J22" s="154">
        <v>1</v>
      </c>
      <c r="K22" s="63">
        <f t="shared" si="4"/>
        <v>0.55714285714285716</v>
      </c>
      <c r="L22" s="181">
        <f t="shared" si="1"/>
        <v>0.58236309523809504</v>
      </c>
      <c r="M22" s="187">
        <f t="shared" si="2"/>
        <v>-2.5220238095237879E-2</v>
      </c>
    </row>
    <row r="23" spans="1:14" s="12" customFormat="1" ht="38.25" x14ac:dyDescent="0.25">
      <c r="A23" s="3">
        <v>18</v>
      </c>
      <c r="B23" s="47" t="s">
        <v>277</v>
      </c>
      <c r="C23" s="78" t="s">
        <v>267</v>
      </c>
      <c r="D23" s="64">
        <v>0</v>
      </c>
      <c r="E23" s="64">
        <v>1</v>
      </c>
      <c r="F23" s="22">
        <v>0.3</v>
      </c>
      <c r="G23" s="22">
        <v>0.3</v>
      </c>
      <c r="H23" s="22">
        <v>0.3</v>
      </c>
      <c r="I23" s="154">
        <v>1</v>
      </c>
      <c r="J23" s="154">
        <v>1</v>
      </c>
      <c r="K23" s="63">
        <f t="shared" si="4"/>
        <v>0.55714285714285716</v>
      </c>
      <c r="L23" s="181">
        <f t="shared" si="1"/>
        <v>0.58236309523809504</v>
      </c>
      <c r="M23" s="187">
        <f t="shared" si="2"/>
        <v>-2.5220238095237879E-2</v>
      </c>
    </row>
    <row r="24" spans="1:14" s="12" customFormat="1" ht="38.25" x14ac:dyDescent="0.25">
      <c r="A24" s="3">
        <v>19</v>
      </c>
      <c r="B24" s="47" t="s">
        <v>277</v>
      </c>
      <c r="C24" s="78" t="s">
        <v>270</v>
      </c>
      <c r="D24" s="64">
        <v>0</v>
      </c>
      <c r="E24" s="64">
        <v>1</v>
      </c>
      <c r="F24" s="22">
        <v>0.3</v>
      </c>
      <c r="G24" s="22">
        <v>0.3</v>
      </c>
      <c r="H24" s="22">
        <v>0.3</v>
      </c>
      <c r="I24" s="154">
        <v>1</v>
      </c>
      <c r="J24" s="154">
        <v>1</v>
      </c>
      <c r="K24" s="63">
        <f t="shared" si="4"/>
        <v>0.55714285714285716</v>
      </c>
      <c r="L24" s="181">
        <f t="shared" si="1"/>
        <v>0.58236309523809504</v>
      </c>
      <c r="M24" s="187">
        <f t="shared" si="2"/>
        <v>-2.5220238095237879E-2</v>
      </c>
    </row>
    <row r="25" spans="1:14" s="12" customFormat="1" ht="38.25" x14ac:dyDescent="0.25">
      <c r="A25" s="3">
        <v>20</v>
      </c>
      <c r="B25" s="47" t="s">
        <v>277</v>
      </c>
      <c r="C25" s="78" t="s">
        <v>271</v>
      </c>
      <c r="D25" s="64">
        <v>0</v>
      </c>
      <c r="E25" s="64">
        <v>1</v>
      </c>
      <c r="F25" s="22">
        <v>0.4</v>
      </c>
      <c r="G25" s="22">
        <v>0.3</v>
      </c>
      <c r="H25" s="22">
        <v>0.3</v>
      </c>
      <c r="I25" s="154">
        <v>0.9</v>
      </c>
      <c r="J25" s="154">
        <v>1</v>
      </c>
      <c r="K25" s="63">
        <f t="shared" si="4"/>
        <v>0.55714285714285716</v>
      </c>
      <c r="L25" s="181">
        <f t="shared" si="1"/>
        <v>0.58236309523809504</v>
      </c>
      <c r="M25" s="187">
        <f t="shared" si="2"/>
        <v>-2.5220238095237879E-2</v>
      </c>
    </row>
    <row r="26" spans="1:14" s="12" customFormat="1" ht="38.25" x14ac:dyDescent="0.25">
      <c r="A26" s="3">
        <v>21</v>
      </c>
      <c r="B26" s="47" t="s">
        <v>277</v>
      </c>
      <c r="C26" s="78" t="s">
        <v>273</v>
      </c>
      <c r="D26" s="64">
        <v>1</v>
      </c>
      <c r="E26" s="64">
        <v>0</v>
      </c>
      <c r="F26" s="22">
        <v>0.3</v>
      </c>
      <c r="G26" s="22">
        <v>0.3</v>
      </c>
      <c r="H26" s="22">
        <v>0.3</v>
      </c>
      <c r="I26" s="154">
        <v>1</v>
      </c>
      <c r="J26" s="154">
        <v>1</v>
      </c>
      <c r="K26" s="63">
        <f t="shared" si="4"/>
        <v>0.55714285714285716</v>
      </c>
      <c r="L26" s="181">
        <f t="shared" si="1"/>
        <v>0.58236309523809504</v>
      </c>
      <c r="M26" s="187">
        <f t="shared" si="2"/>
        <v>-2.5220238095237879E-2</v>
      </c>
    </row>
    <row r="27" spans="1:14" s="12" customFormat="1" ht="38.25" x14ac:dyDescent="0.25">
      <c r="A27" s="3">
        <v>22</v>
      </c>
      <c r="B27" s="47" t="s">
        <v>277</v>
      </c>
      <c r="C27" s="78" t="s">
        <v>324</v>
      </c>
      <c r="D27" s="64">
        <v>0.5</v>
      </c>
      <c r="E27" s="64">
        <v>0.5</v>
      </c>
      <c r="F27" s="22">
        <v>0.3</v>
      </c>
      <c r="G27" s="22">
        <v>0.3</v>
      </c>
      <c r="H27" s="22">
        <v>0.3</v>
      </c>
      <c r="I27" s="154">
        <v>1</v>
      </c>
      <c r="J27" s="154">
        <v>1</v>
      </c>
      <c r="K27" s="63">
        <f t="shared" si="4"/>
        <v>0.55714285714285716</v>
      </c>
      <c r="L27" s="181">
        <f t="shared" si="1"/>
        <v>0.58236309523809504</v>
      </c>
      <c r="M27" s="187">
        <f t="shared" si="2"/>
        <v>-2.5220238095237879E-2</v>
      </c>
    </row>
    <row r="28" spans="1:14" s="12" customFormat="1" ht="38.25" x14ac:dyDescent="0.25">
      <c r="A28" s="3">
        <v>23</v>
      </c>
      <c r="B28" s="47" t="s">
        <v>277</v>
      </c>
      <c r="C28" s="78" t="s">
        <v>255</v>
      </c>
      <c r="D28" s="64">
        <v>0</v>
      </c>
      <c r="E28" s="64">
        <v>1</v>
      </c>
      <c r="F28" s="22">
        <v>0.32500000000000001</v>
      </c>
      <c r="G28" s="22">
        <v>0.3</v>
      </c>
      <c r="H28" s="22">
        <v>0.2</v>
      </c>
      <c r="I28" s="22">
        <v>1</v>
      </c>
      <c r="J28" s="22">
        <v>1</v>
      </c>
      <c r="K28" s="63">
        <f t="shared" si="4"/>
        <v>0.54642857142857149</v>
      </c>
      <c r="L28" s="188">
        <f t="shared" si="1"/>
        <v>0.58236309523809504</v>
      </c>
      <c r="M28" s="189">
        <f t="shared" si="2"/>
        <v>-3.5934523809523555E-2</v>
      </c>
    </row>
    <row r="29" spans="1:14" s="12" customFormat="1" ht="38.25" x14ac:dyDescent="0.25">
      <c r="A29" s="3">
        <v>24</v>
      </c>
      <c r="B29" s="47" t="s">
        <v>277</v>
      </c>
      <c r="C29" s="78" t="s">
        <v>275</v>
      </c>
      <c r="D29" s="64">
        <v>0.46200000000000002</v>
      </c>
      <c r="E29" s="64">
        <v>0.53800000000000003</v>
      </c>
      <c r="F29" s="22">
        <v>0.22500000000000001</v>
      </c>
      <c r="G29" s="22">
        <v>0.22</v>
      </c>
      <c r="H29" s="22">
        <v>0.25</v>
      </c>
      <c r="I29" s="154">
        <v>1</v>
      </c>
      <c r="J29" s="154">
        <v>1</v>
      </c>
      <c r="K29" s="63">
        <f t="shared" si="4"/>
        <v>0.52785714285714291</v>
      </c>
      <c r="L29" s="181">
        <f t="shared" si="1"/>
        <v>0.58236309523809504</v>
      </c>
      <c r="M29" s="186">
        <f t="shared" si="2"/>
        <v>-5.4505952380952127E-2</v>
      </c>
      <c r="N29" s="12">
        <v>5.3999999999999999E-2</v>
      </c>
    </row>
    <row r="30" spans="1:14" s="12" customFormat="1" x14ac:dyDescent="0.25">
      <c r="A30" s="3" t="s">
        <v>243</v>
      </c>
      <c r="B30" s="47" t="s">
        <v>277</v>
      </c>
      <c r="C30" s="60"/>
      <c r="D30" s="65">
        <f t="shared" ref="D30:K30" si="5">AVERAGE(D6:D29)</f>
        <v>0.5219583333333333</v>
      </c>
      <c r="E30" s="65">
        <f t="shared" si="5"/>
        <v>0.47804166666666664</v>
      </c>
      <c r="F30" s="50">
        <f t="shared" si="5"/>
        <v>0.36191666666666661</v>
      </c>
      <c r="G30" s="50">
        <f t="shared" si="5"/>
        <v>0.36591666666666667</v>
      </c>
      <c r="H30" s="50">
        <f t="shared" si="5"/>
        <v>0.35762499999999986</v>
      </c>
      <c r="I30" s="156">
        <f t="shared" si="5"/>
        <v>0.99108333333333321</v>
      </c>
      <c r="J30" s="156">
        <f t="shared" si="5"/>
        <v>1</v>
      </c>
      <c r="K30" s="54">
        <f t="shared" si="5"/>
        <v>0.58236309523809504</v>
      </c>
      <c r="L30" s="181">
        <f t="shared" si="1"/>
        <v>0.58236309523809504</v>
      </c>
      <c r="M30" s="13">
        <f t="shared" si="2"/>
        <v>0</v>
      </c>
    </row>
    <row r="31" spans="1:14" s="12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4" s="12" customFormat="1" ht="38.25" x14ac:dyDescent="0.25">
      <c r="A32" s="6">
        <v>1</v>
      </c>
      <c r="B32" s="271" t="s">
        <v>277</v>
      </c>
      <c r="C32" s="77" t="s">
        <v>251</v>
      </c>
      <c r="D32" s="139"/>
      <c r="E32" s="139"/>
      <c r="F32" s="64">
        <v>0.4</v>
      </c>
      <c r="G32" s="64">
        <v>0.4</v>
      </c>
      <c r="H32" s="139"/>
      <c r="I32" s="21">
        <v>1</v>
      </c>
      <c r="J32" s="21"/>
      <c r="K32" s="63">
        <f>AVERAGE(D32:J32)</f>
        <v>0.6</v>
      </c>
      <c r="L32" s="188">
        <f t="shared" ref="L32:L34" si="6">$K$35</f>
        <v>0.60244444444444445</v>
      </c>
      <c r="M32" s="189">
        <f>K32-L32</f>
        <v>-2.4444444444444713E-3</v>
      </c>
    </row>
    <row r="33" spans="1:13" s="12" customFormat="1" ht="38.25" x14ac:dyDescent="0.25">
      <c r="A33" s="6">
        <v>2</v>
      </c>
      <c r="B33" s="271" t="s">
        <v>277</v>
      </c>
      <c r="C33" s="77" t="s">
        <v>253</v>
      </c>
      <c r="D33" s="139"/>
      <c r="E33" s="139"/>
      <c r="F33" s="21">
        <v>0.55000000000000004</v>
      </c>
      <c r="G33" s="21">
        <v>0.57999999999999996</v>
      </c>
      <c r="H33" s="142"/>
      <c r="I33" s="21">
        <v>1</v>
      </c>
      <c r="J33" s="142"/>
      <c r="K33" s="63">
        <f>AVERAGE(D33:J33)</f>
        <v>0.71</v>
      </c>
      <c r="L33" s="188">
        <f t="shared" si="6"/>
        <v>0.60244444444444445</v>
      </c>
      <c r="M33" s="189">
        <f>K33-L33</f>
        <v>0.10755555555555552</v>
      </c>
    </row>
    <row r="34" spans="1:13" ht="38.25" x14ac:dyDescent="0.25">
      <c r="A34" s="3">
        <v>1</v>
      </c>
      <c r="B34" s="47" t="s">
        <v>277</v>
      </c>
      <c r="C34" s="77" t="s">
        <v>254</v>
      </c>
      <c r="D34" s="139"/>
      <c r="E34" s="139"/>
      <c r="F34" s="22">
        <v>0.3</v>
      </c>
      <c r="G34" s="22">
        <v>0.3</v>
      </c>
      <c r="H34" s="155"/>
      <c r="I34" s="22">
        <v>0.89200000000000002</v>
      </c>
      <c r="J34" s="155"/>
      <c r="K34" s="63">
        <f>AVERAGE(D34:J34)</f>
        <v>0.49733333333333335</v>
      </c>
      <c r="L34" s="188">
        <f t="shared" si="6"/>
        <v>0.60244444444444445</v>
      </c>
      <c r="M34" s="195">
        <f>K34-L34</f>
        <v>-0.1051111111111111</v>
      </c>
    </row>
    <row r="35" spans="1:13" x14ac:dyDescent="0.25">
      <c r="A35" s="3"/>
      <c r="B35" s="47"/>
      <c r="K35" s="197">
        <f>AVERAGE(K32:K34)</f>
        <v>0.60244444444444445</v>
      </c>
    </row>
    <row r="36" spans="1:13" x14ac:dyDescent="0.25">
      <c r="A36" s="3"/>
      <c r="B36" s="47"/>
    </row>
  </sheetData>
  <sortState ref="A7:H32">
    <sortCondition ref="A7:A32"/>
  </sortState>
  <mergeCells count="11">
    <mergeCell ref="L3:L5"/>
    <mergeCell ref="M3:M5"/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Y39"/>
  <sheetViews>
    <sheetView zoomScale="80" zoomScaleNormal="80" workbookViewId="0">
      <selection activeCell="I23" sqref="I23"/>
    </sheetView>
  </sheetViews>
  <sheetFormatPr defaultColWidth="8.85546875" defaultRowHeight="15" x14ac:dyDescent="0.25"/>
  <cols>
    <col min="1" max="1" width="8.5703125" style="7" customWidth="1"/>
    <col min="2" max="2" width="21.42578125" style="7" customWidth="1"/>
    <col min="3" max="3" width="33" style="7" customWidth="1"/>
    <col min="4" max="4" width="15.5703125" style="7" customWidth="1"/>
    <col min="5" max="5" width="14.85546875" style="7" customWidth="1"/>
    <col min="6" max="9" width="13.42578125" style="7" customWidth="1"/>
    <col min="10" max="10" width="20.7109375" style="7" customWidth="1"/>
    <col min="11" max="11" width="21" style="7" customWidth="1"/>
    <col min="12" max="12" width="21.28515625" style="7" customWidth="1"/>
    <col min="13" max="13" width="15.5703125" style="7" customWidth="1"/>
    <col min="14" max="14" width="13.5703125" style="7" customWidth="1"/>
    <col min="15" max="15" width="14.28515625" style="7" customWidth="1"/>
    <col min="16" max="16" width="16.5703125" style="7" customWidth="1"/>
    <col min="17" max="17" width="17.140625" style="7" customWidth="1"/>
    <col min="18" max="18" width="14.140625" style="7" customWidth="1"/>
    <col min="19" max="19" width="12.28515625" style="9" customWidth="1"/>
    <col min="20" max="21" width="13" style="7" customWidth="1"/>
    <col min="22" max="22" width="8.28515625" style="7" customWidth="1"/>
    <col min="23" max="16384" width="8.85546875" style="7"/>
  </cols>
  <sheetData>
    <row r="1" spans="1:25" ht="15" customHeight="1" x14ac:dyDescent="0.25">
      <c r="A1" s="346" t="s">
        <v>20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</row>
    <row r="2" spans="1:25" ht="15" customHeight="1" x14ac:dyDescent="0.25">
      <c r="A2" s="347" t="s">
        <v>21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</row>
    <row r="3" spans="1:25" ht="15.75" x14ac:dyDescent="0.25">
      <c r="A3" s="348" t="s">
        <v>171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</row>
    <row r="4" spans="1:25" ht="15.75" x14ac:dyDescent="0.25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</row>
    <row r="5" spans="1:25" ht="67.5" customHeight="1" x14ac:dyDescent="0.25">
      <c r="A5" s="349" t="s">
        <v>2</v>
      </c>
      <c r="B5" s="288" t="s">
        <v>105</v>
      </c>
      <c r="C5" s="288" t="s">
        <v>71</v>
      </c>
      <c r="D5" s="350" t="s">
        <v>84</v>
      </c>
      <c r="E5" s="349"/>
      <c r="F5" s="349"/>
      <c r="G5" s="349" t="s">
        <v>85</v>
      </c>
      <c r="H5" s="349"/>
      <c r="I5" s="349"/>
      <c r="J5" s="351" t="s">
        <v>113</v>
      </c>
      <c r="K5" s="333"/>
      <c r="L5" s="353"/>
      <c r="M5" s="349" t="s">
        <v>114</v>
      </c>
      <c r="N5" s="349"/>
      <c r="O5" s="351"/>
      <c r="P5" s="344" t="s">
        <v>91</v>
      </c>
      <c r="Q5" s="350" t="s">
        <v>90</v>
      </c>
      <c r="R5" s="349"/>
      <c r="S5" s="352" t="s">
        <v>93</v>
      </c>
      <c r="T5" s="352"/>
      <c r="U5" s="157" t="s">
        <v>328</v>
      </c>
      <c r="V5" s="93" t="s">
        <v>58</v>
      </c>
      <c r="W5" s="338" t="s">
        <v>243</v>
      </c>
      <c r="X5" s="341" t="s">
        <v>364</v>
      </c>
    </row>
    <row r="6" spans="1:25" ht="19.5" customHeight="1" x14ac:dyDescent="0.25">
      <c r="A6" s="349"/>
      <c r="B6" s="288"/>
      <c r="C6" s="288"/>
      <c r="D6" s="91" t="s">
        <v>22</v>
      </c>
      <c r="E6" s="90" t="s">
        <v>23</v>
      </c>
      <c r="F6" s="90" t="s">
        <v>24</v>
      </c>
      <c r="G6" s="90" t="s">
        <v>25</v>
      </c>
      <c r="H6" s="90" t="s">
        <v>26</v>
      </c>
      <c r="I6" s="90" t="s">
        <v>27</v>
      </c>
      <c r="J6" s="90" t="s">
        <v>28</v>
      </c>
      <c r="K6" s="90" t="s">
        <v>29</v>
      </c>
      <c r="L6" s="90" t="s">
        <v>30</v>
      </c>
      <c r="M6" s="90" t="s">
        <v>31</v>
      </c>
      <c r="N6" s="90" t="s">
        <v>32</v>
      </c>
      <c r="O6" s="92" t="s">
        <v>89</v>
      </c>
      <c r="P6" s="345"/>
      <c r="Q6" s="91" t="s">
        <v>33</v>
      </c>
      <c r="R6" s="90" t="s">
        <v>34</v>
      </c>
      <c r="S6" s="90" t="s">
        <v>94</v>
      </c>
      <c r="T6" s="90" t="s">
        <v>95</v>
      </c>
      <c r="U6" s="23"/>
      <c r="V6" s="8"/>
      <c r="W6" s="339"/>
      <c r="X6" s="342"/>
    </row>
    <row r="7" spans="1:25" ht="73.5" customHeight="1" x14ac:dyDescent="0.25">
      <c r="A7" s="349"/>
      <c r="B7" s="288"/>
      <c r="C7" s="288"/>
      <c r="D7" s="91" t="s">
        <v>8</v>
      </c>
      <c r="E7" s="90" t="s">
        <v>9</v>
      </c>
      <c r="F7" s="90" t="s">
        <v>10</v>
      </c>
      <c r="G7" s="90" t="s">
        <v>8</v>
      </c>
      <c r="H7" s="90" t="s">
        <v>9</v>
      </c>
      <c r="I7" s="90" t="s">
        <v>10</v>
      </c>
      <c r="J7" s="90" t="s">
        <v>86</v>
      </c>
      <c r="K7" s="90" t="s">
        <v>87</v>
      </c>
      <c r="L7" s="90" t="s">
        <v>88</v>
      </c>
      <c r="M7" s="90" t="s">
        <v>35</v>
      </c>
      <c r="N7" s="90" t="s">
        <v>56</v>
      </c>
      <c r="O7" s="92" t="s">
        <v>36</v>
      </c>
      <c r="P7" s="23" t="s">
        <v>92</v>
      </c>
      <c r="Q7" s="91" t="s">
        <v>57</v>
      </c>
      <c r="R7" s="90" t="s">
        <v>70</v>
      </c>
      <c r="S7" s="90" t="s">
        <v>9</v>
      </c>
      <c r="T7" s="90" t="s">
        <v>10</v>
      </c>
      <c r="U7" s="23"/>
      <c r="V7" s="8" t="s">
        <v>59</v>
      </c>
      <c r="W7" s="340"/>
      <c r="X7" s="343"/>
    </row>
    <row r="8" spans="1:25" ht="38.25" x14ac:dyDescent="0.25">
      <c r="A8" s="3">
        <v>1</v>
      </c>
      <c r="B8" s="47" t="s">
        <v>277</v>
      </c>
      <c r="C8" s="78" t="s">
        <v>270</v>
      </c>
      <c r="D8" s="28">
        <v>0.70699999999999996</v>
      </c>
      <c r="E8" s="19">
        <v>0.48799999999999999</v>
      </c>
      <c r="F8" s="19">
        <v>0.71399999999999997</v>
      </c>
      <c r="G8" s="19">
        <v>1</v>
      </c>
      <c r="H8" s="19">
        <v>0.97699999999999998</v>
      </c>
      <c r="I8" s="19">
        <v>1</v>
      </c>
      <c r="J8" s="19">
        <v>1</v>
      </c>
      <c r="K8" s="19">
        <v>1</v>
      </c>
      <c r="L8" s="19">
        <v>1</v>
      </c>
      <c r="M8" s="19">
        <v>0.25</v>
      </c>
      <c r="N8" s="19">
        <v>0</v>
      </c>
      <c r="O8" s="19">
        <v>0</v>
      </c>
      <c r="P8" s="19">
        <v>7.0999999999999994E-2</v>
      </c>
      <c r="Q8" s="19">
        <v>1</v>
      </c>
      <c r="R8" s="19">
        <v>1</v>
      </c>
      <c r="S8" s="19">
        <v>0.94399999999999995</v>
      </c>
      <c r="T8" s="19">
        <v>1</v>
      </c>
      <c r="U8" s="19">
        <f>AVERAGE(D8:T8)</f>
        <v>0.71476470588235297</v>
      </c>
      <c r="V8" s="18">
        <f>U8*2</f>
        <v>1.4295294117647059</v>
      </c>
      <c r="W8" s="191">
        <f t="shared" ref="W8:W31" si="0">$V$32</f>
        <v>1.2469925264728314</v>
      </c>
      <c r="X8" s="192">
        <f t="shared" ref="X8:X31" si="1">V8-W8</f>
        <v>0.18253688529187451</v>
      </c>
      <c r="Y8" s="7">
        <v>9.0999999999999998E-2</v>
      </c>
    </row>
    <row r="9" spans="1:25" s="16" customFormat="1" ht="38.25" x14ac:dyDescent="0.25">
      <c r="A9" s="3">
        <v>2</v>
      </c>
      <c r="B9" s="47" t="s">
        <v>277</v>
      </c>
      <c r="C9" s="78" t="s">
        <v>256</v>
      </c>
      <c r="D9" s="28">
        <v>0.53800000000000003</v>
      </c>
      <c r="E9" s="19">
        <v>0.41499999999999998</v>
      </c>
      <c r="F9" s="19">
        <v>0.4</v>
      </c>
      <c r="G9" s="19">
        <v>1</v>
      </c>
      <c r="H9" s="19">
        <v>0.9</v>
      </c>
      <c r="I9" s="19">
        <v>1</v>
      </c>
      <c r="J9" s="153">
        <v>1</v>
      </c>
      <c r="K9" s="19">
        <v>1</v>
      </c>
      <c r="L9" s="19">
        <v>1</v>
      </c>
      <c r="M9" s="19">
        <v>0.55000000000000004</v>
      </c>
      <c r="N9" s="19">
        <v>0.33</v>
      </c>
      <c r="O9" s="19">
        <v>0</v>
      </c>
      <c r="P9" s="19">
        <v>0.26900000000000002</v>
      </c>
      <c r="Q9" s="19">
        <v>1</v>
      </c>
      <c r="R9" s="19">
        <v>0.67</v>
      </c>
      <c r="S9" s="19">
        <v>1</v>
      </c>
      <c r="T9" s="19">
        <v>1</v>
      </c>
      <c r="U9" s="19">
        <f t="shared" ref="U9" si="2">AVERAGE(D9:T9)</f>
        <v>0.71011764705882352</v>
      </c>
      <c r="V9" s="18">
        <f t="shared" ref="V9" si="3">U9*2</f>
        <v>1.420235294117647</v>
      </c>
      <c r="W9" s="191">
        <f t="shared" si="0"/>
        <v>1.2469925264728314</v>
      </c>
      <c r="X9" s="192">
        <f t="shared" si="1"/>
        <v>0.17324276764481561</v>
      </c>
    </row>
    <row r="10" spans="1:25" s="5" customFormat="1" ht="38.25" x14ac:dyDescent="0.25">
      <c r="A10" s="3">
        <v>3</v>
      </c>
      <c r="B10" s="47" t="s">
        <v>277</v>
      </c>
      <c r="C10" s="78" t="s">
        <v>263</v>
      </c>
      <c r="D10" s="28">
        <v>0.54900000000000004</v>
      </c>
      <c r="E10" s="19">
        <v>0.35</v>
      </c>
      <c r="F10" s="19">
        <v>0.34</v>
      </c>
      <c r="G10" s="19">
        <v>0.98599999999999999</v>
      </c>
      <c r="H10" s="19">
        <v>1</v>
      </c>
      <c r="I10" s="19">
        <v>1</v>
      </c>
      <c r="J10" s="19">
        <v>1</v>
      </c>
      <c r="K10" s="19">
        <v>1</v>
      </c>
      <c r="L10" s="19">
        <v>1</v>
      </c>
      <c r="M10" s="19">
        <v>0.35</v>
      </c>
      <c r="N10" s="19">
        <v>0</v>
      </c>
      <c r="O10" s="19">
        <v>0</v>
      </c>
      <c r="P10" s="19">
        <v>1.2999999999999999E-2</v>
      </c>
      <c r="Q10" s="19">
        <v>1</v>
      </c>
      <c r="R10" s="19">
        <v>1</v>
      </c>
      <c r="S10" s="19">
        <v>1</v>
      </c>
      <c r="T10" s="19">
        <v>1</v>
      </c>
      <c r="U10" s="19">
        <f t="shared" ref="U10:U31" si="4">AVERAGE(D10:T10)</f>
        <v>0.68164705882352938</v>
      </c>
      <c r="V10" s="18">
        <f t="shared" ref="V10:V31" si="5">U10*2</f>
        <v>1.3632941176470588</v>
      </c>
      <c r="W10" s="191">
        <f t="shared" si="0"/>
        <v>1.2469925264728314</v>
      </c>
      <c r="X10" s="192">
        <f t="shared" si="1"/>
        <v>0.11630159117422734</v>
      </c>
    </row>
    <row r="11" spans="1:25" s="14" customFormat="1" ht="25.5" customHeight="1" x14ac:dyDescent="0.25">
      <c r="A11" s="3">
        <v>4</v>
      </c>
      <c r="B11" s="47" t="s">
        <v>277</v>
      </c>
      <c r="C11" s="78" t="s">
        <v>271</v>
      </c>
      <c r="D11" s="28">
        <v>0.89300000000000002</v>
      </c>
      <c r="E11" s="19">
        <v>0.73</v>
      </c>
      <c r="F11" s="19">
        <v>0.755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0.4</v>
      </c>
      <c r="N11" s="19">
        <v>0</v>
      </c>
      <c r="O11" s="19">
        <v>0</v>
      </c>
      <c r="P11" s="19">
        <v>0</v>
      </c>
      <c r="Q11" s="19">
        <v>0</v>
      </c>
      <c r="R11" s="19">
        <v>0.7</v>
      </c>
      <c r="S11" s="19">
        <v>1</v>
      </c>
      <c r="T11" s="19">
        <v>1</v>
      </c>
      <c r="U11" s="19">
        <f t="shared" si="4"/>
        <v>0.67517647058823527</v>
      </c>
      <c r="V11" s="18">
        <f t="shared" si="5"/>
        <v>1.3503529411764705</v>
      </c>
      <c r="W11" s="191">
        <f t="shared" si="0"/>
        <v>1.2469925264728314</v>
      </c>
      <c r="X11" s="192">
        <f t="shared" si="1"/>
        <v>0.1033604147036391</v>
      </c>
    </row>
    <row r="12" spans="1:25" s="14" customFormat="1" ht="38.25" x14ac:dyDescent="0.25">
      <c r="A12" s="3">
        <v>5</v>
      </c>
      <c r="B12" s="47" t="s">
        <v>277</v>
      </c>
      <c r="C12" s="78" t="s">
        <v>275</v>
      </c>
      <c r="D12" s="28">
        <v>0.75</v>
      </c>
      <c r="E12" s="19">
        <v>0.438</v>
      </c>
      <c r="F12" s="19">
        <v>0.69199999999999995</v>
      </c>
      <c r="G12" s="19">
        <v>0.97299999999999998</v>
      </c>
      <c r="H12" s="19">
        <v>0.93700000000000006</v>
      </c>
      <c r="I12" s="19">
        <v>0.84599999999999997</v>
      </c>
      <c r="J12" s="19">
        <v>1</v>
      </c>
      <c r="K12" s="19">
        <v>1</v>
      </c>
      <c r="L12" s="19">
        <v>1</v>
      </c>
      <c r="M12" s="19">
        <v>0.66700000000000004</v>
      </c>
      <c r="N12" s="19">
        <v>0</v>
      </c>
      <c r="O12" s="19">
        <v>0</v>
      </c>
      <c r="P12" s="19">
        <v>0</v>
      </c>
      <c r="Q12" s="19">
        <v>0</v>
      </c>
      <c r="R12" s="19">
        <v>1</v>
      </c>
      <c r="S12" s="19">
        <v>1</v>
      </c>
      <c r="T12" s="19">
        <v>1</v>
      </c>
      <c r="U12" s="19">
        <f t="shared" si="4"/>
        <v>0.66488235294117648</v>
      </c>
      <c r="V12" s="18">
        <f t="shared" si="5"/>
        <v>1.329764705882353</v>
      </c>
      <c r="W12" s="191">
        <f t="shared" si="0"/>
        <v>1.2469925264728314</v>
      </c>
      <c r="X12" s="196">
        <f t="shared" si="1"/>
        <v>8.2772179409521529E-2</v>
      </c>
    </row>
    <row r="13" spans="1:25" s="14" customFormat="1" ht="38.25" x14ac:dyDescent="0.25">
      <c r="A13" s="3">
        <v>6</v>
      </c>
      <c r="B13" s="47" t="s">
        <v>277</v>
      </c>
      <c r="C13" s="78" t="s">
        <v>264</v>
      </c>
      <c r="D13" s="28">
        <v>0.60699999999999998</v>
      </c>
      <c r="E13" s="19">
        <v>0.47699999999999998</v>
      </c>
      <c r="F13" s="19">
        <v>0.61499999999999999</v>
      </c>
      <c r="G13" s="19">
        <v>1</v>
      </c>
      <c r="H13" s="19">
        <v>1</v>
      </c>
      <c r="I13" s="19">
        <v>1</v>
      </c>
      <c r="J13" s="19">
        <v>1</v>
      </c>
      <c r="K13" s="19">
        <v>1</v>
      </c>
      <c r="L13" s="19">
        <v>1</v>
      </c>
      <c r="M13" s="19">
        <v>0.58799999999999997</v>
      </c>
      <c r="N13" s="19">
        <v>0</v>
      </c>
      <c r="O13" s="19">
        <v>0</v>
      </c>
      <c r="P13" s="19">
        <v>0</v>
      </c>
      <c r="Q13" s="19">
        <v>0</v>
      </c>
      <c r="R13" s="19">
        <v>1</v>
      </c>
      <c r="S13" s="19">
        <v>1</v>
      </c>
      <c r="T13" s="19">
        <v>1</v>
      </c>
      <c r="U13" s="19">
        <f t="shared" si="4"/>
        <v>0.66394117647058815</v>
      </c>
      <c r="V13" s="18">
        <f t="shared" si="5"/>
        <v>1.3278823529411763</v>
      </c>
      <c r="W13" s="191">
        <f t="shared" si="0"/>
        <v>1.2469925264728314</v>
      </c>
      <c r="X13" s="196">
        <f t="shared" si="1"/>
        <v>8.0889826468344861E-2</v>
      </c>
    </row>
    <row r="14" spans="1:25" s="14" customFormat="1" ht="25.5" x14ac:dyDescent="0.25">
      <c r="A14" s="3">
        <v>7</v>
      </c>
      <c r="B14" s="47" t="s">
        <v>277</v>
      </c>
      <c r="C14" s="78" t="s">
        <v>267</v>
      </c>
      <c r="D14" s="28">
        <v>0.49</v>
      </c>
      <c r="E14" s="19">
        <v>0.23400000000000001</v>
      </c>
      <c r="F14" s="19">
        <v>0.5</v>
      </c>
      <c r="G14" s="19">
        <v>1</v>
      </c>
      <c r="H14" s="19">
        <v>1</v>
      </c>
      <c r="I14" s="19">
        <v>1</v>
      </c>
      <c r="J14" s="19">
        <v>1</v>
      </c>
      <c r="K14" s="19">
        <v>1</v>
      </c>
      <c r="L14" s="19">
        <v>1</v>
      </c>
      <c r="M14" s="19">
        <v>0.92300000000000004</v>
      </c>
      <c r="N14" s="19">
        <v>0</v>
      </c>
      <c r="O14" s="19">
        <v>0</v>
      </c>
      <c r="P14" s="19">
        <v>0</v>
      </c>
      <c r="Q14" s="19">
        <v>0</v>
      </c>
      <c r="R14" s="19">
        <v>1</v>
      </c>
      <c r="S14" s="19">
        <v>1</v>
      </c>
      <c r="T14" s="19">
        <v>1</v>
      </c>
      <c r="U14" s="19">
        <f t="shared" si="4"/>
        <v>0.65570588235294114</v>
      </c>
      <c r="V14" s="18">
        <f t="shared" si="5"/>
        <v>1.3114117647058823</v>
      </c>
      <c r="W14" s="191">
        <f t="shared" si="0"/>
        <v>1.2469925264728314</v>
      </c>
      <c r="X14" s="196">
        <f t="shared" si="1"/>
        <v>6.4419238233050846E-2</v>
      </c>
    </row>
    <row r="15" spans="1:25" s="14" customFormat="1" ht="25.5" x14ac:dyDescent="0.25">
      <c r="A15" s="3">
        <v>8</v>
      </c>
      <c r="B15" s="47" t="s">
        <v>277</v>
      </c>
      <c r="C15" s="78" t="s">
        <v>258</v>
      </c>
      <c r="D15" s="28">
        <v>0.56999999999999995</v>
      </c>
      <c r="E15" s="19">
        <v>0.44</v>
      </c>
      <c r="F15" s="19">
        <v>0.51</v>
      </c>
      <c r="G15" s="19">
        <v>1</v>
      </c>
      <c r="H15" s="19">
        <v>1</v>
      </c>
      <c r="I15" s="19">
        <v>1</v>
      </c>
      <c r="J15" s="19">
        <v>1</v>
      </c>
      <c r="K15" s="19">
        <v>1</v>
      </c>
      <c r="L15" s="19">
        <v>1</v>
      </c>
      <c r="M15" s="19">
        <v>0.34</v>
      </c>
      <c r="N15" s="19">
        <v>0.2</v>
      </c>
      <c r="O15" s="19">
        <v>0</v>
      </c>
      <c r="P15" s="19">
        <v>0</v>
      </c>
      <c r="Q15" s="19">
        <v>0</v>
      </c>
      <c r="R15" s="19">
        <v>1</v>
      </c>
      <c r="S15" s="19">
        <v>1</v>
      </c>
      <c r="T15" s="19">
        <v>1</v>
      </c>
      <c r="U15" s="19">
        <f t="shared" si="4"/>
        <v>0.65058823529411758</v>
      </c>
      <c r="V15" s="18">
        <f t="shared" si="5"/>
        <v>1.3011764705882352</v>
      </c>
      <c r="W15" s="191">
        <f t="shared" si="0"/>
        <v>1.2469925264728314</v>
      </c>
      <c r="X15" s="196">
        <f t="shared" si="1"/>
        <v>5.4183944115403726E-2</v>
      </c>
    </row>
    <row r="16" spans="1:25" s="14" customFormat="1" ht="38.25" x14ac:dyDescent="0.25">
      <c r="A16" s="3">
        <v>9</v>
      </c>
      <c r="B16" s="47" t="s">
        <v>277</v>
      </c>
      <c r="C16" s="78" t="s">
        <v>276</v>
      </c>
      <c r="D16" s="28">
        <v>0.54600000000000004</v>
      </c>
      <c r="E16" s="19">
        <v>0.36842105263157893</v>
      </c>
      <c r="F16" s="19">
        <v>0.39130434782608697</v>
      </c>
      <c r="G16" s="19">
        <v>1</v>
      </c>
      <c r="H16" s="19">
        <v>0.94699999999999995</v>
      </c>
      <c r="I16" s="19">
        <v>1</v>
      </c>
      <c r="J16" s="19">
        <v>1</v>
      </c>
      <c r="K16" s="19">
        <v>1</v>
      </c>
      <c r="L16" s="19">
        <v>1</v>
      </c>
      <c r="M16" s="19">
        <v>0.8</v>
      </c>
      <c r="N16" s="19">
        <v>0</v>
      </c>
      <c r="O16" s="19">
        <v>0</v>
      </c>
      <c r="P16" s="19">
        <v>0</v>
      </c>
      <c r="Q16" s="19">
        <v>0</v>
      </c>
      <c r="R16" s="19">
        <v>1</v>
      </c>
      <c r="S16" s="19">
        <v>1</v>
      </c>
      <c r="T16" s="19">
        <v>1</v>
      </c>
      <c r="U16" s="19">
        <f t="shared" si="4"/>
        <v>0.6501603176739803</v>
      </c>
      <c r="V16" s="18">
        <f t="shared" si="5"/>
        <v>1.3003206353479606</v>
      </c>
      <c r="W16" s="191">
        <f t="shared" si="0"/>
        <v>1.2469925264728314</v>
      </c>
      <c r="X16" s="196">
        <f t="shared" si="1"/>
        <v>5.3328108875129177E-2</v>
      </c>
    </row>
    <row r="17" spans="1:25" s="14" customFormat="1" ht="25.5" x14ac:dyDescent="0.25">
      <c r="A17" s="3">
        <v>10</v>
      </c>
      <c r="B17" s="47" t="s">
        <v>277</v>
      </c>
      <c r="C17" s="78" t="s">
        <v>269</v>
      </c>
      <c r="D17" s="28">
        <v>0.627</v>
      </c>
      <c r="E17" s="19">
        <v>0.47599999999999998</v>
      </c>
      <c r="F17" s="19">
        <v>0.45500000000000002</v>
      </c>
      <c r="G17" s="19">
        <v>1</v>
      </c>
      <c r="H17" s="19">
        <v>1</v>
      </c>
      <c r="I17" s="19">
        <v>1</v>
      </c>
      <c r="J17" s="19">
        <v>1</v>
      </c>
      <c r="K17" s="19">
        <v>1</v>
      </c>
      <c r="L17" s="19">
        <v>1</v>
      </c>
      <c r="M17" s="19">
        <v>0.222</v>
      </c>
      <c r="N17" s="19">
        <v>0</v>
      </c>
      <c r="O17" s="19">
        <v>0</v>
      </c>
      <c r="P17" s="19">
        <v>0</v>
      </c>
      <c r="Q17" s="19">
        <v>0</v>
      </c>
      <c r="R17" s="19">
        <v>1</v>
      </c>
      <c r="S17" s="19">
        <v>1</v>
      </c>
      <c r="T17" s="19">
        <v>1</v>
      </c>
      <c r="U17" s="19">
        <f t="shared" si="4"/>
        <v>0.63411764705882356</v>
      </c>
      <c r="V17" s="18">
        <f t="shared" si="5"/>
        <v>1.2682352941176471</v>
      </c>
      <c r="W17" s="191">
        <f t="shared" si="0"/>
        <v>1.2469925264728314</v>
      </c>
      <c r="X17" s="196">
        <f t="shared" si="1"/>
        <v>2.1242767644815697E-2</v>
      </c>
    </row>
    <row r="18" spans="1:25" s="14" customFormat="1" ht="25.5" x14ac:dyDescent="0.25">
      <c r="A18" s="3">
        <v>11</v>
      </c>
      <c r="B18" s="47" t="s">
        <v>277</v>
      </c>
      <c r="C18" s="78" t="s">
        <v>259</v>
      </c>
      <c r="D18" s="28">
        <v>0.72699999999999998</v>
      </c>
      <c r="E18" s="19">
        <v>0.505</v>
      </c>
      <c r="F18" s="19">
        <v>0.5</v>
      </c>
      <c r="G18" s="19">
        <v>0.97899999999999998</v>
      </c>
      <c r="H18" s="19">
        <v>0.97199999999999998</v>
      </c>
      <c r="I18" s="19">
        <v>0.96</v>
      </c>
      <c r="J18" s="19">
        <v>1</v>
      </c>
      <c r="K18" s="19">
        <v>1</v>
      </c>
      <c r="L18" s="19">
        <v>1</v>
      </c>
      <c r="M18" s="19">
        <v>0.14199999999999999</v>
      </c>
      <c r="N18" s="19">
        <v>1</v>
      </c>
      <c r="O18" s="19">
        <v>0</v>
      </c>
      <c r="P18" s="19">
        <v>0</v>
      </c>
      <c r="Q18" s="19">
        <v>0</v>
      </c>
      <c r="R18" s="19">
        <v>0</v>
      </c>
      <c r="S18" s="19">
        <v>0.97199999999999998</v>
      </c>
      <c r="T18" s="19">
        <v>1</v>
      </c>
      <c r="U18" s="19">
        <f t="shared" si="4"/>
        <v>0.6327647058823529</v>
      </c>
      <c r="V18" s="18">
        <f t="shared" si="5"/>
        <v>1.2655294117647058</v>
      </c>
      <c r="W18" s="191">
        <f t="shared" si="0"/>
        <v>1.2469925264728314</v>
      </c>
      <c r="X18" s="196">
        <f t="shared" si="1"/>
        <v>1.8536885291874361E-2</v>
      </c>
    </row>
    <row r="19" spans="1:25" s="14" customFormat="1" ht="38.25" x14ac:dyDescent="0.25">
      <c r="A19" s="3">
        <v>12</v>
      </c>
      <c r="B19" s="47" t="s">
        <v>277</v>
      </c>
      <c r="C19" s="78" t="s">
        <v>257</v>
      </c>
      <c r="D19" s="28">
        <v>0.73099999999999998</v>
      </c>
      <c r="E19" s="19">
        <v>0.53300000000000003</v>
      </c>
      <c r="F19" s="19">
        <v>0.52400000000000002</v>
      </c>
      <c r="G19" s="19">
        <v>1</v>
      </c>
      <c r="H19" s="19">
        <v>0.99199999999999999</v>
      </c>
      <c r="I19" s="19">
        <v>1</v>
      </c>
      <c r="J19" s="19">
        <v>1</v>
      </c>
      <c r="K19" s="19">
        <v>1</v>
      </c>
      <c r="L19" s="19">
        <v>1</v>
      </c>
      <c r="M19" s="19">
        <v>0.315</v>
      </c>
      <c r="N19" s="19">
        <v>0</v>
      </c>
      <c r="O19" s="19">
        <v>0</v>
      </c>
      <c r="P19" s="19">
        <v>0</v>
      </c>
      <c r="Q19" s="19">
        <v>0</v>
      </c>
      <c r="R19" s="19">
        <v>0.53400000000000003</v>
      </c>
      <c r="S19" s="19">
        <v>1</v>
      </c>
      <c r="T19" s="19">
        <v>1</v>
      </c>
      <c r="U19" s="19">
        <f t="shared" si="4"/>
        <v>0.62523529411764711</v>
      </c>
      <c r="V19" s="18">
        <f t="shared" si="5"/>
        <v>1.2504705882352942</v>
      </c>
      <c r="W19" s="191">
        <f t="shared" si="0"/>
        <v>1.2469925264728314</v>
      </c>
      <c r="X19" s="196">
        <f t="shared" si="1"/>
        <v>3.4780617624627919E-3</v>
      </c>
    </row>
    <row r="20" spans="1:25" s="14" customFormat="1" ht="38.25" x14ac:dyDescent="0.25">
      <c r="A20" s="3">
        <v>13</v>
      </c>
      <c r="B20" s="47" t="s">
        <v>277</v>
      </c>
      <c r="C20" s="78" t="s">
        <v>272</v>
      </c>
      <c r="D20" s="28">
        <v>0.65</v>
      </c>
      <c r="E20" s="19">
        <v>0.33</v>
      </c>
      <c r="F20" s="19">
        <v>0.5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19">
        <v>0.5</v>
      </c>
      <c r="N20" s="19">
        <v>0</v>
      </c>
      <c r="O20" s="19">
        <v>0</v>
      </c>
      <c r="P20" s="19">
        <v>0</v>
      </c>
      <c r="Q20" s="19">
        <v>0</v>
      </c>
      <c r="R20" s="19">
        <v>1</v>
      </c>
      <c r="S20" s="19">
        <v>1</v>
      </c>
      <c r="T20" s="19"/>
      <c r="U20" s="19">
        <f t="shared" si="4"/>
        <v>0.62375000000000003</v>
      </c>
      <c r="V20" s="18">
        <f t="shared" si="5"/>
        <v>1.2475000000000001</v>
      </c>
      <c r="W20" s="191">
        <f t="shared" si="0"/>
        <v>1.2469925264728314</v>
      </c>
      <c r="X20" s="196">
        <f t="shared" si="1"/>
        <v>5.074735271686226E-4</v>
      </c>
    </row>
    <row r="21" spans="1:25" s="14" customFormat="1" ht="38.25" x14ac:dyDescent="0.25">
      <c r="A21" s="3">
        <v>14</v>
      </c>
      <c r="B21" s="47" t="s">
        <v>277</v>
      </c>
      <c r="C21" s="78" t="s">
        <v>274</v>
      </c>
      <c r="D21" s="28">
        <v>0.53</v>
      </c>
      <c r="E21" s="19">
        <v>0.374</v>
      </c>
      <c r="F21" s="19">
        <v>0.42799999999999999</v>
      </c>
      <c r="G21" s="19">
        <v>1</v>
      </c>
      <c r="H21" s="19">
        <v>1</v>
      </c>
      <c r="I21" s="19">
        <v>1</v>
      </c>
      <c r="J21" s="19">
        <v>1</v>
      </c>
      <c r="K21" s="19">
        <v>1</v>
      </c>
      <c r="L21" s="19">
        <v>1</v>
      </c>
      <c r="M21" s="19">
        <v>0.2</v>
      </c>
      <c r="N21" s="19">
        <v>0</v>
      </c>
      <c r="O21" s="19">
        <v>0</v>
      </c>
      <c r="P21" s="19">
        <v>0</v>
      </c>
      <c r="Q21" s="19">
        <v>0</v>
      </c>
      <c r="R21" s="19">
        <v>1</v>
      </c>
      <c r="S21" s="19">
        <v>1</v>
      </c>
      <c r="T21" s="19">
        <v>1</v>
      </c>
      <c r="U21" s="19">
        <f t="shared" si="4"/>
        <v>0.61952941176470588</v>
      </c>
      <c r="V21" s="18">
        <f t="shared" si="5"/>
        <v>1.2390588235294118</v>
      </c>
      <c r="W21" s="191">
        <f t="shared" si="0"/>
        <v>1.2469925264728314</v>
      </c>
      <c r="X21" s="196">
        <f t="shared" si="1"/>
        <v>-7.9337029434196626E-3</v>
      </c>
    </row>
    <row r="22" spans="1:25" s="14" customFormat="1" ht="38.25" x14ac:dyDescent="0.25">
      <c r="A22" s="3">
        <v>15</v>
      </c>
      <c r="B22" s="47" t="s">
        <v>277</v>
      </c>
      <c r="C22" s="78" t="s">
        <v>266</v>
      </c>
      <c r="D22" s="28">
        <v>0.4</v>
      </c>
      <c r="E22" s="19">
        <v>0.42199999999999999</v>
      </c>
      <c r="F22" s="19">
        <v>0.26500000000000001</v>
      </c>
      <c r="G22" s="19">
        <v>0.99399999999999999</v>
      </c>
      <c r="H22" s="19">
        <v>0.98699999999999999</v>
      </c>
      <c r="I22" s="19">
        <v>1</v>
      </c>
      <c r="J22" s="19">
        <v>1</v>
      </c>
      <c r="K22" s="19">
        <v>1</v>
      </c>
      <c r="L22" s="19">
        <v>1</v>
      </c>
      <c r="M22" s="19">
        <v>0.36</v>
      </c>
      <c r="N22" s="19">
        <v>1</v>
      </c>
      <c r="O22" s="19">
        <v>0</v>
      </c>
      <c r="P22" s="19">
        <v>0</v>
      </c>
      <c r="Q22" s="19">
        <v>0</v>
      </c>
      <c r="R22" s="19">
        <v>0</v>
      </c>
      <c r="S22" s="19">
        <v>0.93400000000000005</v>
      </c>
      <c r="T22" s="19">
        <v>1</v>
      </c>
      <c r="U22" s="19">
        <f t="shared" si="4"/>
        <v>0.60952941176470588</v>
      </c>
      <c r="V22" s="18">
        <f t="shared" si="5"/>
        <v>1.2190588235294118</v>
      </c>
      <c r="W22" s="191">
        <f t="shared" si="0"/>
        <v>1.2469925264728314</v>
      </c>
      <c r="X22" s="196">
        <f t="shared" si="1"/>
        <v>-2.793370294341968E-2</v>
      </c>
    </row>
    <row r="23" spans="1:25" s="14" customFormat="1" ht="38.25" x14ac:dyDescent="0.25">
      <c r="A23" s="3">
        <v>16</v>
      </c>
      <c r="B23" s="47" t="s">
        <v>277</v>
      </c>
      <c r="C23" s="78" t="s">
        <v>265</v>
      </c>
      <c r="D23" s="28">
        <v>0.64400000000000002</v>
      </c>
      <c r="E23" s="19">
        <v>0.40200000000000002</v>
      </c>
      <c r="F23" s="19">
        <v>0.58299999999999996</v>
      </c>
      <c r="G23" s="19">
        <v>0.95899999999999996</v>
      </c>
      <c r="H23" s="19">
        <v>0.96499999999999997</v>
      </c>
      <c r="I23" s="19">
        <v>0.97199999999999998</v>
      </c>
      <c r="J23" s="19">
        <v>1</v>
      </c>
      <c r="K23" s="19">
        <v>1</v>
      </c>
      <c r="L23" s="19">
        <v>1</v>
      </c>
      <c r="M23" s="19">
        <v>0.55200000000000005</v>
      </c>
      <c r="N23" s="19">
        <v>0</v>
      </c>
      <c r="O23" s="19">
        <v>0</v>
      </c>
      <c r="P23" s="19">
        <v>0</v>
      </c>
      <c r="Q23" s="19">
        <v>0</v>
      </c>
      <c r="R23" s="19">
        <v>0.25</v>
      </c>
      <c r="S23" s="19">
        <v>0.97499999999999998</v>
      </c>
      <c r="T23" s="19">
        <v>1</v>
      </c>
      <c r="U23" s="19">
        <f t="shared" si="4"/>
        <v>0.60599999999999998</v>
      </c>
      <c r="V23" s="18">
        <f t="shared" si="5"/>
        <v>1.212</v>
      </c>
      <c r="W23" s="191">
        <f t="shared" si="0"/>
        <v>1.2469925264728314</v>
      </c>
      <c r="X23" s="196">
        <f t="shared" si="1"/>
        <v>-3.4992526472831464E-2</v>
      </c>
    </row>
    <row r="24" spans="1:25" s="14" customFormat="1" ht="38.25" x14ac:dyDescent="0.25">
      <c r="A24" s="3">
        <v>17</v>
      </c>
      <c r="B24" s="47" t="s">
        <v>277</v>
      </c>
      <c r="C24" s="78" t="s">
        <v>273</v>
      </c>
      <c r="D24" s="28">
        <v>0.5</v>
      </c>
      <c r="E24" s="19">
        <v>0.36499999999999999</v>
      </c>
      <c r="F24" s="19">
        <v>0.316</v>
      </c>
      <c r="G24" s="19">
        <v>1</v>
      </c>
      <c r="H24" s="19">
        <v>1</v>
      </c>
      <c r="I24" s="19">
        <v>0.94699999999999995</v>
      </c>
      <c r="J24" s="19">
        <v>1</v>
      </c>
      <c r="K24" s="19">
        <v>1</v>
      </c>
      <c r="L24" s="19">
        <v>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1</v>
      </c>
      <c r="S24" s="19">
        <v>1</v>
      </c>
      <c r="T24" s="19">
        <v>1</v>
      </c>
      <c r="U24" s="19">
        <f t="shared" si="4"/>
        <v>0.59576470588235297</v>
      </c>
      <c r="V24" s="18">
        <f t="shared" si="5"/>
        <v>1.1915294117647059</v>
      </c>
      <c r="W24" s="191">
        <f t="shared" si="0"/>
        <v>1.2469925264728314</v>
      </c>
      <c r="X24" s="196">
        <f t="shared" si="1"/>
        <v>-5.5463114708125483E-2</v>
      </c>
    </row>
    <row r="25" spans="1:25" s="14" customFormat="1" ht="38.25" x14ac:dyDescent="0.25">
      <c r="A25" s="3">
        <v>18</v>
      </c>
      <c r="B25" s="47" t="s">
        <v>277</v>
      </c>
      <c r="C25" s="78" t="s">
        <v>324</v>
      </c>
      <c r="D25" s="28">
        <v>0.52</v>
      </c>
      <c r="E25" s="19">
        <v>0.35499999999999998</v>
      </c>
      <c r="F25" s="19">
        <v>0.27200000000000002</v>
      </c>
      <c r="G25" s="19">
        <v>1</v>
      </c>
      <c r="H25" s="19">
        <v>1</v>
      </c>
      <c r="I25" s="19">
        <v>1</v>
      </c>
      <c r="J25" s="19">
        <v>1</v>
      </c>
      <c r="K25" s="19">
        <v>1</v>
      </c>
      <c r="L25" s="19">
        <v>1</v>
      </c>
      <c r="M25" s="19">
        <v>0.28000000000000003</v>
      </c>
      <c r="N25" s="19">
        <v>0</v>
      </c>
      <c r="O25" s="19">
        <v>0</v>
      </c>
      <c r="P25" s="19">
        <v>0</v>
      </c>
      <c r="Q25" s="19">
        <v>0</v>
      </c>
      <c r="R25" s="19">
        <v>0.53700000000000003</v>
      </c>
      <c r="S25" s="19">
        <v>1</v>
      </c>
      <c r="T25" s="19">
        <v>1</v>
      </c>
      <c r="U25" s="19">
        <f t="shared" si="4"/>
        <v>0.58611764705882352</v>
      </c>
      <c r="V25" s="18">
        <f t="shared" si="5"/>
        <v>1.172235294117647</v>
      </c>
      <c r="W25" s="191">
        <f t="shared" si="0"/>
        <v>1.2469925264728314</v>
      </c>
      <c r="X25" s="196">
        <f t="shared" si="1"/>
        <v>-7.4757232355184389E-2</v>
      </c>
    </row>
    <row r="26" spans="1:25" s="14" customFormat="1" ht="38.25" x14ac:dyDescent="0.25">
      <c r="A26" s="3">
        <v>19</v>
      </c>
      <c r="B26" s="47" t="s">
        <v>277</v>
      </c>
      <c r="C26" s="78" t="s">
        <v>323</v>
      </c>
      <c r="D26" s="28">
        <v>0.56499999999999995</v>
      </c>
      <c r="E26" s="19">
        <v>0.53100000000000003</v>
      </c>
      <c r="F26" s="19">
        <v>0.76900000000000002</v>
      </c>
      <c r="G26" s="19">
        <v>1</v>
      </c>
      <c r="H26" s="19">
        <v>1</v>
      </c>
      <c r="I26" s="19">
        <v>1</v>
      </c>
      <c r="J26" s="19">
        <v>1</v>
      </c>
      <c r="K26" s="19">
        <v>1</v>
      </c>
      <c r="L26" s="19">
        <v>1</v>
      </c>
      <c r="M26" s="19">
        <v>2.8000000000000001E-2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1</v>
      </c>
      <c r="T26" s="19">
        <v>1</v>
      </c>
      <c r="U26" s="19">
        <f t="shared" si="4"/>
        <v>0.5819411764705883</v>
      </c>
      <c r="V26" s="18">
        <f t="shared" si="5"/>
        <v>1.1638823529411766</v>
      </c>
      <c r="W26" s="191">
        <f t="shared" si="0"/>
        <v>1.2469925264728314</v>
      </c>
      <c r="X26" s="196">
        <f t="shared" si="1"/>
        <v>-8.3110173531654841E-2</v>
      </c>
    </row>
    <row r="27" spans="1:25" s="14" customFormat="1" ht="38.25" x14ac:dyDescent="0.25">
      <c r="A27" s="3">
        <v>20</v>
      </c>
      <c r="B27" s="47" t="s">
        <v>277</v>
      </c>
      <c r="C27" s="78" t="s">
        <v>260</v>
      </c>
      <c r="D27" s="28">
        <v>0.55600000000000005</v>
      </c>
      <c r="E27" s="19">
        <v>0.33300000000000002</v>
      </c>
      <c r="F27" s="19">
        <v>0.25</v>
      </c>
      <c r="G27" s="19">
        <v>1</v>
      </c>
      <c r="H27" s="19">
        <v>0.98399999999999999</v>
      </c>
      <c r="I27" s="19">
        <v>0.8</v>
      </c>
      <c r="J27" s="19">
        <v>1</v>
      </c>
      <c r="K27" s="19">
        <v>1</v>
      </c>
      <c r="L27" s="19">
        <v>1</v>
      </c>
      <c r="M27" s="19">
        <v>0.57099999999999995</v>
      </c>
      <c r="N27" s="19">
        <v>0</v>
      </c>
      <c r="O27" s="19">
        <v>0</v>
      </c>
      <c r="P27" s="19">
        <v>0</v>
      </c>
      <c r="Q27" s="19">
        <v>0</v>
      </c>
      <c r="R27" s="19">
        <v>0.34300000000000003</v>
      </c>
      <c r="S27" s="19">
        <v>0.95699999999999996</v>
      </c>
      <c r="T27" s="19">
        <v>0.90900000000000003</v>
      </c>
      <c r="U27" s="19">
        <f t="shared" si="4"/>
        <v>0.57076470588235306</v>
      </c>
      <c r="V27" s="18">
        <f t="shared" si="5"/>
        <v>1.1415294117647061</v>
      </c>
      <c r="W27" s="191">
        <f t="shared" si="0"/>
        <v>1.2469925264728314</v>
      </c>
      <c r="X27" s="193">
        <f t="shared" si="1"/>
        <v>-0.10546311470812531</v>
      </c>
    </row>
    <row r="28" spans="1:25" s="14" customFormat="1" ht="38.25" x14ac:dyDescent="0.25">
      <c r="A28" s="3">
        <v>21</v>
      </c>
      <c r="B28" s="47" t="s">
        <v>277</v>
      </c>
      <c r="C28" s="78" t="s">
        <v>261</v>
      </c>
      <c r="D28" s="28">
        <v>0.61799999999999999</v>
      </c>
      <c r="E28" s="19">
        <v>0.32800000000000001</v>
      </c>
      <c r="F28" s="19">
        <v>0.307</v>
      </c>
      <c r="G28" s="19">
        <v>1</v>
      </c>
      <c r="H28" s="19">
        <v>1</v>
      </c>
      <c r="I28" s="19">
        <v>1</v>
      </c>
      <c r="J28" s="19">
        <v>1</v>
      </c>
      <c r="K28" s="19">
        <v>1</v>
      </c>
      <c r="L28" s="19">
        <v>1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0.439</v>
      </c>
      <c r="S28" s="19">
        <v>1</v>
      </c>
      <c r="T28" s="19">
        <v>1</v>
      </c>
      <c r="U28" s="19">
        <f t="shared" si="4"/>
        <v>0.57011764705882351</v>
      </c>
      <c r="V28" s="18">
        <f t="shared" si="5"/>
        <v>1.140235294117647</v>
      </c>
      <c r="W28" s="191">
        <f t="shared" si="0"/>
        <v>1.2469925264728314</v>
      </c>
      <c r="X28" s="193">
        <f t="shared" si="1"/>
        <v>-0.10675723235518442</v>
      </c>
    </row>
    <row r="29" spans="1:25" s="14" customFormat="1" ht="38.25" x14ac:dyDescent="0.25">
      <c r="A29" s="3">
        <v>22</v>
      </c>
      <c r="B29" s="47" t="s">
        <v>277</v>
      </c>
      <c r="C29" s="78" t="s">
        <v>255</v>
      </c>
      <c r="D29" s="28">
        <v>0.62</v>
      </c>
      <c r="E29" s="19">
        <v>0.41</v>
      </c>
      <c r="F29" s="19">
        <v>0.53</v>
      </c>
      <c r="G29" s="19">
        <v>1</v>
      </c>
      <c r="H29" s="19">
        <v>0.96</v>
      </c>
      <c r="I29" s="19">
        <v>1</v>
      </c>
      <c r="J29" s="19">
        <v>1</v>
      </c>
      <c r="K29" s="19">
        <v>1</v>
      </c>
      <c r="L29" s="19">
        <v>1</v>
      </c>
      <c r="M29" s="19">
        <v>0.11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1</v>
      </c>
      <c r="T29" s="19">
        <v>1</v>
      </c>
      <c r="U29" s="19">
        <f t="shared" si="4"/>
        <v>0.56647058823529406</v>
      </c>
      <c r="V29" s="18">
        <f t="shared" si="5"/>
        <v>1.1329411764705881</v>
      </c>
      <c r="W29" s="191">
        <f t="shared" si="0"/>
        <v>1.2469925264728314</v>
      </c>
      <c r="X29" s="193">
        <f t="shared" si="1"/>
        <v>-0.11405135000224331</v>
      </c>
    </row>
    <row r="30" spans="1:25" s="14" customFormat="1" ht="25.5" x14ac:dyDescent="0.25">
      <c r="A30" s="3">
        <v>23</v>
      </c>
      <c r="B30" s="47" t="s">
        <v>277</v>
      </c>
      <c r="C30" s="78" t="s">
        <v>262</v>
      </c>
      <c r="D30" s="28">
        <v>0.47699999999999998</v>
      </c>
      <c r="E30" s="19">
        <v>0.32400000000000001</v>
      </c>
      <c r="F30" s="19">
        <v>0.36399999999999999</v>
      </c>
      <c r="G30" s="19">
        <v>0.98799999999999999</v>
      </c>
      <c r="H30" s="19">
        <v>1</v>
      </c>
      <c r="I30" s="19">
        <v>0.96899999999999997</v>
      </c>
      <c r="J30" s="19">
        <v>1</v>
      </c>
      <c r="K30" s="19">
        <v>1</v>
      </c>
      <c r="L30" s="19">
        <v>1</v>
      </c>
      <c r="M30" s="19">
        <v>0.2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0.95</v>
      </c>
      <c r="U30" s="19">
        <f t="shared" si="4"/>
        <v>0.54541176470588226</v>
      </c>
      <c r="V30" s="18">
        <f t="shared" si="5"/>
        <v>1.0908235294117645</v>
      </c>
      <c r="W30" s="191">
        <f t="shared" si="0"/>
        <v>1.2469925264728314</v>
      </c>
      <c r="X30" s="193">
        <f t="shared" si="1"/>
        <v>-0.15616899706106691</v>
      </c>
    </row>
    <row r="31" spans="1:25" s="14" customFormat="1" ht="38.25" x14ac:dyDescent="0.25">
      <c r="A31" s="3">
        <v>24</v>
      </c>
      <c r="B31" s="47" t="s">
        <v>277</v>
      </c>
      <c r="C31" s="78" t="s">
        <v>268</v>
      </c>
      <c r="D31" s="28">
        <v>0.47699999999999998</v>
      </c>
      <c r="E31" s="19">
        <v>0.48899999999999999</v>
      </c>
      <c r="F31" s="19">
        <v>0.09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0.85699999999999998</v>
      </c>
      <c r="M31" s="19">
        <v>0.23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0.85699999999999998</v>
      </c>
      <c r="U31" s="19">
        <f t="shared" si="4"/>
        <v>0.52941176470588236</v>
      </c>
      <c r="V31" s="18">
        <f t="shared" si="5"/>
        <v>1.0588235294117647</v>
      </c>
      <c r="W31" s="191">
        <f t="shared" si="0"/>
        <v>1.2469925264728314</v>
      </c>
      <c r="X31" s="193">
        <f t="shared" si="1"/>
        <v>-0.18816899706106671</v>
      </c>
      <c r="Y31" s="14">
        <v>0.09</v>
      </c>
    </row>
    <row r="32" spans="1:25" s="14" customFormat="1" x14ac:dyDescent="0.25">
      <c r="A32" s="60" t="s">
        <v>243</v>
      </c>
      <c r="B32" s="61" t="s">
        <v>277</v>
      </c>
      <c r="C32" s="62"/>
      <c r="D32" s="55">
        <f t="shared" ref="D32:U32" si="6">AVERAGE(D9:D31)</f>
        <v>0.59065217391304348</v>
      </c>
      <c r="E32" s="56">
        <f t="shared" si="6"/>
        <v>0.41867048054919903</v>
      </c>
      <c r="F32" s="56">
        <f t="shared" si="6"/>
        <v>0.45027410207939511</v>
      </c>
      <c r="G32" s="56">
        <f t="shared" si="6"/>
        <v>0.99473913043478246</v>
      </c>
      <c r="H32" s="56">
        <f t="shared" si="6"/>
        <v>0.98452173913043473</v>
      </c>
      <c r="I32" s="56">
        <f t="shared" si="6"/>
        <v>0.97800000000000009</v>
      </c>
      <c r="J32" s="56">
        <f t="shared" si="6"/>
        <v>1</v>
      </c>
      <c r="K32" s="56">
        <f t="shared" si="6"/>
        <v>1</v>
      </c>
      <c r="L32" s="56">
        <f t="shared" si="6"/>
        <v>0.99378260869565216</v>
      </c>
      <c r="M32" s="56">
        <f t="shared" si="6"/>
        <v>0.36208695652173928</v>
      </c>
      <c r="N32" s="56">
        <f t="shared" si="6"/>
        <v>0.11000000000000001</v>
      </c>
      <c r="O32" s="56">
        <f t="shared" si="6"/>
        <v>0</v>
      </c>
      <c r="P32" s="56">
        <f t="shared" si="6"/>
        <v>1.2260869565217393E-2</v>
      </c>
      <c r="Q32" s="56">
        <f t="shared" si="6"/>
        <v>8.6956521739130432E-2</v>
      </c>
      <c r="R32" s="56">
        <f t="shared" si="6"/>
        <v>0.58578260869565224</v>
      </c>
      <c r="S32" s="56">
        <f t="shared" si="6"/>
        <v>0.99295652173913052</v>
      </c>
      <c r="T32" s="56">
        <f t="shared" si="6"/>
        <v>0.98709090909090902</v>
      </c>
      <c r="U32" s="56">
        <f t="shared" si="6"/>
        <v>0.61952807007789679</v>
      </c>
      <c r="V32" s="158">
        <f>AVERAGE(V8:V31)</f>
        <v>1.2469925264728314</v>
      </c>
      <c r="W32" s="190"/>
      <c r="X32" s="190"/>
    </row>
    <row r="33" spans="1:25" s="14" customForma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9"/>
      <c r="T33" s="7"/>
      <c r="U33" s="7"/>
      <c r="V33" s="7"/>
      <c r="W33" s="7"/>
      <c r="X33" s="7"/>
    </row>
    <row r="34" spans="1:25" s="14" customForma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9"/>
      <c r="T34" s="7"/>
      <c r="U34" s="7"/>
      <c r="V34" s="7"/>
      <c r="W34" s="7"/>
      <c r="X34" s="7"/>
    </row>
    <row r="35" spans="1:25" s="14" customForma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9"/>
      <c r="T35" s="7"/>
      <c r="U35" s="7"/>
      <c r="V35" s="7"/>
      <c r="W35" s="7"/>
      <c r="X35" s="7"/>
    </row>
    <row r="36" spans="1:25" s="14" customFormat="1" ht="38.25" x14ac:dyDescent="0.25">
      <c r="A36" s="3">
        <v>1</v>
      </c>
      <c r="B36" s="47" t="s">
        <v>277</v>
      </c>
      <c r="C36" s="77" t="s">
        <v>251</v>
      </c>
      <c r="D36" s="28">
        <v>0.58099999999999996</v>
      </c>
      <c r="E36" s="28">
        <v>0.36799999999999999</v>
      </c>
      <c r="F36" s="28"/>
      <c r="G36" s="28">
        <v>1</v>
      </c>
      <c r="H36" s="28">
        <v>1</v>
      </c>
      <c r="I36" s="28"/>
      <c r="J36" s="28">
        <v>1</v>
      </c>
      <c r="K36" s="28"/>
      <c r="L36" s="28"/>
      <c r="M36" s="28">
        <v>0</v>
      </c>
      <c r="N36" s="28">
        <v>0</v>
      </c>
      <c r="O36" s="28">
        <v>0</v>
      </c>
      <c r="P36" s="28"/>
      <c r="Q36" s="28"/>
      <c r="R36" s="28">
        <v>1</v>
      </c>
      <c r="S36" s="28"/>
      <c r="T36" s="28"/>
      <c r="U36" s="28">
        <f>AVERAGE(D36:T36)</f>
        <v>0.54988888888888887</v>
      </c>
      <c r="V36" s="18">
        <f>U36*2</f>
        <v>1.0997777777777777</v>
      </c>
      <c r="W36" s="242">
        <f t="shared" ref="W36:W38" si="7">$V$39</f>
        <v>1.0338860398860399</v>
      </c>
      <c r="X36" s="248">
        <f>V36-W36</f>
        <v>6.5891737891737856E-2</v>
      </c>
      <c r="Y36" s="14" t="s">
        <v>325</v>
      </c>
    </row>
    <row r="37" spans="1:25" s="17" customFormat="1" ht="38.25" x14ac:dyDescent="0.25">
      <c r="A37" s="3">
        <v>2</v>
      </c>
      <c r="B37" s="47" t="s">
        <v>277</v>
      </c>
      <c r="C37" s="77" t="s">
        <v>253</v>
      </c>
      <c r="D37" s="28">
        <v>0.75</v>
      </c>
      <c r="E37" s="28">
        <v>0.17</v>
      </c>
      <c r="F37" s="28"/>
      <c r="G37" s="28">
        <v>1</v>
      </c>
      <c r="H37" s="28">
        <v>1</v>
      </c>
      <c r="I37" s="28"/>
      <c r="J37" s="28">
        <v>1</v>
      </c>
      <c r="K37" s="28">
        <v>1</v>
      </c>
      <c r="L37" s="28"/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1</v>
      </c>
      <c r="T37" s="28"/>
      <c r="U37" s="28">
        <f>AVERAGE(D37:T37)</f>
        <v>0.45538461538461539</v>
      </c>
      <c r="V37" s="18">
        <f>U37*2</f>
        <v>0.91076923076923078</v>
      </c>
      <c r="W37" s="188">
        <f t="shared" si="7"/>
        <v>1.0338860398860399</v>
      </c>
      <c r="X37" s="195">
        <f>V37-W37</f>
        <v>-0.12311680911680911</v>
      </c>
    </row>
    <row r="38" spans="1:25" ht="25.5" x14ac:dyDescent="0.25">
      <c r="A38" s="3">
        <v>3</v>
      </c>
      <c r="B38" s="47" t="s">
        <v>277</v>
      </c>
      <c r="C38" s="77" t="s">
        <v>254</v>
      </c>
      <c r="D38" s="28">
        <v>0.81</v>
      </c>
      <c r="E38" s="19">
        <v>0.6</v>
      </c>
      <c r="F38" s="152"/>
      <c r="G38" s="19">
        <v>1</v>
      </c>
      <c r="H38" s="19">
        <v>1</v>
      </c>
      <c r="I38" s="19"/>
      <c r="J38" s="19">
        <v>1</v>
      </c>
      <c r="K38" s="152"/>
      <c r="L38" s="152"/>
      <c r="M38" s="19">
        <v>0</v>
      </c>
      <c r="N38" s="19">
        <v>0</v>
      </c>
      <c r="O38" s="19">
        <v>0</v>
      </c>
      <c r="P38" s="152"/>
      <c r="Q38" s="152"/>
      <c r="R38" s="19">
        <v>0.5</v>
      </c>
      <c r="S38" s="152"/>
      <c r="T38" s="152"/>
      <c r="U38" s="19">
        <f>AVERAGE(D38:T38)</f>
        <v>0.54555555555555557</v>
      </c>
      <c r="V38" s="18">
        <f>U38*2</f>
        <v>1.0911111111111111</v>
      </c>
      <c r="W38" s="191">
        <f t="shared" si="7"/>
        <v>1.0338860398860399</v>
      </c>
      <c r="X38" s="196">
        <f>V38-W38</f>
        <v>5.7225071225071256E-2</v>
      </c>
    </row>
    <row r="39" spans="1:25" x14ac:dyDescent="0.25">
      <c r="V39" s="241">
        <f>AVERAGE(V36:V38)</f>
        <v>1.0338860398860399</v>
      </c>
    </row>
  </sheetData>
  <sortState ref="A8:V33">
    <sortCondition ref="A8:A33"/>
  </sortState>
  <mergeCells count="16">
    <mergeCell ref="W5:W7"/>
    <mergeCell ref="X5:X7"/>
    <mergeCell ref="P5:P6"/>
    <mergeCell ref="A1:V1"/>
    <mergeCell ref="A2:V2"/>
    <mergeCell ref="A3:V3"/>
    <mergeCell ref="A5:A7"/>
    <mergeCell ref="C5:C7"/>
    <mergeCell ref="D5:F5"/>
    <mergeCell ref="M5:O5"/>
    <mergeCell ref="Q5:R5"/>
    <mergeCell ref="S5:T5"/>
    <mergeCell ref="A4:V4"/>
    <mergeCell ref="B5:B7"/>
    <mergeCell ref="G5:I5"/>
    <mergeCell ref="J5:L5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B36"/>
  <sheetViews>
    <sheetView topLeftCell="A4" zoomScale="82" zoomScaleNormal="82" workbookViewId="0">
      <selection activeCell="C9" sqref="C9"/>
    </sheetView>
  </sheetViews>
  <sheetFormatPr defaultColWidth="8.85546875" defaultRowHeight="15" x14ac:dyDescent="0.2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customWidth="1"/>
    <col min="11" max="11" width="17" style="5" customWidth="1"/>
    <col min="12" max="12" width="18.140625" style="5" customWidth="1"/>
    <col min="13" max="13" width="17.5703125" style="5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24" customWidth="1"/>
    <col min="23" max="23" width="18" style="24" customWidth="1"/>
    <col min="24" max="24" width="15.7109375" style="24" customWidth="1"/>
    <col min="25" max="25" width="9.28515625" style="5" customWidth="1"/>
    <col min="26" max="16384" width="8.85546875" style="5"/>
  </cols>
  <sheetData>
    <row r="1" spans="1:28" s="34" customFormat="1" ht="15.75" x14ac:dyDescent="0.25">
      <c r="C1" s="348" t="s">
        <v>173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123"/>
    </row>
    <row r="2" spans="1:28" s="34" customFormat="1" ht="15.75" x14ac:dyDescent="0.2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23"/>
    </row>
    <row r="3" spans="1:28" ht="37.5" customHeight="1" x14ac:dyDescent="0.25">
      <c r="A3" s="312" t="s">
        <v>2</v>
      </c>
      <c r="B3" s="316" t="s">
        <v>105</v>
      </c>
      <c r="C3" s="359" t="s">
        <v>104</v>
      </c>
      <c r="D3" s="355" t="s">
        <v>112</v>
      </c>
      <c r="E3" s="356"/>
      <c r="F3" s="357"/>
      <c r="G3" s="361" t="s">
        <v>244</v>
      </c>
      <c r="H3" s="333"/>
      <c r="I3" s="353"/>
      <c r="J3" s="355" t="s">
        <v>127</v>
      </c>
      <c r="K3" s="353"/>
      <c r="L3" s="355" t="s">
        <v>128</v>
      </c>
      <c r="M3" s="353" t="s">
        <v>96</v>
      </c>
      <c r="N3" s="355" t="s">
        <v>129</v>
      </c>
      <c r="O3" s="333"/>
      <c r="P3" s="333"/>
      <c r="Q3" s="353"/>
      <c r="R3" s="355" t="s">
        <v>130</v>
      </c>
      <c r="S3" s="333"/>
      <c r="T3" s="333"/>
      <c r="U3" s="353"/>
      <c r="V3" s="355" t="s">
        <v>147</v>
      </c>
      <c r="W3" s="353"/>
      <c r="X3" s="161" t="s">
        <v>327</v>
      </c>
      <c r="Y3" s="354" t="s">
        <v>97</v>
      </c>
      <c r="Z3" s="321" t="s">
        <v>243</v>
      </c>
      <c r="AA3" s="324" t="s">
        <v>364</v>
      </c>
    </row>
    <row r="4" spans="1:28" ht="19.5" customHeight="1" x14ac:dyDescent="0.25">
      <c r="A4" s="312"/>
      <c r="B4" s="317"/>
      <c r="C4" s="360"/>
      <c r="D4" s="47" t="s">
        <v>98</v>
      </c>
      <c r="E4" s="47" t="s">
        <v>99</v>
      </c>
      <c r="F4" s="47" t="s">
        <v>117</v>
      </c>
      <c r="G4" s="47" t="s">
        <v>118</v>
      </c>
      <c r="H4" s="47" t="s">
        <v>119</v>
      </c>
      <c r="I4" s="47" t="s">
        <v>120</v>
      </c>
      <c r="J4" s="47" t="s">
        <v>100</v>
      </c>
      <c r="K4" s="47" t="s">
        <v>101</v>
      </c>
      <c r="L4" s="47" t="s">
        <v>102</v>
      </c>
      <c r="M4" s="95" t="s">
        <v>103</v>
      </c>
      <c r="N4" s="355" t="s">
        <v>142</v>
      </c>
      <c r="O4" s="353"/>
      <c r="P4" s="355" t="s">
        <v>233</v>
      </c>
      <c r="Q4" s="353"/>
      <c r="R4" s="355" t="s">
        <v>143</v>
      </c>
      <c r="S4" s="353"/>
      <c r="T4" s="355" t="s">
        <v>144</v>
      </c>
      <c r="U4" s="353"/>
      <c r="V4" s="47" t="s">
        <v>145</v>
      </c>
      <c r="W4" s="95" t="s">
        <v>146</v>
      </c>
      <c r="X4" s="124"/>
      <c r="Y4" s="345"/>
      <c r="Z4" s="322"/>
      <c r="AA4" s="325"/>
    </row>
    <row r="5" spans="1:28" ht="15.75" customHeight="1" x14ac:dyDescent="0.25">
      <c r="A5" s="312"/>
      <c r="B5" s="317"/>
      <c r="C5" s="360"/>
      <c r="D5" s="95"/>
      <c r="E5" s="95"/>
      <c r="F5" s="95"/>
      <c r="G5" s="95"/>
      <c r="H5" s="95"/>
      <c r="I5" s="95"/>
      <c r="J5" s="95"/>
      <c r="K5" s="95"/>
      <c r="L5" s="95"/>
      <c r="M5" s="95"/>
      <c r="N5" s="27" t="s">
        <v>131</v>
      </c>
      <c r="O5" s="47" t="s">
        <v>132</v>
      </c>
      <c r="P5" s="47" t="s">
        <v>133</v>
      </c>
      <c r="Q5" s="47" t="s">
        <v>134</v>
      </c>
      <c r="R5" s="47" t="s">
        <v>136</v>
      </c>
      <c r="S5" s="47" t="s">
        <v>138</v>
      </c>
      <c r="T5" s="47" t="s">
        <v>139</v>
      </c>
      <c r="U5" s="47" t="s">
        <v>141</v>
      </c>
      <c r="V5" s="95"/>
      <c r="W5" s="95"/>
      <c r="X5" s="124"/>
      <c r="Y5" s="305"/>
      <c r="Z5" s="322"/>
      <c r="AA5" s="325"/>
    </row>
    <row r="6" spans="1:28" ht="107.25" customHeight="1" x14ac:dyDescent="0.25">
      <c r="A6" s="312"/>
      <c r="B6" s="358"/>
      <c r="C6" s="360"/>
      <c r="D6" s="30" t="s">
        <v>111</v>
      </c>
      <c r="E6" s="30" t="s">
        <v>116</v>
      </c>
      <c r="F6" s="30" t="s">
        <v>121</v>
      </c>
      <c r="G6" s="30" t="s">
        <v>122</v>
      </c>
      <c r="H6" s="30" t="s">
        <v>124</v>
      </c>
      <c r="I6" s="30" t="s">
        <v>123</v>
      </c>
      <c r="J6" s="30" t="s">
        <v>125</v>
      </c>
      <c r="K6" s="30" t="s">
        <v>126</v>
      </c>
      <c r="L6" s="30" t="s">
        <v>125</v>
      </c>
      <c r="M6" s="30" t="s">
        <v>126</v>
      </c>
      <c r="N6" s="98" t="s">
        <v>9</v>
      </c>
      <c r="O6" s="98" t="s">
        <v>10</v>
      </c>
      <c r="P6" s="98" t="s">
        <v>9</v>
      </c>
      <c r="Q6" s="98" t="s">
        <v>10</v>
      </c>
      <c r="R6" s="98" t="s">
        <v>135</v>
      </c>
      <c r="S6" s="31" t="s">
        <v>137</v>
      </c>
      <c r="T6" s="98" t="s">
        <v>135</v>
      </c>
      <c r="U6" s="98" t="s">
        <v>140</v>
      </c>
      <c r="V6" s="30" t="s">
        <v>9</v>
      </c>
      <c r="W6" s="30" t="s">
        <v>10</v>
      </c>
      <c r="X6" s="159"/>
      <c r="Y6" s="93" t="s">
        <v>59</v>
      </c>
      <c r="Z6" s="323"/>
      <c r="AA6" s="326"/>
    </row>
    <row r="7" spans="1:28" ht="38.25" x14ac:dyDescent="0.25">
      <c r="A7" s="3">
        <v>1</v>
      </c>
      <c r="B7" s="47" t="s">
        <v>277</v>
      </c>
      <c r="C7" s="78" t="s">
        <v>255</v>
      </c>
      <c r="D7" s="25">
        <v>1</v>
      </c>
      <c r="E7" s="25">
        <v>1</v>
      </c>
      <c r="F7" s="25">
        <v>1</v>
      </c>
      <c r="G7" s="25">
        <v>1</v>
      </c>
      <c r="H7" s="25">
        <v>0.375</v>
      </c>
      <c r="I7" s="25">
        <v>0.375</v>
      </c>
      <c r="J7" s="25"/>
      <c r="K7" s="25"/>
      <c r="L7" s="25"/>
      <c r="M7" s="25"/>
      <c r="N7" s="25">
        <v>1</v>
      </c>
      <c r="O7" s="25">
        <v>1</v>
      </c>
      <c r="P7" s="25">
        <v>1</v>
      </c>
      <c r="Q7" s="25">
        <v>1</v>
      </c>
      <c r="R7" s="25">
        <v>0.375</v>
      </c>
      <c r="S7" s="25">
        <v>0</v>
      </c>
      <c r="T7" s="25">
        <v>0</v>
      </c>
      <c r="U7" s="25">
        <v>0.33</v>
      </c>
      <c r="V7" s="25">
        <v>1</v>
      </c>
      <c r="W7" s="25">
        <v>1</v>
      </c>
      <c r="X7" s="160">
        <f t="shared" ref="X7:X9" si="0">AVERAGE(D7:W7)</f>
        <v>0.7159375</v>
      </c>
      <c r="Y7" s="75">
        <f t="shared" ref="Y7:Y9" si="1">X7*2</f>
        <v>1.431875</v>
      </c>
      <c r="Z7" s="188"/>
      <c r="AA7" s="194"/>
      <c r="AB7" s="5">
        <v>6.9000000000000006E-2</v>
      </c>
    </row>
    <row r="8" spans="1:28" ht="38.25" x14ac:dyDescent="0.25">
      <c r="A8" s="3">
        <v>2</v>
      </c>
      <c r="B8" s="47" t="s">
        <v>277</v>
      </c>
      <c r="C8" s="78" t="s">
        <v>271</v>
      </c>
      <c r="D8" s="25">
        <v>1</v>
      </c>
      <c r="E8" s="25">
        <v>1</v>
      </c>
      <c r="F8" s="25">
        <v>0.33300000000000002</v>
      </c>
      <c r="G8" s="25">
        <v>1</v>
      </c>
      <c r="H8" s="25">
        <v>0.57499999999999996</v>
      </c>
      <c r="I8" s="25">
        <v>0.63600000000000001</v>
      </c>
      <c r="J8" s="25"/>
      <c r="K8" s="25"/>
      <c r="L8" s="25"/>
      <c r="M8" s="25"/>
      <c r="N8" s="25">
        <v>1</v>
      </c>
      <c r="O8" s="25">
        <v>1</v>
      </c>
      <c r="P8" s="25">
        <v>1</v>
      </c>
      <c r="Q8" s="25">
        <v>1</v>
      </c>
      <c r="R8" s="25">
        <v>0.36299999999999999</v>
      </c>
      <c r="S8" s="25">
        <v>0</v>
      </c>
      <c r="T8" s="25">
        <v>0</v>
      </c>
      <c r="U8" s="25">
        <v>0.5</v>
      </c>
      <c r="V8" s="25">
        <v>1</v>
      </c>
      <c r="W8" s="25">
        <v>1</v>
      </c>
      <c r="X8" s="160">
        <f>AVERAGE(D8:W8)</f>
        <v>0.7129375</v>
      </c>
      <c r="Y8" s="75">
        <f>X8*2</f>
        <v>1.425875</v>
      </c>
      <c r="Z8" s="188"/>
      <c r="AA8" s="194"/>
    </row>
    <row r="9" spans="1:28" ht="38.25" x14ac:dyDescent="0.25">
      <c r="A9" s="3">
        <v>3</v>
      </c>
      <c r="B9" s="47" t="s">
        <v>277</v>
      </c>
      <c r="C9" s="78" t="s">
        <v>257</v>
      </c>
      <c r="D9" s="25">
        <v>1</v>
      </c>
      <c r="E9" s="25">
        <v>0.86799999999999999</v>
      </c>
      <c r="F9" s="25">
        <v>0.44400000000000001</v>
      </c>
      <c r="G9" s="25">
        <v>1</v>
      </c>
      <c r="H9" s="25">
        <v>0.67100000000000004</v>
      </c>
      <c r="I9" s="25">
        <v>0.48699999999999999</v>
      </c>
      <c r="J9" s="25"/>
      <c r="K9" s="25"/>
      <c r="L9" s="25"/>
      <c r="M9" s="25"/>
      <c r="N9" s="25">
        <v>1</v>
      </c>
      <c r="O9" s="25">
        <v>1</v>
      </c>
      <c r="P9" s="25">
        <v>0.98899999999999999</v>
      </c>
      <c r="Q9" s="25">
        <v>0.97399999999999998</v>
      </c>
      <c r="R9" s="25">
        <v>0.505</v>
      </c>
      <c r="S9" s="25">
        <v>0.23499999999999999</v>
      </c>
      <c r="T9" s="25">
        <v>3.2000000000000001E-2</v>
      </c>
      <c r="U9" s="25">
        <v>0.184</v>
      </c>
      <c r="V9" s="25">
        <v>0.98899999999999999</v>
      </c>
      <c r="W9" s="25">
        <v>0.97399999999999998</v>
      </c>
      <c r="X9" s="160">
        <f t="shared" si="0"/>
        <v>0.70950000000000002</v>
      </c>
      <c r="Y9" s="75">
        <f t="shared" si="1"/>
        <v>1.419</v>
      </c>
      <c r="Z9" s="188">
        <f t="shared" ref="Z9:Z29" si="2">$Y$30</f>
        <v>1.290217391304348</v>
      </c>
      <c r="AA9" s="194">
        <f t="shared" ref="AA9:AA29" si="3">Y9-Z9</f>
        <v>0.12878260869565206</v>
      </c>
    </row>
    <row r="10" spans="1:28" ht="38.25" x14ac:dyDescent="0.25">
      <c r="A10" s="3">
        <v>4</v>
      </c>
      <c r="B10" s="47" t="s">
        <v>277</v>
      </c>
      <c r="C10" s="78" t="s">
        <v>261</v>
      </c>
      <c r="D10" s="25">
        <v>1</v>
      </c>
      <c r="E10" s="25">
        <v>1</v>
      </c>
      <c r="F10" s="25">
        <v>0.16600000000000001</v>
      </c>
      <c r="G10" s="25">
        <v>1</v>
      </c>
      <c r="H10" s="25">
        <v>0.73299999999999998</v>
      </c>
      <c r="I10" s="25">
        <v>0.7</v>
      </c>
      <c r="J10" s="25"/>
      <c r="K10" s="25"/>
      <c r="L10" s="25"/>
      <c r="M10" s="25"/>
      <c r="N10" s="25">
        <v>0.96599999999999997</v>
      </c>
      <c r="O10" s="25">
        <v>1</v>
      </c>
      <c r="P10" s="25">
        <v>0.93300000000000005</v>
      </c>
      <c r="Q10" s="25">
        <v>1</v>
      </c>
      <c r="R10" s="25">
        <v>0.3</v>
      </c>
      <c r="S10" s="25">
        <v>0</v>
      </c>
      <c r="T10" s="25">
        <v>0.16600000000000001</v>
      </c>
      <c r="U10" s="25">
        <v>0.16600000000000001</v>
      </c>
      <c r="V10" s="25">
        <v>0.96599999999999997</v>
      </c>
      <c r="W10" s="25">
        <v>1</v>
      </c>
      <c r="X10" s="160">
        <f t="shared" ref="X10:X29" si="4">AVERAGE(D10:W10)</f>
        <v>0.69350000000000012</v>
      </c>
      <c r="Y10" s="75">
        <f t="shared" ref="Y10:Y29" si="5">X10*2</f>
        <v>1.3870000000000002</v>
      </c>
      <c r="Z10" s="188">
        <f t="shared" si="2"/>
        <v>1.290217391304348</v>
      </c>
      <c r="AA10" s="194">
        <f t="shared" si="3"/>
        <v>9.678260869565225E-2</v>
      </c>
    </row>
    <row r="11" spans="1:28" ht="25.5" x14ac:dyDescent="0.25">
      <c r="A11" s="3">
        <v>5</v>
      </c>
      <c r="B11" s="47" t="s">
        <v>277</v>
      </c>
      <c r="C11" s="78" t="s">
        <v>258</v>
      </c>
      <c r="D11" s="25">
        <v>1</v>
      </c>
      <c r="E11" s="25">
        <v>0.8</v>
      </c>
      <c r="F11" s="25">
        <v>0.61</v>
      </c>
      <c r="G11" s="25">
        <v>1</v>
      </c>
      <c r="H11" s="25">
        <v>0.34</v>
      </c>
      <c r="I11" s="25">
        <v>0.53</v>
      </c>
      <c r="J11" s="25"/>
      <c r="K11" s="25"/>
      <c r="L11" s="25"/>
      <c r="M11" s="25"/>
      <c r="N11" s="25">
        <v>1</v>
      </c>
      <c r="O11" s="25">
        <v>0.96</v>
      </c>
      <c r="P11" s="25">
        <v>0.98</v>
      </c>
      <c r="Q11" s="25">
        <v>0.86</v>
      </c>
      <c r="R11" s="25">
        <v>0.56000000000000005</v>
      </c>
      <c r="S11" s="25">
        <v>6.6000000000000003E-2</v>
      </c>
      <c r="T11" s="25">
        <v>9.5000000000000001E-2</v>
      </c>
      <c r="U11" s="25">
        <v>0.13</v>
      </c>
      <c r="V11" s="25">
        <v>1</v>
      </c>
      <c r="W11" s="25">
        <v>1</v>
      </c>
      <c r="X11" s="160">
        <f t="shared" si="4"/>
        <v>0.68318750000000017</v>
      </c>
      <c r="Y11" s="75">
        <f t="shared" si="5"/>
        <v>1.3663750000000003</v>
      </c>
      <c r="Z11" s="188">
        <f t="shared" si="2"/>
        <v>1.290217391304348</v>
      </c>
      <c r="AA11" s="194">
        <f t="shared" si="3"/>
        <v>7.6157608695652357E-2</v>
      </c>
    </row>
    <row r="12" spans="1:28" ht="38.25" x14ac:dyDescent="0.25">
      <c r="A12" s="3">
        <v>6</v>
      </c>
      <c r="B12" s="47" t="s">
        <v>277</v>
      </c>
      <c r="C12" s="78" t="s">
        <v>264</v>
      </c>
      <c r="D12" s="25">
        <v>1</v>
      </c>
      <c r="E12" s="25">
        <v>0.75</v>
      </c>
      <c r="F12" s="25">
        <v>0.25</v>
      </c>
      <c r="G12" s="25">
        <v>0.93700000000000006</v>
      </c>
      <c r="H12" s="25">
        <v>0.53300000000000003</v>
      </c>
      <c r="I12" s="25">
        <v>0.46600000000000003</v>
      </c>
      <c r="J12" s="25"/>
      <c r="K12" s="25"/>
      <c r="L12" s="25"/>
      <c r="M12" s="25"/>
      <c r="N12" s="25">
        <v>1</v>
      </c>
      <c r="O12" s="25">
        <v>1</v>
      </c>
      <c r="P12" s="25">
        <v>0.875</v>
      </c>
      <c r="Q12" s="25">
        <v>1</v>
      </c>
      <c r="R12" s="25">
        <v>1</v>
      </c>
      <c r="S12" s="25">
        <v>0</v>
      </c>
      <c r="T12" s="25">
        <v>0</v>
      </c>
      <c r="U12" s="25">
        <v>0</v>
      </c>
      <c r="V12" s="25">
        <v>1</v>
      </c>
      <c r="W12" s="25">
        <v>1</v>
      </c>
      <c r="X12" s="160">
        <f t="shared" si="4"/>
        <v>0.6756875</v>
      </c>
      <c r="Y12" s="75">
        <f t="shared" si="5"/>
        <v>1.351375</v>
      </c>
      <c r="Z12" s="188">
        <f t="shared" si="2"/>
        <v>1.290217391304348</v>
      </c>
      <c r="AA12" s="189">
        <f t="shared" si="3"/>
        <v>6.115760869565201E-2</v>
      </c>
    </row>
    <row r="13" spans="1:28" ht="38.25" x14ac:dyDescent="0.25">
      <c r="A13" s="3">
        <v>7</v>
      </c>
      <c r="B13" s="47" t="s">
        <v>277</v>
      </c>
      <c r="C13" s="78" t="s">
        <v>275</v>
      </c>
      <c r="D13" s="25">
        <v>1</v>
      </c>
      <c r="E13" s="25">
        <v>0.83299999999999996</v>
      </c>
      <c r="F13" s="25">
        <v>0.66700000000000004</v>
      </c>
      <c r="G13" s="25">
        <v>1</v>
      </c>
      <c r="H13" s="25">
        <v>7.0999999999999994E-2</v>
      </c>
      <c r="I13" s="25">
        <v>0.42899999999999999</v>
      </c>
      <c r="J13" s="25"/>
      <c r="K13" s="25"/>
      <c r="L13" s="25"/>
      <c r="M13" s="25"/>
      <c r="N13" s="25">
        <v>1</v>
      </c>
      <c r="O13" s="25">
        <v>1</v>
      </c>
      <c r="P13" s="25">
        <v>0.85699999999999998</v>
      </c>
      <c r="Q13" s="25">
        <v>1</v>
      </c>
      <c r="R13" s="25">
        <v>0.5</v>
      </c>
      <c r="S13" s="25">
        <v>0</v>
      </c>
      <c r="T13" s="25">
        <v>0.214</v>
      </c>
      <c r="U13" s="25">
        <v>0.16700000000000001</v>
      </c>
      <c r="V13" s="25">
        <v>1</v>
      </c>
      <c r="W13" s="25">
        <v>1</v>
      </c>
      <c r="X13" s="160">
        <f t="shared" si="4"/>
        <v>0.67112499999999997</v>
      </c>
      <c r="Y13" s="75">
        <f t="shared" si="5"/>
        <v>1.3422499999999999</v>
      </c>
      <c r="Z13" s="188">
        <f t="shared" si="2"/>
        <v>1.290217391304348</v>
      </c>
      <c r="AA13" s="189">
        <f t="shared" si="3"/>
        <v>5.2032608695651961E-2</v>
      </c>
    </row>
    <row r="14" spans="1:28" ht="38.25" x14ac:dyDescent="0.25">
      <c r="A14" s="3">
        <v>8</v>
      </c>
      <c r="B14" s="47" t="s">
        <v>277</v>
      </c>
      <c r="C14" s="78" t="s">
        <v>267</v>
      </c>
      <c r="D14" s="25">
        <v>1</v>
      </c>
      <c r="E14" s="25">
        <v>0.875</v>
      </c>
      <c r="F14" s="25">
        <v>0.625</v>
      </c>
      <c r="G14" s="25">
        <v>1</v>
      </c>
      <c r="H14" s="25">
        <v>0.27300000000000002</v>
      </c>
      <c r="I14" s="25">
        <v>0.36399999999999999</v>
      </c>
      <c r="J14" s="25"/>
      <c r="K14" s="25"/>
      <c r="L14" s="25"/>
      <c r="M14" s="25"/>
      <c r="N14" s="25">
        <v>1</v>
      </c>
      <c r="O14" s="25">
        <v>1</v>
      </c>
      <c r="P14" s="25">
        <v>0.90900000000000003</v>
      </c>
      <c r="Q14" s="25">
        <v>1</v>
      </c>
      <c r="R14" s="25">
        <v>0.27300000000000002</v>
      </c>
      <c r="S14" s="25">
        <v>0.125</v>
      </c>
      <c r="T14" s="25">
        <v>0</v>
      </c>
      <c r="U14" s="25">
        <v>0.25</v>
      </c>
      <c r="V14" s="25">
        <v>1</v>
      </c>
      <c r="W14" s="25">
        <v>1</v>
      </c>
      <c r="X14" s="160">
        <f t="shared" si="4"/>
        <v>0.66837499999999994</v>
      </c>
      <c r="Y14" s="75">
        <f t="shared" si="5"/>
        <v>1.3367499999999999</v>
      </c>
      <c r="Z14" s="188">
        <f t="shared" si="2"/>
        <v>1.290217391304348</v>
      </c>
      <c r="AA14" s="189">
        <f t="shared" si="3"/>
        <v>4.65326086956519E-2</v>
      </c>
    </row>
    <row r="15" spans="1:28" ht="38.25" x14ac:dyDescent="0.25">
      <c r="A15" s="3">
        <v>9</v>
      </c>
      <c r="B15" s="47" t="s">
        <v>277</v>
      </c>
      <c r="C15" s="78" t="s">
        <v>266</v>
      </c>
      <c r="D15" s="25">
        <v>1</v>
      </c>
      <c r="E15" s="25">
        <v>0.85</v>
      </c>
      <c r="F15" s="25">
        <v>0.4</v>
      </c>
      <c r="G15" s="25">
        <v>0.93300000000000005</v>
      </c>
      <c r="H15" s="25">
        <v>0.85</v>
      </c>
      <c r="I15" s="25">
        <v>0.6</v>
      </c>
      <c r="J15" s="25"/>
      <c r="K15" s="25"/>
      <c r="L15" s="25"/>
      <c r="M15" s="25"/>
      <c r="N15" s="25">
        <v>1</v>
      </c>
      <c r="O15" s="25">
        <v>0.8</v>
      </c>
      <c r="P15" s="25">
        <v>0.98599999999999999</v>
      </c>
      <c r="Q15" s="25">
        <v>0.9</v>
      </c>
      <c r="R15" s="25">
        <v>0.28599999999999998</v>
      </c>
      <c r="S15" s="25">
        <v>0.1</v>
      </c>
      <c r="T15" s="25">
        <v>0</v>
      </c>
      <c r="U15" s="25">
        <v>0.1</v>
      </c>
      <c r="V15" s="25">
        <v>1</v>
      </c>
      <c r="W15" s="25">
        <v>0.8</v>
      </c>
      <c r="X15" s="160">
        <f t="shared" si="4"/>
        <v>0.66281249999999992</v>
      </c>
      <c r="Y15" s="75">
        <f t="shared" si="5"/>
        <v>1.3256249999999998</v>
      </c>
      <c r="Z15" s="188">
        <f t="shared" si="2"/>
        <v>1.290217391304348</v>
      </c>
      <c r="AA15" s="189">
        <f t="shared" si="3"/>
        <v>3.5407608695651849E-2</v>
      </c>
    </row>
    <row r="16" spans="1:28" ht="38.25" x14ac:dyDescent="0.25">
      <c r="A16" s="3">
        <v>10</v>
      </c>
      <c r="B16" s="47" t="s">
        <v>277</v>
      </c>
      <c r="C16" s="78" t="s">
        <v>265</v>
      </c>
      <c r="D16" s="25">
        <v>1</v>
      </c>
      <c r="E16" s="25">
        <v>0.68400000000000005</v>
      </c>
      <c r="F16" s="25">
        <v>0.47399999999999998</v>
      </c>
      <c r="G16" s="25">
        <v>1</v>
      </c>
      <c r="H16" s="25">
        <v>0.25600000000000001</v>
      </c>
      <c r="I16" s="25">
        <v>0.5</v>
      </c>
      <c r="J16" s="25"/>
      <c r="K16" s="25"/>
      <c r="L16" s="25"/>
      <c r="M16" s="25"/>
      <c r="N16" s="25">
        <v>1</v>
      </c>
      <c r="O16" s="25">
        <v>1</v>
      </c>
      <c r="P16" s="25">
        <v>0.88600000000000001</v>
      </c>
      <c r="Q16" s="25">
        <v>0.94699999999999995</v>
      </c>
      <c r="R16" s="25">
        <v>0.34200000000000003</v>
      </c>
      <c r="S16" s="25">
        <v>0.158</v>
      </c>
      <c r="T16" s="25">
        <v>1.2999999999999999E-2</v>
      </c>
      <c r="U16" s="25">
        <v>0.26300000000000001</v>
      </c>
      <c r="V16" s="25">
        <v>0.98699999999999999</v>
      </c>
      <c r="W16" s="25">
        <v>1</v>
      </c>
      <c r="X16" s="160">
        <f t="shared" si="4"/>
        <v>0.65687499999999999</v>
      </c>
      <c r="Y16" s="75">
        <f t="shared" si="5"/>
        <v>1.31375</v>
      </c>
      <c r="Z16" s="188">
        <f t="shared" si="2"/>
        <v>1.290217391304348</v>
      </c>
      <c r="AA16" s="189">
        <f t="shared" si="3"/>
        <v>2.3532608695651991E-2</v>
      </c>
    </row>
    <row r="17" spans="1:28" ht="25.5" x14ac:dyDescent="0.25">
      <c r="A17" s="3">
        <v>11</v>
      </c>
      <c r="B17" s="47" t="s">
        <v>277</v>
      </c>
      <c r="C17" s="78" t="s">
        <v>259</v>
      </c>
      <c r="D17" s="25">
        <v>1</v>
      </c>
      <c r="E17" s="25">
        <v>0.6</v>
      </c>
      <c r="F17" s="25">
        <v>0.221</v>
      </c>
      <c r="G17" s="25">
        <v>1</v>
      </c>
      <c r="H17" s="25">
        <v>0.78400000000000003</v>
      </c>
      <c r="I17" s="25">
        <v>0.38800000000000001</v>
      </c>
      <c r="J17" s="25"/>
      <c r="K17" s="25"/>
      <c r="L17" s="25"/>
      <c r="M17" s="25"/>
      <c r="N17" s="25">
        <v>1</v>
      </c>
      <c r="O17" s="25">
        <v>1</v>
      </c>
      <c r="P17" s="25">
        <v>0.91400000000000003</v>
      </c>
      <c r="Q17" s="25">
        <v>0.93300000000000005</v>
      </c>
      <c r="R17" s="25">
        <v>0.45700000000000002</v>
      </c>
      <c r="S17" s="25">
        <v>0</v>
      </c>
      <c r="T17" s="25">
        <v>2.8000000000000001E-2</v>
      </c>
      <c r="U17" s="25">
        <v>0.26600000000000001</v>
      </c>
      <c r="V17" s="25">
        <v>0.91400000000000003</v>
      </c>
      <c r="W17" s="25">
        <v>0.93300000000000005</v>
      </c>
      <c r="X17" s="160">
        <f t="shared" si="4"/>
        <v>0.65237500000000004</v>
      </c>
      <c r="Y17" s="75">
        <f t="shared" si="5"/>
        <v>1.3047500000000001</v>
      </c>
      <c r="Z17" s="188">
        <f t="shared" si="2"/>
        <v>1.290217391304348</v>
      </c>
      <c r="AA17" s="189">
        <f t="shared" si="3"/>
        <v>1.4532608695652094E-2</v>
      </c>
    </row>
    <row r="18" spans="1:28" ht="38.25" x14ac:dyDescent="0.25">
      <c r="A18" s="3">
        <v>12</v>
      </c>
      <c r="B18" s="47" t="s">
        <v>277</v>
      </c>
      <c r="C18" s="78" t="s">
        <v>270</v>
      </c>
      <c r="D18" s="25">
        <v>1</v>
      </c>
      <c r="E18" s="25">
        <v>0.222</v>
      </c>
      <c r="F18" s="25">
        <v>1</v>
      </c>
      <c r="G18" s="25">
        <v>0.97199999999999998</v>
      </c>
      <c r="H18" s="25">
        <v>0.222</v>
      </c>
      <c r="I18" s="25">
        <v>0.52700000000000002</v>
      </c>
      <c r="J18" s="25"/>
      <c r="K18" s="25"/>
      <c r="L18" s="25"/>
      <c r="M18" s="25"/>
      <c r="N18" s="25">
        <v>1</v>
      </c>
      <c r="O18" s="25">
        <v>1</v>
      </c>
      <c r="P18" s="25">
        <v>0.90900000000000003</v>
      </c>
      <c r="Q18" s="25">
        <v>0.77700000000000002</v>
      </c>
      <c r="R18" s="25">
        <v>0.35199999999999998</v>
      </c>
      <c r="S18" s="25">
        <v>0.222</v>
      </c>
      <c r="T18" s="25">
        <v>0</v>
      </c>
      <c r="U18" s="25">
        <v>0.222</v>
      </c>
      <c r="V18" s="25">
        <v>1</v>
      </c>
      <c r="W18" s="25">
        <v>1</v>
      </c>
      <c r="X18" s="160">
        <f t="shared" si="4"/>
        <v>0.65156249999999993</v>
      </c>
      <c r="Y18" s="75">
        <f t="shared" si="5"/>
        <v>1.3031249999999999</v>
      </c>
      <c r="Z18" s="188">
        <f t="shared" si="2"/>
        <v>1.290217391304348</v>
      </c>
      <c r="AA18" s="189">
        <f t="shared" si="3"/>
        <v>1.2907608695651884E-2</v>
      </c>
    </row>
    <row r="19" spans="1:28" ht="38.25" x14ac:dyDescent="0.25">
      <c r="A19" s="3">
        <v>13</v>
      </c>
      <c r="B19" s="47" t="s">
        <v>277</v>
      </c>
      <c r="C19" s="78" t="s">
        <v>263</v>
      </c>
      <c r="D19" s="25">
        <v>1</v>
      </c>
      <c r="E19" s="25">
        <v>0.33300000000000002</v>
      </c>
      <c r="F19" s="25">
        <v>0.77700000000000002</v>
      </c>
      <c r="G19" s="25">
        <v>1</v>
      </c>
      <c r="H19" s="25">
        <v>0.32600000000000001</v>
      </c>
      <c r="I19" s="25">
        <v>0.78200000000000003</v>
      </c>
      <c r="J19" s="25"/>
      <c r="K19" s="25"/>
      <c r="L19" s="25"/>
      <c r="M19" s="25"/>
      <c r="N19" s="25">
        <v>0.91300000000000003</v>
      </c>
      <c r="O19" s="25">
        <v>1</v>
      </c>
      <c r="P19" s="25">
        <v>0.86899999999999999</v>
      </c>
      <c r="Q19" s="25">
        <v>0.88900000000000001</v>
      </c>
      <c r="R19" s="25">
        <v>0.23899999999999999</v>
      </c>
      <c r="S19" s="25">
        <v>0</v>
      </c>
      <c r="T19" s="25">
        <v>0</v>
      </c>
      <c r="U19" s="25">
        <v>0.33300000000000002</v>
      </c>
      <c r="V19" s="25">
        <v>0.95</v>
      </c>
      <c r="W19" s="25">
        <v>1</v>
      </c>
      <c r="X19" s="160">
        <f t="shared" si="4"/>
        <v>0.65068749999999997</v>
      </c>
      <c r="Y19" s="75">
        <f t="shared" si="5"/>
        <v>1.3013749999999999</v>
      </c>
      <c r="Z19" s="188">
        <f t="shared" si="2"/>
        <v>1.290217391304348</v>
      </c>
      <c r="AA19" s="189">
        <f t="shared" si="3"/>
        <v>1.1157608695651966E-2</v>
      </c>
    </row>
    <row r="20" spans="1:28" ht="38.25" x14ac:dyDescent="0.25">
      <c r="A20" s="3">
        <v>14</v>
      </c>
      <c r="B20" s="47" t="s">
        <v>277</v>
      </c>
      <c r="C20" s="78" t="s">
        <v>276</v>
      </c>
      <c r="D20" s="25">
        <v>1</v>
      </c>
      <c r="E20" s="25">
        <v>0.8</v>
      </c>
      <c r="F20" s="25">
        <v>0.4</v>
      </c>
      <c r="G20" s="25">
        <v>1</v>
      </c>
      <c r="H20" s="25">
        <v>0.65</v>
      </c>
      <c r="I20" s="25">
        <v>0.47</v>
      </c>
      <c r="J20" s="25"/>
      <c r="K20" s="25"/>
      <c r="L20" s="25"/>
      <c r="M20" s="25"/>
      <c r="N20" s="25">
        <v>1</v>
      </c>
      <c r="O20" s="25">
        <v>1</v>
      </c>
      <c r="P20" s="25">
        <v>0.94099999999999995</v>
      </c>
      <c r="Q20" s="25">
        <v>0.9</v>
      </c>
      <c r="R20" s="25">
        <v>0.11799999999999999</v>
      </c>
      <c r="S20" s="25">
        <v>0.1</v>
      </c>
      <c r="T20" s="25">
        <v>0</v>
      </c>
      <c r="U20" s="25">
        <v>0.1</v>
      </c>
      <c r="V20" s="25">
        <v>1</v>
      </c>
      <c r="W20" s="25">
        <v>0.9</v>
      </c>
      <c r="X20" s="160">
        <f t="shared" si="4"/>
        <v>0.64868749999999997</v>
      </c>
      <c r="Y20" s="75">
        <f t="shared" si="5"/>
        <v>1.2973749999999999</v>
      </c>
      <c r="Z20" s="188">
        <f t="shared" si="2"/>
        <v>1.290217391304348</v>
      </c>
      <c r="AA20" s="189">
        <f t="shared" si="3"/>
        <v>7.1576086956519624E-3</v>
      </c>
    </row>
    <row r="21" spans="1:28" ht="38.25" x14ac:dyDescent="0.25">
      <c r="A21" s="3">
        <v>15</v>
      </c>
      <c r="B21" s="47" t="s">
        <v>277</v>
      </c>
      <c r="C21" s="78" t="s">
        <v>274</v>
      </c>
      <c r="D21" s="25">
        <v>1</v>
      </c>
      <c r="E21" s="25">
        <v>1</v>
      </c>
      <c r="F21" s="25">
        <v>0</v>
      </c>
      <c r="G21" s="25">
        <v>1</v>
      </c>
      <c r="H21" s="25">
        <v>0.7</v>
      </c>
      <c r="I21" s="25">
        <v>0.7</v>
      </c>
      <c r="J21" s="25"/>
      <c r="K21" s="25"/>
      <c r="L21" s="25"/>
      <c r="M21" s="25"/>
      <c r="N21" s="25">
        <v>1</v>
      </c>
      <c r="O21" s="25">
        <v>0.75</v>
      </c>
      <c r="P21" s="25">
        <v>0.8</v>
      </c>
      <c r="Q21" s="25">
        <v>1</v>
      </c>
      <c r="R21" s="25">
        <v>0.35</v>
      </c>
      <c r="S21" s="25">
        <v>0</v>
      </c>
      <c r="T21" s="25">
        <v>0.05</v>
      </c>
      <c r="U21" s="25">
        <v>0</v>
      </c>
      <c r="V21" s="25">
        <v>1</v>
      </c>
      <c r="W21" s="25">
        <v>1</v>
      </c>
      <c r="X21" s="160">
        <f t="shared" si="4"/>
        <v>0.64687500000000009</v>
      </c>
      <c r="Y21" s="75">
        <f t="shared" si="5"/>
        <v>1.2937500000000002</v>
      </c>
      <c r="Z21" s="188">
        <f t="shared" si="2"/>
        <v>1.290217391304348</v>
      </c>
      <c r="AA21" s="189">
        <f t="shared" si="3"/>
        <v>3.5326086956521952E-3</v>
      </c>
    </row>
    <row r="22" spans="1:28" ht="38.25" x14ac:dyDescent="0.25">
      <c r="A22" s="3">
        <v>16</v>
      </c>
      <c r="B22" s="47" t="s">
        <v>277</v>
      </c>
      <c r="C22" s="78" t="s">
        <v>269</v>
      </c>
      <c r="D22" s="25">
        <v>1</v>
      </c>
      <c r="E22" s="25">
        <v>0.77700000000000002</v>
      </c>
      <c r="F22" s="25">
        <v>0.77700000000000002</v>
      </c>
      <c r="G22" s="25">
        <v>1</v>
      </c>
      <c r="H22" s="25">
        <v>0.8</v>
      </c>
      <c r="I22" s="25">
        <v>0.8</v>
      </c>
      <c r="J22" s="25"/>
      <c r="K22" s="25"/>
      <c r="L22" s="25"/>
      <c r="M22" s="25"/>
      <c r="N22" s="25">
        <v>0.9</v>
      </c>
      <c r="O22" s="25">
        <v>0.875</v>
      </c>
      <c r="P22" s="25">
        <v>0.6</v>
      </c>
      <c r="Q22" s="25">
        <v>0.625</v>
      </c>
      <c r="R22" s="25">
        <v>0.3</v>
      </c>
      <c r="S22" s="25">
        <v>0</v>
      </c>
      <c r="T22" s="25">
        <v>0</v>
      </c>
      <c r="U22" s="25">
        <v>0.16700000000000001</v>
      </c>
      <c r="V22" s="25">
        <v>0.9</v>
      </c>
      <c r="W22" s="25">
        <v>0.625</v>
      </c>
      <c r="X22" s="160">
        <f t="shared" si="4"/>
        <v>0.63412500000000005</v>
      </c>
      <c r="Y22" s="75">
        <f t="shared" si="5"/>
        <v>1.2682500000000001</v>
      </c>
      <c r="Z22" s="188">
        <f t="shared" si="2"/>
        <v>1.290217391304348</v>
      </c>
      <c r="AA22" s="189">
        <f t="shared" si="3"/>
        <v>-2.1967391304347883E-2</v>
      </c>
    </row>
    <row r="23" spans="1:28" ht="38.25" x14ac:dyDescent="0.25">
      <c r="A23" s="3">
        <v>17</v>
      </c>
      <c r="B23" s="47" t="s">
        <v>277</v>
      </c>
      <c r="C23" s="78" t="s">
        <v>324</v>
      </c>
      <c r="D23" s="25">
        <v>0.75</v>
      </c>
      <c r="E23" s="25">
        <v>0.66600000000000004</v>
      </c>
      <c r="F23" s="25">
        <v>0.25</v>
      </c>
      <c r="G23" s="25">
        <v>1</v>
      </c>
      <c r="H23" s="25">
        <v>0.42499999999999999</v>
      </c>
      <c r="I23" s="25">
        <v>0.38</v>
      </c>
      <c r="J23" s="25"/>
      <c r="K23" s="25"/>
      <c r="L23" s="25"/>
      <c r="M23" s="25"/>
      <c r="N23" s="25">
        <v>0.97799999999999998</v>
      </c>
      <c r="O23" s="25">
        <v>1</v>
      </c>
      <c r="P23" s="25">
        <v>0.93400000000000005</v>
      </c>
      <c r="Q23" s="25">
        <v>1</v>
      </c>
      <c r="R23" s="25">
        <v>0.19500000000000001</v>
      </c>
      <c r="S23" s="25">
        <v>0</v>
      </c>
      <c r="T23" s="25">
        <v>0.02</v>
      </c>
      <c r="U23" s="25">
        <v>0.45</v>
      </c>
      <c r="V23" s="25">
        <v>1</v>
      </c>
      <c r="W23" s="25">
        <v>1</v>
      </c>
      <c r="X23" s="160">
        <f t="shared" si="4"/>
        <v>0.628</v>
      </c>
      <c r="Y23" s="75">
        <f t="shared" si="5"/>
        <v>1.256</v>
      </c>
      <c r="Z23" s="188">
        <f t="shared" si="2"/>
        <v>1.290217391304348</v>
      </c>
      <c r="AA23" s="189">
        <f t="shared" si="3"/>
        <v>-3.4217391304347977E-2</v>
      </c>
    </row>
    <row r="24" spans="1:28" ht="38.25" x14ac:dyDescent="0.25">
      <c r="A24" s="3">
        <v>18</v>
      </c>
      <c r="B24" s="47" t="s">
        <v>277</v>
      </c>
      <c r="C24" s="78" t="s">
        <v>273</v>
      </c>
      <c r="D24" s="25">
        <v>0.75</v>
      </c>
      <c r="E24" s="25">
        <v>0.83299999999999996</v>
      </c>
      <c r="F24" s="25">
        <v>0.16600000000000001</v>
      </c>
      <c r="G24" s="25">
        <v>1</v>
      </c>
      <c r="H24" s="25">
        <v>1</v>
      </c>
      <c r="I24" s="25">
        <v>0.125</v>
      </c>
      <c r="J24" s="25"/>
      <c r="K24" s="25"/>
      <c r="L24" s="25"/>
      <c r="M24" s="25"/>
      <c r="N24" s="25">
        <v>0.93700000000000006</v>
      </c>
      <c r="O24" s="25">
        <v>0.875</v>
      </c>
      <c r="P24" s="25">
        <v>0.93700000000000006</v>
      </c>
      <c r="Q24" s="25">
        <v>1</v>
      </c>
      <c r="R24" s="25">
        <v>0.187</v>
      </c>
      <c r="S24" s="25">
        <v>0</v>
      </c>
      <c r="T24" s="25">
        <v>0</v>
      </c>
      <c r="U24" s="25">
        <v>0.25</v>
      </c>
      <c r="V24" s="25">
        <v>0.93700000000000006</v>
      </c>
      <c r="W24" s="25">
        <v>0.875</v>
      </c>
      <c r="X24" s="160">
        <f t="shared" si="4"/>
        <v>0.61699999999999999</v>
      </c>
      <c r="Y24" s="75">
        <f t="shared" si="5"/>
        <v>1.234</v>
      </c>
      <c r="Z24" s="188">
        <f t="shared" si="2"/>
        <v>1.290217391304348</v>
      </c>
      <c r="AA24" s="189">
        <f t="shared" si="3"/>
        <v>-5.6217391304347997E-2</v>
      </c>
    </row>
    <row r="25" spans="1:28" ht="38.25" x14ac:dyDescent="0.25">
      <c r="A25" s="3">
        <v>19</v>
      </c>
      <c r="B25" s="47" t="s">
        <v>277</v>
      </c>
      <c r="C25" s="78" t="s">
        <v>262</v>
      </c>
      <c r="D25" s="25">
        <v>1</v>
      </c>
      <c r="E25" s="25">
        <v>0.65</v>
      </c>
      <c r="F25" s="25">
        <v>0.35</v>
      </c>
      <c r="G25" s="25">
        <v>1</v>
      </c>
      <c r="H25" s="25">
        <v>0.307</v>
      </c>
      <c r="I25" s="25">
        <v>0.53800000000000003</v>
      </c>
      <c r="J25" s="25"/>
      <c r="K25" s="25"/>
      <c r="L25" s="25"/>
      <c r="M25" s="25"/>
      <c r="N25" s="25">
        <v>1</v>
      </c>
      <c r="O25" s="25">
        <v>1</v>
      </c>
      <c r="P25" s="25">
        <v>0.84199999999999997</v>
      </c>
      <c r="Q25" s="25">
        <v>0.76900000000000002</v>
      </c>
      <c r="R25" s="25">
        <v>0.38500000000000001</v>
      </c>
      <c r="S25" s="25">
        <v>5.2999999999999999E-2</v>
      </c>
      <c r="T25" s="25">
        <v>0</v>
      </c>
      <c r="U25" s="25">
        <v>0.105</v>
      </c>
      <c r="V25" s="25">
        <v>0.76900000000000002</v>
      </c>
      <c r="W25" s="25">
        <v>0.84199999999999997</v>
      </c>
      <c r="X25" s="160">
        <f t="shared" si="4"/>
        <v>0.60062499999999996</v>
      </c>
      <c r="Y25" s="75">
        <f t="shared" si="5"/>
        <v>1.2012499999999999</v>
      </c>
      <c r="Z25" s="188">
        <f t="shared" si="2"/>
        <v>1.290217391304348</v>
      </c>
      <c r="AA25" s="189">
        <f t="shared" si="3"/>
        <v>-8.8967391304348054E-2</v>
      </c>
    </row>
    <row r="26" spans="1:28" ht="38.25" x14ac:dyDescent="0.25">
      <c r="A26" s="3">
        <v>20</v>
      </c>
      <c r="B26" s="47" t="s">
        <v>277</v>
      </c>
      <c r="C26" s="78" t="s">
        <v>256</v>
      </c>
      <c r="D26" s="25">
        <v>1</v>
      </c>
      <c r="E26" s="25">
        <v>0.83299999999999996</v>
      </c>
      <c r="F26" s="25">
        <v>0.33300000000000002</v>
      </c>
      <c r="G26" s="25">
        <v>1</v>
      </c>
      <c r="H26" s="25">
        <v>0.14199999999999999</v>
      </c>
      <c r="I26" s="25">
        <v>0.22800000000000001</v>
      </c>
      <c r="J26" s="25"/>
      <c r="K26" s="25"/>
      <c r="L26" s="25"/>
      <c r="M26" s="25"/>
      <c r="N26" s="25">
        <v>1</v>
      </c>
      <c r="O26" s="25">
        <v>1</v>
      </c>
      <c r="P26" s="25">
        <v>0.84799999999999998</v>
      </c>
      <c r="Q26" s="25">
        <v>0.83299999999999996</v>
      </c>
      <c r="R26" s="25">
        <v>0.24199999999999999</v>
      </c>
      <c r="S26" s="25">
        <v>0</v>
      </c>
      <c r="T26" s="25">
        <v>0.03</v>
      </c>
      <c r="U26" s="25">
        <v>0.33300000000000002</v>
      </c>
      <c r="V26" s="25">
        <v>0.82799999999999996</v>
      </c>
      <c r="W26" s="25">
        <v>0.83299999999999996</v>
      </c>
      <c r="X26" s="160">
        <f t="shared" si="4"/>
        <v>0.59268750000000003</v>
      </c>
      <c r="Y26" s="75">
        <f t="shared" si="5"/>
        <v>1.1853750000000001</v>
      </c>
      <c r="Z26" s="188">
        <f t="shared" si="2"/>
        <v>1.290217391304348</v>
      </c>
      <c r="AA26" s="195">
        <f t="shared" si="3"/>
        <v>-0.10484239130434791</v>
      </c>
    </row>
    <row r="27" spans="1:28" ht="38.25" x14ac:dyDescent="0.25">
      <c r="A27" s="3">
        <v>21</v>
      </c>
      <c r="B27" s="47" t="s">
        <v>277</v>
      </c>
      <c r="C27" s="78" t="s">
        <v>260</v>
      </c>
      <c r="D27" s="25">
        <v>0.90900000000000003</v>
      </c>
      <c r="E27" s="25">
        <v>0.54500000000000004</v>
      </c>
      <c r="F27" s="25">
        <v>0.36399999999999999</v>
      </c>
      <c r="G27" s="25">
        <v>1</v>
      </c>
      <c r="H27" s="25">
        <v>0.30399999999999999</v>
      </c>
      <c r="I27" s="25">
        <v>0.435</v>
      </c>
      <c r="J27" s="25"/>
      <c r="K27" s="25"/>
      <c r="L27" s="25"/>
      <c r="M27" s="25"/>
      <c r="N27" s="25">
        <v>0.95</v>
      </c>
      <c r="O27" s="25">
        <v>1</v>
      </c>
      <c r="P27" s="25">
        <v>0.94399999999999995</v>
      </c>
      <c r="Q27" s="25">
        <v>0.875</v>
      </c>
      <c r="R27" s="25">
        <v>0.47799999999999998</v>
      </c>
      <c r="S27" s="25">
        <v>0</v>
      </c>
      <c r="T27" s="25">
        <v>0</v>
      </c>
      <c r="U27" s="25">
        <v>9.0999999999999998E-2</v>
      </c>
      <c r="V27" s="25">
        <v>0.87</v>
      </c>
      <c r="W27" s="25">
        <v>0.63600000000000001</v>
      </c>
      <c r="X27" s="160">
        <f t="shared" si="4"/>
        <v>0.58756249999999988</v>
      </c>
      <c r="Y27" s="75">
        <f t="shared" si="5"/>
        <v>1.1751249999999998</v>
      </c>
      <c r="Z27" s="188">
        <f t="shared" si="2"/>
        <v>1.290217391304348</v>
      </c>
      <c r="AA27" s="195">
        <f t="shared" si="3"/>
        <v>-0.11509239130434823</v>
      </c>
    </row>
    <row r="28" spans="1:28" ht="38.25" x14ac:dyDescent="0.25">
      <c r="A28" s="3">
        <v>22</v>
      </c>
      <c r="B28" s="47" t="s">
        <v>277</v>
      </c>
      <c r="C28" s="78" t="s">
        <v>323</v>
      </c>
      <c r="D28" s="25">
        <v>1</v>
      </c>
      <c r="E28" s="25">
        <v>0.41699999999999998</v>
      </c>
      <c r="F28" s="25">
        <v>0.33300000000000002</v>
      </c>
      <c r="G28" s="25">
        <v>1</v>
      </c>
      <c r="H28" s="25">
        <v>0</v>
      </c>
      <c r="I28" s="25">
        <v>0.28000000000000003</v>
      </c>
      <c r="J28" s="25"/>
      <c r="K28" s="25"/>
      <c r="L28" s="25"/>
      <c r="M28" s="25"/>
      <c r="N28" s="25">
        <v>1</v>
      </c>
      <c r="O28" s="25">
        <v>1</v>
      </c>
      <c r="P28" s="25">
        <v>0.76</v>
      </c>
      <c r="Q28" s="25">
        <v>0.66700000000000004</v>
      </c>
      <c r="R28" s="25">
        <v>0.28000000000000003</v>
      </c>
      <c r="S28" s="25">
        <v>0</v>
      </c>
      <c r="T28" s="25">
        <v>0.12</v>
      </c>
      <c r="U28" s="25">
        <v>0</v>
      </c>
      <c r="V28" s="25">
        <v>1</v>
      </c>
      <c r="W28" s="25">
        <v>0.91600000000000004</v>
      </c>
      <c r="X28" s="160">
        <f t="shared" si="4"/>
        <v>0.54831249999999998</v>
      </c>
      <c r="Y28" s="75">
        <f t="shared" si="5"/>
        <v>1.096625</v>
      </c>
      <c r="Z28" s="188">
        <f t="shared" si="2"/>
        <v>1.290217391304348</v>
      </c>
      <c r="AA28" s="195">
        <f t="shared" si="3"/>
        <v>-0.19359239130434802</v>
      </c>
    </row>
    <row r="29" spans="1:28" ht="38.25" x14ac:dyDescent="0.25">
      <c r="A29" s="3">
        <v>23</v>
      </c>
      <c r="B29" s="47" t="s">
        <v>277</v>
      </c>
      <c r="C29" s="78" t="s">
        <v>268</v>
      </c>
      <c r="D29" s="25">
        <v>0.85699999999999998</v>
      </c>
      <c r="E29" s="25">
        <v>0.83299999999999996</v>
      </c>
      <c r="F29" s="25">
        <v>0.66700000000000004</v>
      </c>
      <c r="G29" s="25">
        <v>1</v>
      </c>
      <c r="H29" s="25">
        <v>0.11799999999999999</v>
      </c>
      <c r="I29" s="25">
        <v>0.11799999999999999</v>
      </c>
      <c r="J29" s="25"/>
      <c r="K29" s="25"/>
      <c r="L29" s="25"/>
      <c r="M29" s="25"/>
      <c r="N29" s="25">
        <v>1</v>
      </c>
      <c r="O29" s="25">
        <v>1</v>
      </c>
      <c r="P29" s="25">
        <v>0.47099999999999997</v>
      </c>
      <c r="Q29" s="25">
        <v>0.33300000000000002</v>
      </c>
      <c r="R29" s="25">
        <v>0.23499999999999999</v>
      </c>
      <c r="S29" s="25">
        <v>0</v>
      </c>
      <c r="T29" s="25">
        <v>0</v>
      </c>
      <c r="U29" s="25">
        <v>0</v>
      </c>
      <c r="V29" s="25">
        <v>1</v>
      </c>
      <c r="W29" s="25">
        <v>0.83299999999999996</v>
      </c>
      <c r="X29" s="160">
        <f t="shared" si="4"/>
        <v>0.52906249999999999</v>
      </c>
      <c r="Y29" s="75">
        <f t="shared" si="5"/>
        <v>1.058125</v>
      </c>
      <c r="Z29" s="188">
        <f t="shared" si="2"/>
        <v>1.290217391304348</v>
      </c>
      <c r="AA29" s="195">
        <f t="shared" si="3"/>
        <v>-0.232092391304348</v>
      </c>
      <c r="AB29" s="5">
        <v>0.105</v>
      </c>
    </row>
    <row r="30" spans="1:28" x14ac:dyDescent="0.25">
      <c r="A30" s="60" t="s">
        <v>243</v>
      </c>
      <c r="B30" s="61" t="s">
        <v>277</v>
      </c>
      <c r="C30" s="62"/>
      <c r="D30" s="57">
        <f t="shared" ref="D30:I30" si="6">AVERAGE(D7:D29)</f>
        <v>0.96808695652173904</v>
      </c>
      <c r="E30" s="57">
        <f t="shared" si="6"/>
        <v>0.74647826086956526</v>
      </c>
      <c r="F30" s="57">
        <f t="shared" si="6"/>
        <v>0.46117391304347832</v>
      </c>
      <c r="G30" s="57">
        <f t="shared" si="6"/>
        <v>0.99313043478260865</v>
      </c>
      <c r="H30" s="57">
        <f t="shared" si="6"/>
        <v>0.45456521739130445</v>
      </c>
      <c r="I30" s="57">
        <f t="shared" si="6"/>
        <v>0.47208695652173921</v>
      </c>
      <c r="J30" s="57"/>
      <c r="K30" s="57"/>
      <c r="L30" s="57"/>
      <c r="M30" s="57"/>
      <c r="N30" s="57">
        <f t="shared" ref="N30:Y30" si="7">AVERAGE(N7:N29)</f>
        <v>0.98452173913043484</v>
      </c>
      <c r="O30" s="57">
        <f t="shared" si="7"/>
        <v>0.96782608695652161</v>
      </c>
      <c r="P30" s="57">
        <f t="shared" si="7"/>
        <v>0.87756521739130422</v>
      </c>
      <c r="Q30" s="57">
        <f t="shared" si="7"/>
        <v>0.88182608695652154</v>
      </c>
      <c r="R30" s="57">
        <f t="shared" si="7"/>
        <v>0.36182608695652169</v>
      </c>
      <c r="S30" s="57">
        <f t="shared" si="7"/>
        <v>4.6043478260869561E-2</v>
      </c>
      <c r="T30" s="57">
        <f t="shared" si="7"/>
        <v>3.3391304347826091E-2</v>
      </c>
      <c r="U30" s="57">
        <f t="shared" si="7"/>
        <v>0.19160869565217395</v>
      </c>
      <c r="V30" s="57">
        <f t="shared" si="7"/>
        <v>0.96130434782608698</v>
      </c>
      <c r="W30" s="57">
        <f t="shared" si="7"/>
        <v>0.92030434782608672</v>
      </c>
      <c r="X30" s="57">
        <f t="shared" si="7"/>
        <v>0.64510869565217399</v>
      </c>
      <c r="Y30" s="170">
        <f t="shared" si="7"/>
        <v>1.290217391304348</v>
      </c>
    </row>
    <row r="31" spans="1:28" x14ac:dyDescent="0.25">
      <c r="Y31" s="26"/>
    </row>
    <row r="34" spans="1:27" ht="38.25" x14ac:dyDescent="0.25">
      <c r="A34" s="3">
        <v>1</v>
      </c>
      <c r="B34" s="47" t="s">
        <v>277</v>
      </c>
      <c r="C34" s="78" t="s">
        <v>272</v>
      </c>
      <c r="D34" s="162"/>
      <c r="E34" s="162"/>
      <c r="F34" s="162"/>
      <c r="G34" s="25">
        <v>1</v>
      </c>
      <c r="H34" s="25">
        <v>0.75</v>
      </c>
      <c r="I34" s="25">
        <v>0.62</v>
      </c>
      <c r="J34" s="25"/>
      <c r="K34" s="25"/>
      <c r="L34" s="25"/>
      <c r="M34" s="25"/>
      <c r="N34" s="25">
        <v>1</v>
      </c>
      <c r="O34" s="162"/>
      <c r="P34" s="25">
        <v>0.82</v>
      </c>
      <c r="Q34" s="162"/>
      <c r="R34" s="25">
        <v>0.19</v>
      </c>
      <c r="S34" s="162"/>
      <c r="T34" s="25">
        <v>0.06</v>
      </c>
      <c r="U34" s="162"/>
      <c r="V34" s="25">
        <v>0.75</v>
      </c>
      <c r="W34" s="162"/>
      <c r="X34" s="160">
        <f>AVERAGE(D34:W34)</f>
        <v>0.64875000000000005</v>
      </c>
      <c r="Y34" s="75">
        <f>X34*2</f>
        <v>1.2975000000000001</v>
      </c>
      <c r="Z34" s="188">
        <f t="shared" ref="Z34:Z35" si="8">$Y$36</f>
        <v>1.1800000000000002</v>
      </c>
      <c r="AA34" s="189">
        <f>Y34-Z34</f>
        <v>0.11749999999999994</v>
      </c>
    </row>
    <row r="35" spans="1:27" ht="38.25" x14ac:dyDescent="0.25">
      <c r="A35" s="3">
        <v>2</v>
      </c>
      <c r="B35" s="47" t="s">
        <v>277</v>
      </c>
      <c r="C35" s="77" t="s">
        <v>253</v>
      </c>
      <c r="D35" s="25"/>
      <c r="E35" s="25"/>
      <c r="F35" s="25"/>
      <c r="G35" s="25">
        <v>1</v>
      </c>
      <c r="H35" s="25">
        <v>0.5</v>
      </c>
      <c r="I35" s="25">
        <v>0.5</v>
      </c>
      <c r="J35" s="25"/>
      <c r="K35" s="25"/>
      <c r="L35" s="25"/>
      <c r="M35" s="25"/>
      <c r="N35" s="25">
        <v>1</v>
      </c>
      <c r="O35" s="162"/>
      <c r="P35" s="25">
        <v>0.5</v>
      </c>
      <c r="Q35" s="162"/>
      <c r="R35" s="25">
        <v>0.25</v>
      </c>
      <c r="S35" s="162"/>
      <c r="T35" s="25">
        <v>0</v>
      </c>
      <c r="U35" s="162"/>
      <c r="V35" s="25">
        <v>0.5</v>
      </c>
      <c r="W35" s="162"/>
      <c r="X35" s="160">
        <f>AVERAGE(D35:W35)</f>
        <v>0.53125</v>
      </c>
      <c r="Y35" s="75">
        <f>X35*2</f>
        <v>1.0625</v>
      </c>
      <c r="Z35" s="188">
        <f t="shared" si="8"/>
        <v>1.1800000000000002</v>
      </c>
      <c r="AA35" s="276">
        <f>Y35-Z35</f>
        <v>-0.11750000000000016</v>
      </c>
    </row>
    <row r="36" spans="1:27" x14ac:dyDescent="0.25">
      <c r="A36" s="3"/>
      <c r="B36" s="47"/>
      <c r="Y36" s="197">
        <f>AVERAGE(Y34:Y35)</f>
        <v>1.1800000000000002</v>
      </c>
    </row>
  </sheetData>
  <mergeCells count="18">
    <mergeCell ref="Z3:Z6"/>
    <mergeCell ref="AA3:AA6"/>
    <mergeCell ref="A3:A6"/>
    <mergeCell ref="B3:B6"/>
    <mergeCell ref="C3:C6"/>
    <mergeCell ref="G3:I3"/>
    <mergeCell ref="J3:K3"/>
    <mergeCell ref="C1:W1"/>
    <mergeCell ref="Y3:Y5"/>
    <mergeCell ref="T4:U4"/>
    <mergeCell ref="V3:W3"/>
    <mergeCell ref="D3:F3"/>
    <mergeCell ref="L3:M3"/>
    <mergeCell ref="N3:Q3"/>
    <mergeCell ref="N4:O4"/>
    <mergeCell ref="P4:Q4"/>
    <mergeCell ref="R3:U3"/>
    <mergeCell ref="R4:S4"/>
  </mergeCells>
  <pageMargins left="0" right="0" top="0" bottom="0" header="0" footer="0"/>
  <pageSetup paperSize="9" scale="55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6"/>
  <sheetViews>
    <sheetView topLeftCell="F1" zoomScale="96" zoomScaleNormal="96" workbookViewId="0">
      <selection activeCell="M3" sqref="M3:M5"/>
    </sheetView>
  </sheetViews>
  <sheetFormatPr defaultRowHeight="15" x14ac:dyDescent="0.25"/>
  <cols>
    <col min="2" max="2" width="22" customWidth="1"/>
    <col min="3" max="3" width="32.28515625" customWidth="1"/>
    <col min="4" max="4" width="13.7109375" customWidth="1"/>
    <col min="5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5.85546875" customWidth="1"/>
    <col min="14" max="14" width="20.140625" customWidth="1"/>
    <col min="15" max="16" width="18.85546875" customWidth="1"/>
    <col min="17" max="17" width="9.85546875" customWidth="1"/>
    <col min="18" max="18" width="9.140625" customWidth="1"/>
  </cols>
  <sheetData>
    <row r="1" spans="1:20" ht="15.75" x14ac:dyDescent="0.25">
      <c r="A1" s="368" t="s">
        <v>148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3" spans="1:20" ht="60" customHeight="1" x14ac:dyDescent="0.25">
      <c r="A3" s="312" t="s">
        <v>2</v>
      </c>
      <c r="B3" s="316" t="s">
        <v>105</v>
      </c>
      <c r="C3" s="359" t="s">
        <v>104</v>
      </c>
      <c r="D3" s="355" t="s">
        <v>149</v>
      </c>
      <c r="E3" s="375"/>
      <c r="F3" s="355" t="s">
        <v>150</v>
      </c>
      <c r="G3" s="375"/>
      <c r="H3" s="355" t="s">
        <v>151</v>
      </c>
      <c r="I3" s="376"/>
      <c r="J3" s="375"/>
      <c r="K3" s="359" t="s">
        <v>152</v>
      </c>
      <c r="L3" s="359" t="s">
        <v>153</v>
      </c>
      <c r="M3" s="359" t="s">
        <v>154</v>
      </c>
      <c r="N3" s="370" t="s">
        <v>155</v>
      </c>
      <c r="O3" s="370" t="s">
        <v>156</v>
      </c>
      <c r="P3" s="164"/>
      <c r="Q3" s="373" t="s">
        <v>183</v>
      </c>
      <c r="R3" s="362" t="s">
        <v>243</v>
      </c>
      <c r="S3" s="365" t="s">
        <v>364</v>
      </c>
    </row>
    <row r="4" spans="1:20" x14ac:dyDescent="0.25">
      <c r="A4" s="312"/>
      <c r="B4" s="317"/>
      <c r="C4" s="360"/>
      <c r="D4" s="47" t="s">
        <v>157</v>
      </c>
      <c r="E4" s="47" t="s">
        <v>158</v>
      </c>
      <c r="F4" s="47" t="s">
        <v>159</v>
      </c>
      <c r="G4" s="47" t="s">
        <v>160</v>
      </c>
      <c r="H4" s="47" t="s">
        <v>161</v>
      </c>
      <c r="I4" s="47" t="s">
        <v>162</v>
      </c>
      <c r="J4" s="47" t="s">
        <v>163</v>
      </c>
      <c r="K4" s="377"/>
      <c r="L4" s="377"/>
      <c r="M4" s="377"/>
      <c r="N4" s="371"/>
      <c r="O4" s="371"/>
      <c r="P4" s="165"/>
      <c r="Q4" s="374"/>
      <c r="R4" s="363"/>
      <c r="S4" s="366"/>
    </row>
    <row r="5" spans="1:20" ht="44.25" customHeight="1" x14ac:dyDescent="0.25">
      <c r="A5" s="312"/>
      <c r="B5" s="358"/>
      <c r="C5" s="360"/>
      <c r="D5" s="95" t="s">
        <v>164</v>
      </c>
      <c r="E5" s="95" t="s">
        <v>165</v>
      </c>
      <c r="F5" s="95" t="s">
        <v>164</v>
      </c>
      <c r="G5" s="95" t="s">
        <v>165</v>
      </c>
      <c r="H5" s="95" t="s">
        <v>164</v>
      </c>
      <c r="I5" s="95" t="s">
        <v>166</v>
      </c>
      <c r="J5" s="95" t="s">
        <v>167</v>
      </c>
      <c r="K5" s="378"/>
      <c r="L5" s="378"/>
      <c r="M5" s="378"/>
      <c r="N5" s="372"/>
      <c r="O5" s="372"/>
      <c r="P5" s="166"/>
      <c r="Q5" s="97" t="s">
        <v>59</v>
      </c>
      <c r="R5" s="364"/>
      <c r="S5" s="367"/>
    </row>
    <row r="6" spans="1:20" ht="44.25" customHeight="1" x14ac:dyDescent="0.25">
      <c r="A6" s="3">
        <v>1</v>
      </c>
      <c r="B6" s="47" t="s">
        <v>277</v>
      </c>
      <c r="C6" s="78" t="s">
        <v>259</v>
      </c>
      <c r="D6" s="25"/>
      <c r="E6" s="25"/>
      <c r="F6" s="25">
        <v>0.74199999999999999</v>
      </c>
      <c r="G6" s="25">
        <v>0.57099999999999995</v>
      </c>
      <c r="H6" s="25">
        <v>0.8</v>
      </c>
      <c r="I6" s="25">
        <v>0.91700000000000004</v>
      </c>
      <c r="J6" s="25">
        <v>0.66700000000000004</v>
      </c>
      <c r="K6" s="25">
        <v>2.8000000000000001E-2</v>
      </c>
      <c r="L6" s="25">
        <v>1</v>
      </c>
      <c r="M6" s="25">
        <v>1</v>
      </c>
      <c r="N6" s="25">
        <v>0</v>
      </c>
      <c r="O6" s="25">
        <v>0</v>
      </c>
      <c r="P6" s="25">
        <f>AVERAGE(F6:O6)</f>
        <v>0.57250000000000001</v>
      </c>
      <c r="Q6" s="173">
        <v>1.6279999999999999</v>
      </c>
      <c r="R6" s="201"/>
      <c r="S6" s="202"/>
      <c r="T6">
        <v>0.22900000000000001</v>
      </c>
    </row>
    <row r="7" spans="1:20" ht="44.25" customHeight="1" x14ac:dyDescent="0.25">
      <c r="A7" s="3">
        <v>2</v>
      </c>
      <c r="B7" s="47" t="s">
        <v>277</v>
      </c>
      <c r="C7" s="78" t="s">
        <v>261</v>
      </c>
      <c r="D7" s="25"/>
      <c r="E7" s="25"/>
      <c r="F7" s="25">
        <v>0.75</v>
      </c>
      <c r="G7" s="25">
        <v>0.7</v>
      </c>
      <c r="H7" s="25">
        <v>0.5</v>
      </c>
      <c r="I7" s="25">
        <v>0.75</v>
      </c>
      <c r="J7" s="25">
        <v>1</v>
      </c>
      <c r="K7" s="25">
        <v>0.375</v>
      </c>
      <c r="L7" s="25"/>
      <c r="M7" s="25"/>
      <c r="N7" s="25">
        <v>0</v>
      </c>
      <c r="O7" s="25"/>
      <c r="P7" s="25">
        <f>AVERAGE(F7:O7)</f>
        <v>0.58214285714285718</v>
      </c>
      <c r="Q7" s="173">
        <v>1.48</v>
      </c>
      <c r="R7" s="201">
        <f t="shared" ref="R7:R12" si="0">$Q$29</f>
        <v>1.1669260869565214</v>
      </c>
      <c r="S7" s="202">
        <f t="shared" ref="S7:S28" si="1">Q7-R7</f>
        <v>0.31307391304347854</v>
      </c>
    </row>
    <row r="8" spans="1:20" ht="44.25" customHeight="1" x14ac:dyDescent="0.25">
      <c r="A8" s="3">
        <v>3</v>
      </c>
      <c r="B8" s="47" t="s">
        <v>277</v>
      </c>
      <c r="C8" s="78" t="s">
        <v>263</v>
      </c>
      <c r="D8" s="25"/>
      <c r="E8" s="25"/>
      <c r="F8" s="25">
        <v>0.73</v>
      </c>
      <c r="G8" s="25">
        <v>0.63</v>
      </c>
      <c r="H8" s="25">
        <v>0.66600000000000004</v>
      </c>
      <c r="I8" s="25">
        <v>0.56999999999999995</v>
      </c>
      <c r="J8" s="25">
        <v>1</v>
      </c>
      <c r="K8" s="25"/>
      <c r="L8" s="25">
        <v>0.5</v>
      </c>
      <c r="M8" s="25">
        <v>1</v>
      </c>
      <c r="N8" s="25">
        <v>0</v>
      </c>
      <c r="O8" s="25">
        <v>0</v>
      </c>
      <c r="P8" s="25">
        <f>AVERAGE(F8:O8)</f>
        <v>0.56622222222222218</v>
      </c>
      <c r="Q8" s="173">
        <v>1.456</v>
      </c>
      <c r="R8" s="201">
        <f t="shared" si="0"/>
        <v>1.1669260869565214</v>
      </c>
      <c r="S8" s="202">
        <f t="shared" si="1"/>
        <v>0.28907391304347851</v>
      </c>
    </row>
    <row r="9" spans="1:20" ht="38.25" x14ac:dyDescent="0.25">
      <c r="A9" s="3">
        <v>4</v>
      </c>
      <c r="B9" s="47" t="s">
        <v>277</v>
      </c>
      <c r="C9" s="78" t="s">
        <v>264</v>
      </c>
      <c r="D9" s="25"/>
      <c r="E9" s="25"/>
      <c r="F9" s="25">
        <v>0.68700000000000006</v>
      </c>
      <c r="G9" s="25">
        <v>0.68700000000000006</v>
      </c>
      <c r="H9" s="25">
        <v>1</v>
      </c>
      <c r="I9" s="25">
        <v>0.5</v>
      </c>
      <c r="J9" s="25"/>
      <c r="K9" s="25"/>
      <c r="L9" s="25"/>
      <c r="M9" s="25"/>
      <c r="N9" s="25"/>
      <c r="O9" s="25"/>
      <c r="P9" s="25">
        <f t="shared" ref="P9" si="2">AVERAGE(F9:O9)</f>
        <v>0.71850000000000003</v>
      </c>
      <c r="Q9" s="173">
        <f t="shared" ref="Q9" si="3">P9*2</f>
        <v>1.4370000000000001</v>
      </c>
      <c r="R9" s="201">
        <f t="shared" si="0"/>
        <v>1.1669260869565214</v>
      </c>
      <c r="S9" s="202">
        <f t="shared" si="1"/>
        <v>0.27007391304347861</v>
      </c>
    </row>
    <row r="10" spans="1:20" ht="38.25" x14ac:dyDescent="0.25">
      <c r="A10" s="3">
        <v>5</v>
      </c>
      <c r="B10" s="47" t="s">
        <v>277</v>
      </c>
      <c r="C10" s="78" t="s">
        <v>266</v>
      </c>
      <c r="D10" s="25"/>
      <c r="E10" s="25"/>
      <c r="F10" s="25">
        <v>0.5</v>
      </c>
      <c r="G10" s="25">
        <v>0.46400000000000002</v>
      </c>
      <c r="H10" s="25">
        <v>0.7</v>
      </c>
      <c r="I10" s="25">
        <v>0.5</v>
      </c>
      <c r="J10" s="25"/>
      <c r="K10" s="25">
        <v>0.33300000000000002</v>
      </c>
      <c r="L10" s="25">
        <v>1</v>
      </c>
      <c r="M10" s="25">
        <v>1</v>
      </c>
      <c r="N10" s="25">
        <v>0</v>
      </c>
      <c r="O10" s="25">
        <v>0</v>
      </c>
      <c r="P10" s="25">
        <f>AVERAGE(F10:O10)</f>
        <v>0.49966666666666665</v>
      </c>
      <c r="Q10" s="173">
        <v>1.3879999999999999</v>
      </c>
      <c r="R10" s="201">
        <f t="shared" si="0"/>
        <v>1.1669260869565214</v>
      </c>
      <c r="S10" s="204">
        <f t="shared" si="1"/>
        <v>0.22107391304347845</v>
      </c>
    </row>
    <row r="11" spans="1:20" ht="38.25" x14ac:dyDescent="0.25">
      <c r="A11" s="3">
        <v>6</v>
      </c>
      <c r="B11" s="47" t="s">
        <v>277</v>
      </c>
      <c r="C11" s="78" t="s">
        <v>270</v>
      </c>
      <c r="D11" s="25"/>
      <c r="E11" s="25"/>
      <c r="F11" s="25">
        <v>0.73499999999999999</v>
      </c>
      <c r="G11" s="25">
        <v>0.79400000000000004</v>
      </c>
      <c r="H11" s="25">
        <v>0.66600000000000004</v>
      </c>
      <c r="I11" s="25">
        <v>0.77700000000000002</v>
      </c>
      <c r="J11" s="25"/>
      <c r="K11" s="25">
        <v>0</v>
      </c>
      <c r="L11" s="25">
        <v>1</v>
      </c>
      <c r="M11" s="25">
        <v>0</v>
      </c>
      <c r="N11" s="25">
        <v>0</v>
      </c>
      <c r="O11" s="25">
        <v>0</v>
      </c>
      <c r="P11" s="25">
        <f>AVERAGE(F11:O11)</f>
        <v>0.44133333333333336</v>
      </c>
      <c r="Q11" s="173">
        <v>1.3240000000000001</v>
      </c>
      <c r="R11" s="201">
        <f t="shared" si="0"/>
        <v>1.1669260869565214</v>
      </c>
      <c r="S11" s="204">
        <f t="shared" si="1"/>
        <v>0.15707391304347862</v>
      </c>
    </row>
    <row r="12" spans="1:20" ht="38.25" x14ac:dyDescent="0.25">
      <c r="A12" s="3">
        <v>7</v>
      </c>
      <c r="B12" s="47" t="s">
        <v>277</v>
      </c>
      <c r="C12" s="78" t="s">
        <v>268</v>
      </c>
      <c r="D12" s="25"/>
      <c r="E12" s="25"/>
      <c r="F12" s="25">
        <v>0.88200000000000001</v>
      </c>
      <c r="G12" s="25">
        <v>0.47099999999999997</v>
      </c>
      <c r="H12" s="25">
        <v>0.83299999999999996</v>
      </c>
      <c r="I12" s="25">
        <v>1</v>
      </c>
      <c r="J12" s="25">
        <v>0</v>
      </c>
      <c r="K12" s="25">
        <v>5.8999999999999997E-2</v>
      </c>
      <c r="L12" s="25"/>
      <c r="M12" s="25"/>
      <c r="N12" s="25"/>
      <c r="O12" s="25"/>
      <c r="P12" s="25">
        <f>AVERAGE(F12:O12)</f>
        <v>0.54083333333333339</v>
      </c>
      <c r="Q12" s="173">
        <v>1.274</v>
      </c>
      <c r="R12" s="201">
        <f t="shared" si="0"/>
        <v>1.1669260869565214</v>
      </c>
      <c r="S12" s="204">
        <f t="shared" si="1"/>
        <v>0.10707391304347857</v>
      </c>
    </row>
    <row r="13" spans="1:20" ht="38.25" x14ac:dyDescent="0.25">
      <c r="A13" s="3">
        <v>8</v>
      </c>
      <c r="B13" s="47" t="s">
        <v>277</v>
      </c>
      <c r="C13" s="78" t="s">
        <v>255</v>
      </c>
      <c r="D13" s="25"/>
      <c r="E13" s="25"/>
      <c r="F13" s="25">
        <v>0.625</v>
      </c>
      <c r="G13" s="25">
        <v>0.875</v>
      </c>
      <c r="H13" s="25">
        <v>0.66700000000000004</v>
      </c>
      <c r="I13" s="25">
        <v>1</v>
      </c>
      <c r="J13" s="25">
        <v>0</v>
      </c>
      <c r="K13" s="25">
        <v>0</v>
      </c>
      <c r="L13" s="25"/>
      <c r="M13" s="25"/>
      <c r="N13" s="25"/>
      <c r="O13" s="25"/>
      <c r="P13" s="25">
        <v>0.52783333333333327</v>
      </c>
      <c r="Q13" s="173">
        <v>1.2669999999999999</v>
      </c>
      <c r="R13" s="201">
        <v>1.1669260869565214</v>
      </c>
      <c r="S13" s="204">
        <f t="shared" si="1"/>
        <v>0.10007391304347846</v>
      </c>
    </row>
    <row r="14" spans="1:20" ht="38.25" x14ac:dyDescent="0.25">
      <c r="A14" s="3">
        <v>9</v>
      </c>
      <c r="B14" s="47" t="s">
        <v>277</v>
      </c>
      <c r="C14" s="78" t="s">
        <v>276</v>
      </c>
      <c r="D14" s="25"/>
      <c r="E14" s="25"/>
      <c r="F14" s="25">
        <v>0.58799999999999997</v>
      </c>
      <c r="G14" s="25">
        <v>0.70599999999999996</v>
      </c>
      <c r="H14" s="25">
        <v>0.7</v>
      </c>
      <c r="I14" s="25">
        <v>0.4</v>
      </c>
      <c r="J14" s="25"/>
      <c r="K14" s="25"/>
      <c r="L14" s="25"/>
      <c r="M14" s="25"/>
      <c r="N14" s="25">
        <v>0</v>
      </c>
      <c r="O14" s="25"/>
      <c r="P14" s="25">
        <f t="shared" ref="P14:P28" si="4">AVERAGE(F14:O14)</f>
        <v>0.4788</v>
      </c>
      <c r="Q14" s="173">
        <v>1.1970000000000001</v>
      </c>
      <c r="R14" s="201">
        <f t="shared" ref="R14:R28" si="5">$Q$29</f>
        <v>1.1669260869565214</v>
      </c>
      <c r="S14" s="204">
        <f t="shared" si="1"/>
        <v>3.0073913043478617E-2</v>
      </c>
    </row>
    <row r="15" spans="1:20" ht="38.25" x14ac:dyDescent="0.25">
      <c r="A15" s="3">
        <v>10</v>
      </c>
      <c r="B15" s="47" t="s">
        <v>277</v>
      </c>
      <c r="C15" s="78" t="s">
        <v>256</v>
      </c>
      <c r="D15" s="25"/>
      <c r="E15" s="25"/>
      <c r="F15" s="25">
        <v>0.97099999999999997</v>
      </c>
      <c r="G15" s="25">
        <v>0.82799999999999996</v>
      </c>
      <c r="H15" s="25">
        <v>0.83299999999999996</v>
      </c>
      <c r="I15" s="25">
        <v>1</v>
      </c>
      <c r="J15" s="25">
        <v>0.5</v>
      </c>
      <c r="K15" s="25">
        <v>0.06</v>
      </c>
      <c r="L15" s="25">
        <v>0</v>
      </c>
      <c r="M15" s="25">
        <v>0</v>
      </c>
      <c r="N15" s="25">
        <v>0</v>
      </c>
      <c r="O15" s="25">
        <v>0</v>
      </c>
      <c r="P15" s="25">
        <f t="shared" si="4"/>
        <v>0.41919999999999991</v>
      </c>
      <c r="Q15" s="173">
        <v>1.181</v>
      </c>
      <c r="R15" s="201">
        <f t="shared" si="5"/>
        <v>1.1669260869565214</v>
      </c>
      <c r="S15" s="204">
        <f t="shared" si="1"/>
        <v>1.4073913043478603E-2</v>
      </c>
    </row>
    <row r="16" spans="1:20" ht="25.5" x14ac:dyDescent="0.25">
      <c r="A16" s="3">
        <v>11</v>
      </c>
      <c r="B16" s="47" t="s">
        <v>277</v>
      </c>
      <c r="C16" s="78" t="s">
        <v>269</v>
      </c>
      <c r="D16" s="25"/>
      <c r="E16" s="25"/>
      <c r="F16" s="25">
        <v>0.7</v>
      </c>
      <c r="G16" s="25">
        <v>0.5</v>
      </c>
      <c r="H16" s="25">
        <v>0.25</v>
      </c>
      <c r="I16" s="25">
        <v>0.5</v>
      </c>
      <c r="J16" s="25">
        <v>1</v>
      </c>
      <c r="K16" s="25"/>
      <c r="L16" s="25"/>
      <c r="M16" s="25"/>
      <c r="N16" s="25"/>
      <c r="O16" s="25"/>
      <c r="P16" s="25">
        <f t="shared" si="4"/>
        <v>0.59000000000000008</v>
      </c>
      <c r="Q16" s="173">
        <f>P16*2</f>
        <v>1.1800000000000002</v>
      </c>
      <c r="R16" s="201">
        <f t="shared" si="5"/>
        <v>1.1669260869565214</v>
      </c>
      <c r="S16" s="204">
        <f t="shared" si="1"/>
        <v>1.3073913043478713E-2</v>
      </c>
    </row>
    <row r="17" spans="1:20" ht="38.25" x14ac:dyDescent="0.25">
      <c r="A17" s="3">
        <v>12</v>
      </c>
      <c r="B17" s="47" t="s">
        <v>277</v>
      </c>
      <c r="C17" s="78" t="s">
        <v>257</v>
      </c>
      <c r="D17" s="25"/>
      <c r="E17" s="25"/>
      <c r="F17" s="25">
        <v>0.52500000000000002</v>
      </c>
      <c r="G17" s="25">
        <v>0.65200000000000002</v>
      </c>
      <c r="H17" s="25">
        <v>0.52600000000000002</v>
      </c>
      <c r="I17" s="25">
        <v>0.52300000000000002</v>
      </c>
      <c r="J17" s="25">
        <v>0.373</v>
      </c>
      <c r="K17" s="25">
        <v>0.129</v>
      </c>
      <c r="L17" s="25">
        <v>0.5</v>
      </c>
      <c r="M17" s="25">
        <v>1</v>
      </c>
      <c r="N17" s="25">
        <v>0</v>
      </c>
      <c r="O17" s="25">
        <v>0</v>
      </c>
      <c r="P17" s="25">
        <f t="shared" si="4"/>
        <v>0.42279999999999995</v>
      </c>
      <c r="Q17" s="173">
        <v>1.171</v>
      </c>
      <c r="R17" s="201">
        <f t="shared" si="5"/>
        <v>1.1669260869565214</v>
      </c>
      <c r="S17" s="204">
        <f t="shared" si="1"/>
        <v>4.0739130434785942E-3</v>
      </c>
    </row>
    <row r="18" spans="1:20" ht="25.5" x14ac:dyDescent="0.25">
      <c r="A18" s="3">
        <v>13</v>
      </c>
      <c r="B18" s="47" t="s">
        <v>277</v>
      </c>
      <c r="C18" s="78" t="s">
        <v>258</v>
      </c>
      <c r="D18" s="25"/>
      <c r="E18" s="25"/>
      <c r="F18" s="25">
        <v>0.51</v>
      </c>
      <c r="G18" s="25">
        <v>0.5</v>
      </c>
      <c r="H18" s="25">
        <v>0.4</v>
      </c>
      <c r="I18" s="25">
        <v>0.56999999999999995</v>
      </c>
      <c r="J18" s="25">
        <v>0.11</v>
      </c>
      <c r="K18" s="25">
        <v>2.7E-2</v>
      </c>
      <c r="L18" s="25">
        <v>1</v>
      </c>
      <c r="M18" s="25">
        <v>1</v>
      </c>
      <c r="N18" s="25">
        <v>0</v>
      </c>
      <c r="O18" s="25">
        <v>0</v>
      </c>
      <c r="P18" s="25">
        <f t="shared" si="4"/>
        <v>0.41170000000000001</v>
      </c>
      <c r="Q18" s="173">
        <v>1.169</v>
      </c>
      <c r="R18" s="201">
        <f t="shared" si="5"/>
        <v>1.1669260869565214</v>
      </c>
      <c r="S18" s="204">
        <f t="shared" si="1"/>
        <v>2.0739130434785924E-3</v>
      </c>
    </row>
    <row r="19" spans="1:20" ht="38.25" x14ac:dyDescent="0.25">
      <c r="A19" s="3">
        <v>14</v>
      </c>
      <c r="B19" s="47" t="s">
        <v>277</v>
      </c>
      <c r="C19" s="78" t="s">
        <v>271</v>
      </c>
      <c r="D19" s="25"/>
      <c r="E19" s="25"/>
      <c r="F19" s="25">
        <v>0.63600000000000001</v>
      </c>
      <c r="G19" s="25">
        <v>0.54500000000000004</v>
      </c>
      <c r="H19" s="25">
        <v>0.66600000000000004</v>
      </c>
      <c r="I19" s="25">
        <v>1</v>
      </c>
      <c r="J19" s="25">
        <v>0</v>
      </c>
      <c r="K19" s="25"/>
      <c r="L19" s="25"/>
      <c r="M19" s="25"/>
      <c r="N19" s="25"/>
      <c r="O19" s="25"/>
      <c r="P19" s="25">
        <f t="shared" si="4"/>
        <v>0.56940000000000002</v>
      </c>
      <c r="Q19" s="173">
        <f>P19*2</f>
        <v>1.1388</v>
      </c>
      <c r="R19" s="201">
        <f t="shared" si="5"/>
        <v>1.1669260869565214</v>
      </c>
      <c r="S19" s="204">
        <f t="shared" si="1"/>
        <v>-2.8126086956521412E-2</v>
      </c>
    </row>
    <row r="20" spans="1:20" ht="38.25" x14ac:dyDescent="0.25">
      <c r="A20" s="3">
        <v>15</v>
      </c>
      <c r="B20" s="47" t="s">
        <v>277</v>
      </c>
      <c r="C20" s="78" t="s">
        <v>267</v>
      </c>
      <c r="D20" s="25"/>
      <c r="E20" s="25"/>
      <c r="F20" s="25">
        <v>0.72699999999999998</v>
      </c>
      <c r="G20" s="25">
        <v>0.63600000000000001</v>
      </c>
      <c r="H20" s="25">
        <v>0.875</v>
      </c>
      <c r="I20" s="25">
        <v>0.57099999999999995</v>
      </c>
      <c r="J20" s="25">
        <v>0</v>
      </c>
      <c r="K20" s="25"/>
      <c r="L20" s="25"/>
      <c r="M20" s="25"/>
      <c r="N20" s="25">
        <v>0</v>
      </c>
      <c r="O20" s="25"/>
      <c r="P20" s="25">
        <f t="shared" si="4"/>
        <v>0.46816666666666668</v>
      </c>
      <c r="Q20" s="173">
        <v>1.1240000000000001</v>
      </c>
      <c r="R20" s="201">
        <f t="shared" si="5"/>
        <v>1.1669260869565214</v>
      </c>
      <c r="S20" s="204">
        <f t="shared" si="1"/>
        <v>-4.2926086956521337E-2</v>
      </c>
    </row>
    <row r="21" spans="1:20" ht="38.25" x14ac:dyDescent="0.25">
      <c r="A21" s="3">
        <v>16</v>
      </c>
      <c r="B21" s="47" t="s">
        <v>277</v>
      </c>
      <c r="C21" s="78" t="s">
        <v>262</v>
      </c>
      <c r="D21" s="25"/>
      <c r="E21" s="25"/>
      <c r="F21" s="25">
        <v>0.38400000000000001</v>
      </c>
      <c r="G21" s="25">
        <v>0.23</v>
      </c>
      <c r="H21" s="25">
        <v>0.84199999999999997</v>
      </c>
      <c r="I21" s="25">
        <v>0.35299999999999998</v>
      </c>
      <c r="J21" s="25">
        <v>1</v>
      </c>
      <c r="K21" s="25">
        <v>0</v>
      </c>
      <c r="L21" s="25"/>
      <c r="M21" s="25"/>
      <c r="N21" s="25">
        <v>0</v>
      </c>
      <c r="O21" s="25"/>
      <c r="P21" s="25">
        <f t="shared" si="4"/>
        <v>0.4012857142857143</v>
      </c>
      <c r="Q21" s="173">
        <v>1.1240000000000001</v>
      </c>
      <c r="R21" s="201">
        <f t="shared" si="5"/>
        <v>1.1669260869565214</v>
      </c>
      <c r="S21" s="204">
        <f t="shared" si="1"/>
        <v>-4.2926086956521337E-2</v>
      </c>
    </row>
    <row r="22" spans="1:20" ht="38.25" x14ac:dyDescent="0.25">
      <c r="A22" s="3">
        <v>17</v>
      </c>
      <c r="B22" s="47" t="s">
        <v>277</v>
      </c>
      <c r="C22" s="78" t="s">
        <v>324</v>
      </c>
      <c r="D22" s="25"/>
      <c r="E22" s="25"/>
      <c r="F22" s="25">
        <v>0.71699999999999997</v>
      </c>
      <c r="G22" s="25">
        <v>0.54100000000000004</v>
      </c>
      <c r="H22" s="25">
        <v>0.45400000000000001</v>
      </c>
      <c r="I22" s="25">
        <v>0.45400000000000001</v>
      </c>
      <c r="J22" s="25"/>
      <c r="K22" s="25">
        <v>0</v>
      </c>
      <c r="L22" s="25"/>
      <c r="M22" s="25"/>
      <c r="N22" s="25"/>
      <c r="O22" s="25"/>
      <c r="P22" s="25">
        <f t="shared" si="4"/>
        <v>0.43319999999999997</v>
      </c>
      <c r="Q22" s="173">
        <v>1.083</v>
      </c>
      <c r="R22" s="201">
        <f t="shared" si="5"/>
        <v>1.1669260869565214</v>
      </c>
      <c r="S22" s="204">
        <f t="shared" si="1"/>
        <v>-8.3926086956521484E-2</v>
      </c>
    </row>
    <row r="23" spans="1:20" ht="38.25" x14ac:dyDescent="0.25">
      <c r="A23" s="3">
        <v>18</v>
      </c>
      <c r="B23" s="47" t="s">
        <v>277</v>
      </c>
      <c r="C23" s="78" t="s">
        <v>265</v>
      </c>
      <c r="D23" s="25"/>
      <c r="E23" s="25"/>
      <c r="F23" s="25">
        <v>0.40500000000000003</v>
      </c>
      <c r="G23" s="25">
        <v>0.49399999999999999</v>
      </c>
      <c r="H23" s="25">
        <v>0.84199999999999997</v>
      </c>
      <c r="I23" s="25">
        <v>0.64700000000000002</v>
      </c>
      <c r="J23" s="25">
        <v>0</v>
      </c>
      <c r="K23" s="25">
        <v>1.2999999999999999E-2</v>
      </c>
      <c r="L23" s="25">
        <v>1</v>
      </c>
      <c r="M23" s="25">
        <v>0.33300000000000002</v>
      </c>
      <c r="N23" s="25">
        <v>0</v>
      </c>
      <c r="O23" s="25">
        <v>0</v>
      </c>
      <c r="P23" s="25">
        <f t="shared" si="4"/>
        <v>0.37340000000000001</v>
      </c>
      <c r="Q23" s="173">
        <v>1.0629999999999999</v>
      </c>
      <c r="R23" s="201">
        <f t="shared" si="5"/>
        <v>1.1669260869565214</v>
      </c>
      <c r="S23" s="204">
        <f t="shared" si="1"/>
        <v>-0.1039260869565215</v>
      </c>
    </row>
    <row r="24" spans="1:20" ht="38.25" x14ac:dyDescent="0.25">
      <c r="A24" s="3">
        <v>19</v>
      </c>
      <c r="B24" s="47" t="s">
        <v>277</v>
      </c>
      <c r="C24" s="78" t="s">
        <v>275</v>
      </c>
      <c r="D24" s="25"/>
      <c r="E24" s="25"/>
      <c r="F24" s="25">
        <v>0.57099999999999995</v>
      </c>
      <c r="G24" s="25">
        <v>0.71399999999999997</v>
      </c>
      <c r="H24" s="25">
        <v>0.5</v>
      </c>
      <c r="I24" s="25">
        <v>0.33300000000000002</v>
      </c>
      <c r="J24" s="25"/>
      <c r="K24" s="25"/>
      <c r="L24" s="25"/>
      <c r="M24" s="25"/>
      <c r="N24" s="25">
        <v>0</v>
      </c>
      <c r="O24" s="25"/>
      <c r="P24" s="25">
        <f t="shared" si="4"/>
        <v>0.42359999999999998</v>
      </c>
      <c r="Q24" s="173">
        <v>1.0589999999999999</v>
      </c>
      <c r="R24" s="201">
        <f t="shared" si="5"/>
        <v>1.1669260869565214</v>
      </c>
      <c r="S24" s="204">
        <f t="shared" si="1"/>
        <v>-0.10792608695652151</v>
      </c>
    </row>
    <row r="25" spans="1:20" ht="38.25" x14ac:dyDescent="0.25">
      <c r="A25" s="3">
        <v>20</v>
      </c>
      <c r="B25" s="47" t="s">
        <v>277</v>
      </c>
      <c r="C25" s="78" t="s">
        <v>273</v>
      </c>
      <c r="D25" s="25"/>
      <c r="E25" s="25"/>
      <c r="F25" s="25">
        <v>0.5</v>
      </c>
      <c r="G25" s="25">
        <v>0.56200000000000006</v>
      </c>
      <c r="H25" s="25">
        <v>0.25</v>
      </c>
      <c r="I25" s="25">
        <v>0.625</v>
      </c>
      <c r="J25" s="25"/>
      <c r="K25" s="25"/>
      <c r="L25" s="25"/>
      <c r="M25" s="25"/>
      <c r="N25" s="25"/>
      <c r="O25" s="25"/>
      <c r="P25" s="25">
        <f t="shared" si="4"/>
        <v>0.48425000000000001</v>
      </c>
      <c r="Q25" s="173">
        <f>P25*2</f>
        <v>0.96850000000000003</v>
      </c>
      <c r="R25" s="201">
        <f t="shared" si="5"/>
        <v>1.1669260869565214</v>
      </c>
      <c r="S25" s="204">
        <f t="shared" si="1"/>
        <v>-0.19842608695652142</v>
      </c>
    </row>
    <row r="26" spans="1:20" ht="38.25" x14ac:dyDescent="0.25">
      <c r="A26" s="3">
        <v>21</v>
      </c>
      <c r="B26" s="47" t="s">
        <v>277</v>
      </c>
      <c r="C26" s="78" t="s">
        <v>274</v>
      </c>
      <c r="D26" s="25"/>
      <c r="E26" s="25"/>
      <c r="F26" s="25">
        <v>0.65</v>
      </c>
      <c r="G26" s="25">
        <v>0.35</v>
      </c>
      <c r="H26" s="25">
        <v>0.25</v>
      </c>
      <c r="I26" s="25">
        <v>1</v>
      </c>
      <c r="J26" s="25">
        <v>0</v>
      </c>
      <c r="K26" s="25">
        <v>0</v>
      </c>
      <c r="L26" s="25"/>
      <c r="M26" s="25"/>
      <c r="N26" s="25"/>
      <c r="O26" s="25"/>
      <c r="P26" s="25">
        <f t="shared" si="4"/>
        <v>0.375</v>
      </c>
      <c r="Q26" s="173">
        <v>0.9</v>
      </c>
      <c r="R26" s="201">
        <f t="shared" si="5"/>
        <v>1.1669260869565214</v>
      </c>
      <c r="S26" s="204">
        <f t="shared" si="1"/>
        <v>-0.26692608695652142</v>
      </c>
    </row>
    <row r="27" spans="1:20" ht="38.25" x14ac:dyDescent="0.25">
      <c r="A27" s="3">
        <v>22</v>
      </c>
      <c r="B27" s="47" t="s">
        <v>277</v>
      </c>
      <c r="C27" s="78" t="s">
        <v>260</v>
      </c>
      <c r="D27" s="25"/>
      <c r="E27" s="25"/>
      <c r="F27" s="25">
        <v>0.3</v>
      </c>
      <c r="G27" s="25">
        <v>0.61099999999999999</v>
      </c>
      <c r="H27" s="25">
        <v>0.45500000000000002</v>
      </c>
      <c r="I27" s="25">
        <v>0.42899999999999999</v>
      </c>
      <c r="J27" s="25">
        <v>0</v>
      </c>
      <c r="K27" s="25"/>
      <c r="L27" s="25"/>
      <c r="M27" s="25"/>
      <c r="N27" s="25"/>
      <c r="O27" s="25"/>
      <c r="P27" s="25">
        <f t="shared" si="4"/>
        <v>0.35900000000000004</v>
      </c>
      <c r="Q27" s="173">
        <f>P27*2</f>
        <v>0.71800000000000008</v>
      </c>
      <c r="R27" s="201">
        <f t="shared" si="5"/>
        <v>1.1669260869565214</v>
      </c>
      <c r="S27" s="203">
        <f t="shared" si="1"/>
        <v>-0.44892608695652136</v>
      </c>
    </row>
    <row r="28" spans="1:20" ht="38.25" x14ac:dyDescent="0.25">
      <c r="A28" s="3">
        <v>23</v>
      </c>
      <c r="B28" s="47" t="s">
        <v>277</v>
      </c>
      <c r="C28" s="78" t="s">
        <v>323</v>
      </c>
      <c r="D28" s="25"/>
      <c r="E28" s="25"/>
      <c r="F28" s="25">
        <v>0.76</v>
      </c>
      <c r="G28" s="25">
        <v>0.52</v>
      </c>
      <c r="H28" s="25">
        <v>0.33300000000000002</v>
      </c>
      <c r="I28" s="25">
        <v>0.16700000000000001</v>
      </c>
      <c r="J28" s="25">
        <v>0</v>
      </c>
      <c r="K28" s="25">
        <v>0.12</v>
      </c>
      <c r="L28" s="25">
        <v>0</v>
      </c>
      <c r="M28" s="25">
        <v>0</v>
      </c>
      <c r="N28" s="25">
        <v>0</v>
      </c>
      <c r="O28" s="25">
        <v>0</v>
      </c>
      <c r="P28" s="25">
        <f t="shared" si="4"/>
        <v>0.19</v>
      </c>
      <c r="Q28" s="173">
        <v>0.50900000000000001</v>
      </c>
      <c r="R28" s="201">
        <f t="shared" si="5"/>
        <v>1.1669260869565214</v>
      </c>
      <c r="S28" s="203">
        <f t="shared" si="1"/>
        <v>-0.65792608695652144</v>
      </c>
      <c r="T28">
        <v>0.315</v>
      </c>
    </row>
    <row r="29" spans="1:20" x14ac:dyDescent="0.25">
      <c r="A29" s="3" t="s">
        <v>243</v>
      </c>
      <c r="B29" s="47" t="s">
        <v>277</v>
      </c>
      <c r="C29" s="62"/>
      <c r="D29" s="59"/>
      <c r="E29" s="59"/>
      <c r="F29" s="172">
        <f t="shared" ref="F29:P29" si="6">AVERAGE(F9:F28)</f>
        <v>0.61865000000000003</v>
      </c>
      <c r="G29" s="172">
        <f t="shared" si="6"/>
        <v>0.58399999999999996</v>
      </c>
      <c r="H29" s="172">
        <f t="shared" si="6"/>
        <v>0.60210000000000008</v>
      </c>
      <c r="I29" s="172">
        <f t="shared" si="6"/>
        <v>0.61745000000000005</v>
      </c>
      <c r="J29" s="172">
        <f t="shared" si="6"/>
        <v>0.22946153846153847</v>
      </c>
      <c r="K29" s="172">
        <f t="shared" si="6"/>
        <v>6.1749999999999999E-2</v>
      </c>
      <c r="L29" s="172">
        <f t="shared" si="6"/>
        <v>0.6428571428571429</v>
      </c>
      <c r="M29" s="172">
        <f t="shared" si="6"/>
        <v>0.47614285714285715</v>
      </c>
      <c r="N29" s="172">
        <f t="shared" si="6"/>
        <v>0</v>
      </c>
      <c r="O29" s="172">
        <f t="shared" si="6"/>
        <v>0</v>
      </c>
      <c r="P29" s="172">
        <f t="shared" si="6"/>
        <v>0.45639845238095234</v>
      </c>
      <c r="Q29" s="174">
        <f>AVERAGE(Q6:Q28)</f>
        <v>1.1669260869565214</v>
      </c>
      <c r="R29" s="201"/>
      <c r="S29" s="246"/>
    </row>
    <row r="30" spans="1:20" x14ac:dyDescent="0.25">
      <c r="A30" s="3"/>
      <c r="B30" s="61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7"/>
    </row>
    <row r="31" spans="1:20" x14ac:dyDescent="0.25">
      <c r="A31" s="60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</row>
    <row r="32" spans="1:20" x14ac:dyDescent="0.25">
      <c r="A32" s="245"/>
      <c r="B32" s="245"/>
      <c r="C32" s="245"/>
      <c r="D32" s="245"/>
      <c r="E32" s="245"/>
      <c r="F32" s="245"/>
      <c r="G32" s="245"/>
      <c r="H32" s="245"/>
      <c r="I32" s="245" t="s">
        <v>325</v>
      </c>
      <c r="J32" s="245"/>
      <c r="K32" s="245"/>
      <c r="L32" s="245"/>
      <c r="M32" s="245"/>
      <c r="N32" s="245"/>
      <c r="O32" s="245"/>
      <c r="P32" s="245"/>
      <c r="Q32" s="245"/>
      <c r="R32" s="245"/>
    </row>
    <row r="33" spans="1:19" ht="38.25" x14ac:dyDescent="0.25">
      <c r="A33" s="244">
        <v>1</v>
      </c>
      <c r="B33" s="47" t="s">
        <v>277</v>
      </c>
      <c r="C33" s="77" t="s">
        <v>253</v>
      </c>
      <c r="D33" s="25"/>
      <c r="E33" s="25"/>
      <c r="F33" s="25">
        <v>0.5</v>
      </c>
      <c r="G33" s="25">
        <v>0.5</v>
      </c>
      <c r="H33" s="25"/>
      <c r="I33" s="25"/>
      <c r="J33" s="25"/>
      <c r="K33" s="25"/>
      <c r="L33" s="25"/>
      <c r="M33" s="25"/>
      <c r="N33" s="25"/>
      <c r="O33" s="25"/>
      <c r="P33" s="25">
        <f>AVERAGE(F33:O33)</f>
        <v>0.5</v>
      </c>
      <c r="Q33" s="173">
        <f>P33*2</f>
        <v>1</v>
      </c>
      <c r="R33" s="201">
        <f>$Q$35</f>
        <v>1.125</v>
      </c>
      <c r="S33" s="204">
        <f>Q33-R33</f>
        <v>-0.125</v>
      </c>
    </row>
    <row r="34" spans="1:19" ht="38.25" x14ac:dyDescent="0.25">
      <c r="A34" s="3">
        <v>2</v>
      </c>
      <c r="B34" s="47" t="s">
        <v>277</v>
      </c>
      <c r="C34" s="78" t="s">
        <v>272</v>
      </c>
      <c r="D34" s="25"/>
      <c r="E34" s="25"/>
      <c r="F34" s="25">
        <v>0.69</v>
      </c>
      <c r="G34" s="25">
        <v>0.56000000000000005</v>
      </c>
      <c r="H34" s="171"/>
      <c r="I34" s="171"/>
      <c r="J34" s="171"/>
      <c r="K34" s="25"/>
      <c r="L34" s="25"/>
      <c r="M34" s="25"/>
      <c r="N34" s="25"/>
      <c r="O34" s="25"/>
      <c r="P34" s="25">
        <f>AVERAGE(F34:O34)</f>
        <v>0.625</v>
      </c>
      <c r="Q34" s="173">
        <f>P34*2</f>
        <v>1.25</v>
      </c>
      <c r="R34" s="201">
        <f>$Q$35</f>
        <v>1.125</v>
      </c>
      <c r="S34" s="204">
        <f>Q34-R34</f>
        <v>0.125</v>
      </c>
    </row>
    <row r="35" spans="1:19" x14ac:dyDescent="0.25">
      <c r="A35" s="3"/>
      <c r="B35" s="47"/>
      <c r="Q35" s="243">
        <f>AVERAGE(Q33:Q34)</f>
        <v>1.125</v>
      </c>
    </row>
    <row r="36" spans="1:19" x14ac:dyDescent="0.25">
      <c r="A36" s="200"/>
    </row>
  </sheetData>
  <mergeCells count="15">
    <mergeCell ref="R3:R5"/>
    <mergeCell ref="S3:S5"/>
    <mergeCell ref="A1:Q1"/>
    <mergeCell ref="N3:N5"/>
    <mergeCell ref="O3:O5"/>
    <mergeCell ref="Q3:Q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7"/>
  <sheetViews>
    <sheetView topLeftCell="D1" zoomScale="90" zoomScaleNormal="90" workbookViewId="0">
      <selection activeCell="P8" sqref="P8"/>
    </sheetView>
  </sheetViews>
  <sheetFormatPr defaultRowHeight="15" x14ac:dyDescent="0.25"/>
  <cols>
    <col min="1" max="1" width="9.140625" style="5"/>
    <col min="2" max="2" width="22.28515625" style="5" customWidth="1"/>
    <col min="3" max="3" width="15.7109375" style="5" customWidth="1"/>
    <col min="4" max="4" width="11.42578125" style="5" customWidth="1"/>
    <col min="5" max="5" width="12.85546875" style="5" customWidth="1"/>
    <col min="6" max="6" width="20.5703125" style="5" customWidth="1"/>
    <col min="7" max="7" width="21.5703125" style="5" customWidth="1"/>
    <col min="8" max="9" width="19.7109375" style="5" customWidth="1"/>
    <col min="10" max="13" width="15.140625" style="5" customWidth="1"/>
    <col min="14" max="14" width="10.7109375" style="5" customWidth="1"/>
    <col min="15" max="251" width="9.140625" style="5"/>
    <col min="252" max="252" width="26" style="5" customWidth="1"/>
    <col min="253" max="253" width="21.140625" style="5" customWidth="1"/>
    <col min="254" max="254" width="11.140625" style="5" customWidth="1"/>
    <col min="255" max="255" width="11.28515625" style="5" customWidth="1"/>
    <col min="256" max="256" width="14.28515625" style="5" customWidth="1"/>
    <col min="257" max="257" width="16.28515625" style="5" customWidth="1"/>
    <col min="258" max="258" width="22.28515625" style="5" customWidth="1"/>
    <col min="259" max="259" width="17.42578125" style="5" customWidth="1"/>
    <col min="260" max="260" width="21.5703125" style="5" customWidth="1"/>
    <col min="261" max="261" width="14.28515625" style="5" customWidth="1"/>
    <col min="262" max="262" width="9.140625" style="5" customWidth="1"/>
    <col min="263" max="263" width="11.28515625" style="5" customWidth="1"/>
    <col min="264" max="507" width="9.140625" style="5"/>
    <col min="508" max="508" width="26" style="5" customWidth="1"/>
    <col min="509" max="509" width="21.140625" style="5" customWidth="1"/>
    <col min="510" max="510" width="11.140625" style="5" customWidth="1"/>
    <col min="511" max="511" width="11.28515625" style="5" customWidth="1"/>
    <col min="512" max="512" width="14.28515625" style="5" customWidth="1"/>
    <col min="513" max="513" width="16.28515625" style="5" customWidth="1"/>
    <col min="514" max="514" width="22.28515625" style="5" customWidth="1"/>
    <col min="515" max="515" width="17.42578125" style="5" customWidth="1"/>
    <col min="516" max="516" width="21.5703125" style="5" customWidth="1"/>
    <col min="517" max="517" width="14.28515625" style="5" customWidth="1"/>
    <col min="518" max="518" width="9.140625" style="5" customWidth="1"/>
    <col min="519" max="519" width="11.28515625" style="5" customWidth="1"/>
    <col min="520" max="763" width="9.140625" style="5"/>
    <col min="764" max="764" width="26" style="5" customWidth="1"/>
    <col min="765" max="765" width="21.140625" style="5" customWidth="1"/>
    <col min="766" max="766" width="11.140625" style="5" customWidth="1"/>
    <col min="767" max="767" width="11.28515625" style="5" customWidth="1"/>
    <col min="768" max="768" width="14.28515625" style="5" customWidth="1"/>
    <col min="769" max="769" width="16.28515625" style="5" customWidth="1"/>
    <col min="770" max="770" width="22.28515625" style="5" customWidth="1"/>
    <col min="771" max="771" width="17.42578125" style="5" customWidth="1"/>
    <col min="772" max="772" width="21.5703125" style="5" customWidth="1"/>
    <col min="773" max="773" width="14.28515625" style="5" customWidth="1"/>
    <col min="774" max="774" width="9.140625" style="5" customWidth="1"/>
    <col min="775" max="775" width="11.28515625" style="5" customWidth="1"/>
    <col min="776" max="1019" width="9.140625" style="5"/>
    <col min="1020" max="1020" width="26" style="5" customWidth="1"/>
    <col min="1021" max="1021" width="21.140625" style="5" customWidth="1"/>
    <col min="1022" max="1022" width="11.140625" style="5" customWidth="1"/>
    <col min="1023" max="1023" width="11.28515625" style="5" customWidth="1"/>
    <col min="1024" max="1024" width="14.28515625" style="5" customWidth="1"/>
    <col min="1025" max="1025" width="16.28515625" style="5" customWidth="1"/>
    <col min="1026" max="1026" width="22.28515625" style="5" customWidth="1"/>
    <col min="1027" max="1027" width="17.42578125" style="5" customWidth="1"/>
    <col min="1028" max="1028" width="21.5703125" style="5" customWidth="1"/>
    <col min="1029" max="1029" width="14.28515625" style="5" customWidth="1"/>
    <col min="1030" max="1030" width="9.140625" style="5" customWidth="1"/>
    <col min="1031" max="1031" width="11.28515625" style="5" customWidth="1"/>
    <col min="1032" max="1275" width="9.140625" style="5"/>
    <col min="1276" max="1276" width="26" style="5" customWidth="1"/>
    <col min="1277" max="1277" width="21.140625" style="5" customWidth="1"/>
    <col min="1278" max="1278" width="11.140625" style="5" customWidth="1"/>
    <col min="1279" max="1279" width="11.28515625" style="5" customWidth="1"/>
    <col min="1280" max="1280" width="14.28515625" style="5" customWidth="1"/>
    <col min="1281" max="1281" width="16.28515625" style="5" customWidth="1"/>
    <col min="1282" max="1282" width="22.28515625" style="5" customWidth="1"/>
    <col min="1283" max="1283" width="17.42578125" style="5" customWidth="1"/>
    <col min="1284" max="1284" width="21.5703125" style="5" customWidth="1"/>
    <col min="1285" max="1285" width="14.28515625" style="5" customWidth="1"/>
    <col min="1286" max="1286" width="9.140625" style="5" customWidth="1"/>
    <col min="1287" max="1287" width="11.28515625" style="5" customWidth="1"/>
    <col min="1288" max="1531" width="9.140625" style="5"/>
    <col min="1532" max="1532" width="26" style="5" customWidth="1"/>
    <col min="1533" max="1533" width="21.140625" style="5" customWidth="1"/>
    <col min="1534" max="1534" width="11.140625" style="5" customWidth="1"/>
    <col min="1535" max="1535" width="11.28515625" style="5" customWidth="1"/>
    <col min="1536" max="1536" width="14.28515625" style="5" customWidth="1"/>
    <col min="1537" max="1537" width="16.28515625" style="5" customWidth="1"/>
    <col min="1538" max="1538" width="22.28515625" style="5" customWidth="1"/>
    <col min="1539" max="1539" width="17.42578125" style="5" customWidth="1"/>
    <col min="1540" max="1540" width="21.5703125" style="5" customWidth="1"/>
    <col min="1541" max="1541" width="14.28515625" style="5" customWidth="1"/>
    <col min="1542" max="1542" width="9.140625" style="5" customWidth="1"/>
    <col min="1543" max="1543" width="11.28515625" style="5" customWidth="1"/>
    <col min="1544" max="1787" width="9.140625" style="5"/>
    <col min="1788" max="1788" width="26" style="5" customWidth="1"/>
    <col min="1789" max="1789" width="21.140625" style="5" customWidth="1"/>
    <col min="1790" max="1790" width="11.140625" style="5" customWidth="1"/>
    <col min="1791" max="1791" width="11.28515625" style="5" customWidth="1"/>
    <col min="1792" max="1792" width="14.28515625" style="5" customWidth="1"/>
    <col min="1793" max="1793" width="16.28515625" style="5" customWidth="1"/>
    <col min="1794" max="1794" width="22.28515625" style="5" customWidth="1"/>
    <col min="1795" max="1795" width="17.42578125" style="5" customWidth="1"/>
    <col min="1796" max="1796" width="21.5703125" style="5" customWidth="1"/>
    <col min="1797" max="1797" width="14.28515625" style="5" customWidth="1"/>
    <col min="1798" max="1798" width="9.140625" style="5" customWidth="1"/>
    <col min="1799" max="1799" width="11.28515625" style="5" customWidth="1"/>
    <col min="1800" max="2043" width="9.140625" style="5"/>
    <col min="2044" max="2044" width="26" style="5" customWidth="1"/>
    <col min="2045" max="2045" width="21.140625" style="5" customWidth="1"/>
    <col min="2046" max="2046" width="11.140625" style="5" customWidth="1"/>
    <col min="2047" max="2047" width="11.28515625" style="5" customWidth="1"/>
    <col min="2048" max="2048" width="14.28515625" style="5" customWidth="1"/>
    <col min="2049" max="2049" width="16.28515625" style="5" customWidth="1"/>
    <col min="2050" max="2050" width="22.28515625" style="5" customWidth="1"/>
    <col min="2051" max="2051" width="17.42578125" style="5" customWidth="1"/>
    <col min="2052" max="2052" width="21.5703125" style="5" customWidth="1"/>
    <col min="2053" max="2053" width="14.28515625" style="5" customWidth="1"/>
    <col min="2054" max="2054" width="9.140625" style="5" customWidth="1"/>
    <col min="2055" max="2055" width="11.28515625" style="5" customWidth="1"/>
    <col min="2056" max="2299" width="9.140625" style="5"/>
    <col min="2300" max="2300" width="26" style="5" customWidth="1"/>
    <col min="2301" max="2301" width="21.140625" style="5" customWidth="1"/>
    <col min="2302" max="2302" width="11.140625" style="5" customWidth="1"/>
    <col min="2303" max="2303" width="11.28515625" style="5" customWidth="1"/>
    <col min="2304" max="2304" width="14.28515625" style="5" customWidth="1"/>
    <col min="2305" max="2305" width="16.28515625" style="5" customWidth="1"/>
    <col min="2306" max="2306" width="22.28515625" style="5" customWidth="1"/>
    <col min="2307" max="2307" width="17.42578125" style="5" customWidth="1"/>
    <col min="2308" max="2308" width="21.5703125" style="5" customWidth="1"/>
    <col min="2309" max="2309" width="14.28515625" style="5" customWidth="1"/>
    <col min="2310" max="2310" width="9.140625" style="5" customWidth="1"/>
    <col min="2311" max="2311" width="11.28515625" style="5" customWidth="1"/>
    <col min="2312" max="2555" width="9.140625" style="5"/>
    <col min="2556" max="2556" width="26" style="5" customWidth="1"/>
    <col min="2557" max="2557" width="21.140625" style="5" customWidth="1"/>
    <col min="2558" max="2558" width="11.140625" style="5" customWidth="1"/>
    <col min="2559" max="2559" width="11.28515625" style="5" customWidth="1"/>
    <col min="2560" max="2560" width="14.28515625" style="5" customWidth="1"/>
    <col min="2561" max="2561" width="16.28515625" style="5" customWidth="1"/>
    <col min="2562" max="2562" width="22.28515625" style="5" customWidth="1"/>
    <col min="2563" max="2563" width="17.42578125" style="5" customWidth="1"/>
    <col min="2564" max="2564" width="21.5703125" style="5" customWidth="1"/>
    <col min="2565" max="2565" width="14.28515625" style="5" customWidth="1"/>
    <col min="2566" max="2566" width="9.140625" style="5" customWidth="1"/>
    <col min="2567" max="2567" width="11.28515625" style="5" customWidth="1"/>
    <col min="2568" max="2811" width="9.140625" style="5"/>
    <col min="2812" max="2812" width="26" style="5" customWidth="1"/>
    <col min="2813" max="2813" width="21.140625" style="5" customWidth="1"/>
    <col min="2814" max="2814" width="11.140625" style="5" customWidth="1"/>
    <col min="2815" max="2815" width="11.28515625" style="5" customWidth="1"/>
    <col min="2816" max="2816" width="14.28515625" style="5" customWidth="1"/>
    <col min="2817" max="2817" width="16.28515625" style="5" customWidth="1"/>
    <col min="2818" max="2818" width="22.28515625" style="5" customWidth="1"/>
    <col min="2819" max="2819" width="17.42578125" style="5" customWidth="1"/>
    <col min="2820" max="2820" width="21.5703125" style="5" customWidth="1"/>
    <col min="2821" max="2821" width="14.28515625" style="5" customWidth="1"/>
    <col min="2822" max="2822" width="9.140625" style="5" customWidth="1"/>
    <col min="2823" max="2823" width="11.28515625" style="5" customWidth="1"/>
    <col min="2824" max="3067" width="9.140625" style="5"/>
    <col min="3068" max="3068" width="26" style="5" customWidth="1"/>
    <col min="3069" max="3069" width="21.140625" style="5" customWidth="1"/>
    <col min="3070" max="3070" width="11.140625" style="5" customWidth="1"/>
    <col min="3071" max="3071" width="11.28515625" style="5" customWidth="1"/>
    <col min="3072" max="3072" width="14.28515625" style="5" customWidth="1"/>
    <col min="3073" max="3073" width="16.28515625" style="5" customWidth="1"/>
    <col min="3074" max="3074" width="22.28515625" style="5" customWidth="1"/>
    <col min="3075" max="3075" width="17.42578125" style="5" customWidth="1"/>
    <col min="3076" max="3076" width="21.5703125" style="5" customWidth="1"/>
    <col min="3077" max="3077" width="14.28515625" style="5" customWidth="1"/>
    <col min="3078" max="3078" width="9.140625" style="5" customWidth="1"/>
    <col min="3079" max="3079" width="11.28515625" style="5" customWidth="1"/>
    <col min="3080" max="3323" width="9.140625" style="5"/>
    <col min="3324" max="3324" width="26" style="5" customWidth="1"/>
    <col min="3325" max="3325" width="21.140625" style="5" customWidth="1"/>
    <col min="3326" max="3326" width="11.140625" style="5" customWidth="1"/>
    <col min="3327" max="3327" width="11.28515625" style="5" customWidth="1"/>
    <col min="3328" max="3328" width="14.28515625" style="5" customWidth="1"/>
    <col min="3329" max="3329" width="16.28515625" style="5" customWidth="1"/>
    <col min="3330" max="3330" width="22.28515625" style="5" customWidth="1"/>
    <col min="3331" max="3331" width="17.42578125" style="5" customWidth="1"/>
    <col min="3332" max="3332" width="21.5703125" style="5" customWidth="1"/>
    <col min="3333" max="3333" width="14.28515625" style="5" customWidth="1"/>
    <col min="3334" max="3334" width="9.140625" style="5" customWidth="1"/>
    <col min="3335" max="3335" width="11.28515625" style="5" customWidth="1"/>
    <col min="3336" max="3579" width="9.140625" style="5"/>
    <col min="3580" max="3580" width="26" style="5" customWidth="1"/>
    <col min="3581" max="3581" width="21.140625" style="5" customWidth="1"/>
    <col min="3582" max="3582" width="11.140625" style="5" customWidth="1"/>
    <col min="3583" max="3583" width="11.28515625" style="5" customWidth="1"/>
    <col min="3584" max="3584" width="14.28515625" style="5" customWidth="1"/>
    <col min="3585" max="3585" width="16.28515625" style="5" customWidth="1"/>
    <col min="3586" max="3586" width="22.28515625" style="5" customWidth="1"/>
    <col min="3587" max="3587" width="17.42578125" style="5" customWidth="1"/>
    <col min="3588" max="3588" width="21.5703125" style="5" customWidth="1"/>
    <col min="3589" max="3589" width="14.28515625" style="5" customWidth="1"/>
    <col min="3590" max="3590" width="9.140625" style="5" customWidth="1"/>
    <col min="3591" max="3591" width="11.28515625" style="5" customWidth="1"/>
    <col min="3592" max="3835" width="9.140625" style="5"/>
    <col min="3836" max="3836" width="26" style="5" customWidth="1"/>
    <col min="3837" max="3837" width="21.140625" style="5" customWidth="1"/>
    <col min="3838" max="3838" width="11.140625" style="5" customWidth="1"/>
    <col min="3839" max="3839" width="11.28515625" style="5" customWidth="1"/>
    <col min="3840" max="3840" width="14.28515625" style="5" customWidth="1"/>
    <col min="3841" max="3841" width="16.28515625" style="5" customWidth="1"/>
    <col min="3842" max="3842" width="22.28515625" style="5" customWidth="1"/>
    <col min="3843" max="3843" width="17.42578125" style="5" customWidth="1"/>
    <col min="3844" max="3844" width="21.5703125" style="5" customWidth="1"/>
    <col min="3845" max="3845" width="14.28515625" style="5" customWidth="1"/>
    <col min="3846" max="3846" width="9.140625" style="5" customWidth="1"/>
    <col min="3847" max="3847" width="11.28515625" style="5" customWidth="1"/>
    <col min="3848" max="4091" width="9.140625" style="5"/>
    <col min="4092" max="4092" width="26" style="5" customWidth="1"/>
    <col min="4093" max="4093" width="21.140625" style="5" customWidth="1"/>
    <col min="4094" max="4094" width="11.140625" style="5" customWidth="1"/>
    <col min="4095" max="4095" width="11.28515625" style="5" customWidth="1"/>
    <col min="4096" max="4096" width="14.28515625" style="5" customWidth="1"/>
    <col min="4097" max="4097" width="16.28515625" style="5" customWidth="1"/>
    <col min="4098" max="4098" width="22.28515625" style="5" customWidth="1"/>
    <col min="4099" max="4099" width="17.42578125" style="5" customWidth="1"/>
    <col min="4100" max="4100" width="21.5703125" style="5" customWidth="1"/>
    <col min="4101" max="4101" width="14.28515625" style="5" customWidth="1"/>
    <col min="4102" max="4102" width="9.140625" style="5" customWidth="1"/>
    <col min="4103" max="4103" width="11.28515625" style="5" customWidth="1"/>
    <col min="4104" max="4347" width="9.140625" style="5"/>
    <col min="4348" max="4348" width="26" style="5" customWidth="1"/>
    <col min="4349" max="4349" width="21.140625" style="5" customWidth="1"/>
    <col min="4350" max="4350" width="11.140625" style="5" customWidth="1"/>
    <col min="4351" max="4351" width="11.28515625" style="5" customWidth="1"/>
    <col min="4352" max="4352" width="14.28515625" style="5" customWidth="1"/>
    <col min="4353" max="4353" width="16.28515625" style="5" customWidth="1"/>
    <col min="4354" max="4354" width="22.28515625" style="5" customWidth="1"/>
    <col min="4355" max="4355" width="17.42578125" style="5" customWidth="1"/>
    <col min="4356" max="4356" width="21.5703125" style="5" customWidth="1"/>
    <col min="4357" max="4357" width="14.28515625" style="5" customWidth="1"/>
    <col min="4358" max="4358" width="9.140625" style="5" customWidth="1"/>
    <col min="4359" max="4359" width="11.28515625" style="5" customWidth="1"/>
    <col min="4360" max="4603" width="9.140625" style="5"/>
    <col min="4604" max="4604" width="26" style="5" customWidth="1"/>
    <col min="4605" max="4605" width="21.140625" style="5" customWidth="1"/>
    <col min="4606" max="4606" width="11.140625" style="5" customWidth="1"/>
    <col min="4607" max="4607" width="11.28515625" style="5" customWidth="1"/>
    <col min="4608" max="4608" width="14.28515625" style="5" customWidth="1"/>
    <col min="4609" max="4609" width="16.28515625" style="5" customWidth="1"/>
    <col min="4610" max="4610" width="22.28515625" style="5" customWidth="1"/>
    <col min="4611" max="4611" width="17.42578125" style="5" customWidth="1"/>
    <col min="4612" max="4612" width="21.5703125" style="5" customWidth="1"/>
    <col min="4613" max="4613" width="14.28515625" style="5" customWidth="1"/>
    <col min="4614" max="4614" width="9.140625" style="5" customWidth="1"/>
    <col min="4615" max="4615" width="11.28515625" style="5" customWidth="1"/>
    <col min="4616" max="4859" width="9.140625" style="5"/>
    <col min="4860" max="4860" width="26" style="5" customWidth="1"/>
    <col min="4861" max="4861" width="21.140625" style="5" customWidth="1"/>
    <col min="4862" max="4862" width="11.140625" style="5" customWidth="1"/>
    <col min="4863" max="4863" width="11.28515625" style="5" customWidth="1"/>
    <col min="4864" max="4864" width="14.28515625" style="5" customWidth="1"/>
    <col min="4865" max="4865" width="16.28515625" style="5" customWidth="1"/>
    <col min="4866" max="4866" width="22.28515625" style="5" customWidth="1"/>
    <col min="4867" max="4867" width="17.42578125" style="5" customWidth="1"/>
    <col min="4868" max="4868" width="21.5703125" style="5" customWidth="1"/>
    <col min="4869" max="4869" width="14.28515625" style="5" customWidth="1"/>
    <col min="4870" max="4870" width="9.140625" style="5" customWidth="1"/>
    <col min="4871" max="4871" width="11.28515625" style="5" customWidth="1"/>
    <col min="4872" max="5115" width="9.140625" style="5"/>
    <col min="5116" max="5116" width="26" style="5" customWidth="1"/>
    <col min="5117" max="5117" width="21.140625" style="5" customWidth="1"/>
    <col min="5118" max="5118" width="11.140625" style="5" customWidth="1"/>
    <col min="5119" max="5119" width="11.28515625" style="5" customWidth="1"/>
    <col min="5120" max="5120" width="14.28515625" style="5" customWidth="1"/>
    <col min="5121" max="5121" width="16.28515625" style="5" customWidth="1"/>
    <col min="5122" max="5122" width="22.28515625" style="5" customWidth="1"/>
    <col min="5123" max="5123" width="17.42578125" style="5" customWidth="1"/>
    <col min="5124" max="5124" width="21.5703125" style="5" customWidth="1"/>
    <col min="5125" max="5125" width="14.28515625" style="5" customWidth="1"/>
    <col min="5126" max="5126" width="9.140625" style="5" customWidth="1"/>
    <col min="5127" max="5127" width="11.28515625" style="5" customWidth="1"/>
    <col min="5128" max="5371" width="9.140625" style="5"/>
    <col min="5372" max="5372" width="26" style="5" customWidth="1"/>
    <col min="5373" max="5373" width="21.140625" style="5" customWidth="1"/>
    <col min="5374" max="5374" width="11.140625" style="5" customWidth="1"/>
    <col min="5375" max="5375" width="11.28515625" style="5" customWidth="1"/>
    <col min="5376" max="5376" width="14.28515625" style="5" customWidth="1"/>
    <col min="5377" max="5377" width="16.28515625" style="5" customWidth="1"/>
    <col min="5378" max="5378" width="22.28515625" style="5" customWidth="1"/>
    <col min="5379" max="5379" width="17.42578125" style="5" customWidth="1"/>
    <col min="5380" max="5380" width="21.5703125" style="5" customWidth="1"/>
    <col min="5381" max="5381" width="14.28515625" style="5" customWidth="1"/>
    <col min="5382" max="5382" width="9.140625" style="5" customWidth="1"/>
    <col min="5383" max="5383" width="11.28515625" style="5" customWidth="1"/>
    <col min="5384" max="5627" width="9.140625" style="5"/>
    <col min="5628" max="5628" width="26" style="5" customWidth="1"/>
    <col min="5629" max="5629" width="21.140625" style="5" customWidth="1"/>
    <col min="5630" max="5630" width="11.140625" style="5" customWidth="1"/>
    <col min="5631" max="5631" width="11.28515625" style="5" customWidth="1"/>
    <col min="5632" max="5632" width="14.28515625" style="5" customWidth="1"/>
    <col min="5633" max="5633" width="16.28515625" style="5" customWidth="1"/>
    <col min="5634" max="5634" width="22.28515625" style="5" customWidth="1"/>
    <col min="5635" max="5635" width="17.42578125" style="5" customWidth="1"/>
    <col min="5636" max="5636" width="21.5703125" style="5" customWidth="1"/>
    <col min="5637" max="5637" width="14.28515625" style="5" customWidth="1"/>
    <col min="5638" max="5638" width="9.140625" style="5" customWidth="1"/>
    <col min="5639" max="5639" width="11.28515625" style="5" customWidth="1"/>
    <col min="5640" max="5883" width="9.140625" style="5"/>
    <col min="5884" max="5884" width="26" style="5" customWidth="1"/>
    <col min="5885" max="5885" width="21.140625" style="5" customWidth="1"/>
    <col min="5886" max="5886" width="11.140625" style="5" customWidth="1"/>
    <col min="5887" max="5887" width="11.28515625" style="5" customWidth="1"/>
    <col min="5888" max="5888" width="14.28515625" style="5" customWidth="1"/>
    <col min="5889" max="5889" width="16.28515625" style="5" customWidth="1"/>
    <col min="5890" max="5890" width="22.28515625" style="5" customWidth="1"/>
    <col min="5891" max="5891" width="17.42578125" style="5" customWidth="1"/>
    <col min="5892" max="5892" width="21.5703125" style="5" customWidth="1"/>
    <col min="5893" max="5893" width="14.28515625" style="5" customWidth="1"/>
    <col min="5894" max="5894" width="9.140625" style="5" customWidth="1"/>
    <col min="5895" max="5895" width="11.28515625" style="5" customWidth="1"/>
    <col min="5896" max="6139" width="9.140625" style="5"/>
    <col min="6140" max="6140" width="26" style="5" customWidth="1"/>
    <col min="6141" max="6141" width="21.140625" style="5" customWidth="1"/>
    <col min="6142" max="6142" width="11.140625" style="5" customWidth="1"/>
    <col min="6143" max="6143" width="11.28515625" style="5" customWidth="1"/>
    <col min="6144" max="6144" width="14.28515625" style="5" customWidth="1"/>
    <col min="6145" max="6145" width="16.28515625" style="5" customWidth="1"/>
    <col min="6146" max="6146" width="22.28515625" style="5" customWidth="1"/>
    <col min="6147" max="6147" width="17.42578125" style="5" customWidth="1"/>
    <col min="6148" max="6148" width="21.5703125" style="5" customWidth="1"/>
    <col min="6149" max="6149" width="14.28515625" style="5" customWidth="1"/>
    <col min="6150" max="6150" width="9.140625" style="5" customWidth="1"/>
    <col min="6151" max="6151" width="11.28515625" style="5" customWidth="1"/>
    <col min="6152" max="6395" width="9.140625" style="5"/>
    <col min="6396" max="6396" width="26" style="5" customWidth="1"/>
    <col min="6397" max="6397" width="21.140625" style="5" customWidth="1"/>
    <col min="6398" max="6398" width="11.140625" style="5" customWidth="1"/>
    <col min="6399" max="6399" width="11.28515625" style="5" customWidth="1"/>
    <col min="6400" max="6400" width="14.28515625" style="5" customWidth="1"/>
    <col min="6401" max="6401" width="16.28515625" style="5" customWidth="1"/>
    <col min="6402" max="6402" width="22.28515625" style="5" customWidth="1"/>
    <col min="6403" max="6403" width="17.42578125" style="5" customWidth="1"/>
    <col min="6404" max="6404" width="21.5703125" style="5" customWidth="1"/>
    <col min="6405" max="6405" width="14.28515625" style="5" customWidth="1"/>
    <col min="6406" max="6406" width="9.140625" style="5" customWidth="1"/>
    <col min="6407" max="6407" width="11.28515625" style="5" customWidth="1"/>
    <col min="6408" max="6651" width="9.140625" style="5"/>
    <col min="6652" max="6652" width="26" style="5" customWidth="1"/>
    <col min="6653" max="6653" width="21.140625" style="5" customWidth="1"/>
    <col min="6654" max="6654" width="11.140625" style="5" customWidth="1"/>
    <col min="6655" max="6655" width="11.28515625" style="5" customWidth="1"/>
    <col min="6656" max="6656" width="14.28515625" style="5" customWidth="1"/>
    <col min="6657" max="6657" width="16.28515625" style="5" customWidth="1"/>
    <col min="6658" max="6658" width="22.28515625" style="5" customWidth="1"/>
    <col min="6659" max="6659" width="17.42578125" style="5" customWidth="1"/>
    <col min="6660" max="6660" width="21.5703125" style="5" customWidth="1"/>
    <col min="6661" max="6661" width="14.28515625" style="5" customWidth="1"/>
    <col min="6662" max="6662" width="9.140625" style="5" customWidth="1"/>
    <col min="6663" max="6663" width="11.28515625" style="5" customWidth="1"/>
    <col min="6664" max="6907" width="9.140625" style="5"/>
    <col min="6908" max="6908" width="26" style="5" customWidth="1"/>
    <col min="6909" max="6909" width="21.140625" style="5" customWidth="1"/>
    <col min="6910" max="6910" width="11.140625" style="5" customWidth="1"/>
    <col min="6911" max="6911" width="11.28515625" style="5" customWidth="1"/>
    <col min="6912" max="6912" width="14.28515625" style="5" customWidth="1"/>
    <col min="6913" max="6913" width="16.28515625" style="5" customWidth="1"/>
    <col min="6914" max="6914" width="22.28515625" style="5" customWidth="1"/>
    <col min="6915" max="6915" width="17.42578125" style="5" customWidth="1"/>
    <col min="6916" max="6916" width="21.5703125" style="5" customWidth="1"/>
    <col min="6917" max="6917" width="14.28515625" style="5" customWidth="1"/>
    <col min="6918" max="6918" width="9.140625" style="5" customWidth="1"/>
    <col min="6919" max="6919" width="11.28515625" style="5" customWidth="1"/>
    <col min="6920" max="7163" width="9.140625" style="5"/>
    <col min="7164" max="7164" width="26" style="5" customWidth="1"/>
    <col min="7165" max="7165" width="21.140625" style="5" customWidth="1"/>
    <col min="7166" max="7166" width="11.140625" style="5" customWidth="1"/>
    <col min="7167" max="7167" width="11.28515625" style="5" customWidth="1"/>
    <col min="7168" max="7168" width="14.28515625" style="5" customWidth="1"/>
    <col min="7169" max="7169" width="16.28515625" style="5" customWidth="1"/>
    <col min="7170" max="7170" width="22.28515625" style="5" customWidth="1"/>
    <col min="7171" max="7171" width="17.42578125" style="5" customWidth="1"/>
    <col min="7172" max="7172" width="21.5703125" style="5" customWidth="1"/>
    <col min="7173" max="7173" width="14.28515625" style="5" customWidth="1"/>
    <col min="7174" max="7174" width="9.140625" style="5" customWidth="1"/>
    <col min="7175" max="7175" width="11.28515625" style="5" customWidth="1"/>
    <col min="7176" max="7419" width="9.140625" style="5"/>
    <col min="7420" max="7420" width="26" style="5" customWidth="1"/>
    <col min="7421" max="7421" width="21.140625" style="5" customWidth="1"/>
    <col min="7422" max="7422" width="11.140625" style="5" customWidth="1"/>
    <col min="7423" max="7423" width="11.28515625" style="5" customWidth="1"/>
    <col min="7424" max="7424" width="14.28515625" style="5" customWidth="1"/>
    <col min="7425" max="7425" width="16.28515625" style="5" customWidth="1"/>
    <col min="7426" max="7426" width="22.28515625" style="5" customWidth="1"/>
    <col min="7427" max="7427" width="17.42578125" style="5" customWidth="1"/>
    <col min="7428" max="7428" width="21.5703125" style="5" customWidth="1"/>
    <col min="7429" max="7429" width="14.28515625" style="5" customWidth="1"/>
    <col min="7430" max="7430" width="9.140625" style="5" customWidth="1"/>
    <col min="7431" max="7431" width="11.28515625" style="5" customWidth="1"/>
    <col min="7432" max="7675" width="9.140625" style="5"/>
    <col min="7676" max="7676" width="26" style="5" customWidth="1"/>
    <col min="7677" max="7677" width="21.140625" style="5" customWidth="1"/>
    <col min="7678" max="7678" width="11.140625" style="5" customWidth="1"/>
    <col min="7679" max="7679" width="11.28515625" style="5" customWidth="1"/>
    <col min="7680" max="7680" width="14.28515625" style="5" customWidth="1"/>
    <col min="7681" max="7681" width="16.28515625" style="5" customWidth="1"/>
    <col min="7682" max="7682" width="22.28515625" style="5" customWidth="1"/>
    <col min="7683" max="7683" width="17.42578125" style="5" customWidth="1"/>
    <col min="7684" max="7684" width="21.5703125" style="5" customWidth="1"/>
    <col min="7685" max="7685" width="14.28515625" style="5" customWidth="1"/>
    <col min="7686" max="7686" width="9.140625" style="5" customWidth="1"/>
    <col min="7687" max="7687" width="11.28515625" style="5" customWidth="1"/>
    <col min="7688" max="7931" width="9.140625" style="5"/>
    <col min="7932" max="7932" width="26" style="5" customWidth="1"/>
    <col min="7933" max="7933" width="21.140625" style="5" customWidth="1"/>
    <col min="7934" max="7934" width="11.140625" style="5" customWidth="1"/>
    <col min="7935" max="7935" width="11.28515625" style="5" customWidth="1"/>
    <col min="7936" max="7936" width="14.28515625" style="5" customWidth="1"/>
    <col min="7937" max="7937" width="16.28515625" style="5" customWidth="1"/>
    <col min="7938" max="7938" width="22.28515625" style="5" customWidth="1"/>
    <col min="7939" max="7939" width="17.42578125" style="5" customWidth="1"/>
    <col min="7940" max="7940" width="21.5703125" style="5" customWidth="1"/>
    <col min="7941" max="7941" width="14.28515625" style="5" customWidth="1"/>
    <col min="7942" max="7942" width="9.140625" style="5" customWidth="1"/>
    <col min="7943" max="7943" width="11.28515625" style="5" customWidth="1"/>
    <col min="7944" max="8187" width="9.140625" style="5"/>
    <col min="8188" max="8188" width="26" style="5" customWidth="1"/>
    <col min="8189" max="8189" width="21.140625" style="5" customWidth="1"/>
    <col min="8190" max="8190" width="11.140625" style="5" customWidth="1"/>
    <col min="8191" max="8191" width="11.28515625" style="5" customWidth="1"/>
    <col min="8192" max="8192" width="14.28515625" style="5" customWidth="1"/>
    <col min="8193" max="8193" width="16.28515625" style="5" customWidth="1"/>
    <col min="8194" max="8194" width="22.28515625" style="5" customWidth="1"/>
    <col min="8195" max="8195" width="17.42578125" style="5" customWidth="1"/>
    <col min="8196" max="8196" width="21.5703125" style="5" customWidth="1"/>
    <col min="8197" max="8197" width="14.28515625" style="5" customWidth="1"/>
    <col min="8198" max="8198" width="9.140625" style="5" customWidth="1"/>
    <col min="8199" max="8199" width="11.28515625" style="5" customWidth="1"/>
    <col min="8200" max="8443" width="9.140625" style="5"/>
    <col min="8444" max="8444" width="26" style="5" customWidth="1"/>
    <col min="8445" max="8445" width="21.140625" style="5" customWidth="1"/>
    <col min="8446" max="8446" width="11.140625" style="5" customWidth="1"/>
    <col min="8447" max="8447" width="11.28515625" style="5" customWidth="1"/>
    <col min="8448" max="8448" width="14.28515625" style="5" customWidth="1"/>
    <col min="8449" max="8449" width="16.28515625" style="5" customWidth="1"/>
    <col min="8450" max="8450" width="22.28515625" style="5" customWidth="1"/>
    <col min="8451" max="8451" width="17.42578125" style="5" customWidth="1"/>
    <col min="8452" max="8452" width="21.5703125" style="5" customWidth="1"/>
    <col min="8453" max="8453" width="14.28515625" style="5" customWidth="1"/>
    <col min="8454" max="8454" width="9.140625" style="5" customWidth="1"/>
    <col min="8455" max="8455" width="11.28515625" style="5" customWidth="1"/>
    <col min="8456" max="8699" width="9.140625" style="5"/>
    <col min="8700" max="8700" width="26" style="5" customWidth="1"/>
    <col min="8701" max="8701" width="21.140625" style="5" customWidth="1"/>
    <col min="8702" max="8702" width="11.140625" style="5" customWidth="1"/>
    <col min="8703" max="8703" width="11.28515625" style="5" customWidth="1"/>
    <col min="8704" max="8704" width="14.28515625" style="5" customWidth="1"/>
    <col min="8705" max="8705" width="16.28515625" style="5" customWidth="1"/>
    <col min="8706" max="8706" width="22.28515625" style="5" customWidth="1"/>
    <col min="8707" max="8707" width="17.42578125" style="5" customWidth="1"/>
    <col min="8708" max="8708" width="21.5703125" style="5" customWidth="1"/>
    <col min="8709" max="8709" width="14.28515625" style="5" customWidth="1"/>
    <col min="8710" max="8710" width="9.140625" style="5" customWidth="1"/>
    <col min="8711" max="8711" width="11.28515625" style="5" customWidth="1"/>
    <col min="8712" max="8955" width="9.140625" style="5"/>
    <col min="8956" max="8956" width="26" style="5" customWidth="1"/>
    <col min="8957" max="8957" width="21.140625" style="5" customWidth="1"/>
    <col min="8958" max="8958" width="11.140625" style="5" customWidth="1"/>
    <col min="8959" max="8959" width="11.28515625" style="5" customWidth="1"/>
    <col min="8960" max="8960" width="14.28515625" style="5" customWidth="1"/>
    <col min="8961" max="8961" width="16.28515625" style="5" customWidth="1"/>
    <col min="8962" max="8962" width="22.28515625" style="5" customWidth="1"/>
    <col min="8963" max="8963" width="17.42578125" style="5" customWidth="1"/>
    <col min="8964" max="8964" width="21.5703125" style="5" customWidth="1"/>
    <col min="8965" max="8965" width="14.28515625" style="5" customWidth="1"/>
    <col min="8966" max="8966" width="9.140625" style="5" customWidth="1"/>
    <col min="8967" max="8967" width="11.28515625" style="5" customWidth="1"/>
    <col min="8968" max="9211" width="9.140625" style="5"/>
    <col min="9212" max="9212" width="26" style="5" customWidth="1"/>
    <col min="9213" max="9213" width="21.140625" style="5" customWidth="1"/>
    <col min="9214" max="9214" width="11.140625" style="5" customWidth="1"/>
    <col min="9215" max="9215" width="11.28515625" style="5" customWidth="1"/>
    <col min="9216" max="9216" width="14.28515625" style="5" customWidth="1"/>
    <col min="9217" max="9217" width="16.28515625" style="5" customWidth="1"/>
    <col min="9218" max="9218" width="22.28515625" style="5" customWidth="1"/>
    <col min="9219" max="9219" width="17.42578125" style="5" customWidth="1"/>
    <col min="9220" max="9220" width="21.5703125" style="5" customWidth="1"/>
    <col min="9221" max="9221" width="14.28515625" style="5" customWidth="1"/>
    <col min="9222" max="9222" width="9.140625" style="5" customWidth="1"/>
    <col min="9223" max="9223" width="11.28515625" style="5" customWidth="1"/>
    <col min="9224" max="9467" width="9.140625" style="5"/>
    <col min="9468" max="9468" width="26" style="5" customWidth="1"/>
    <col min="9469" max="9469" width="21.140625" style="5" customWidth="1"/>
    <col min="9470" max="9470" width="11.140625" style="5" customWidth="1"/>
    <col min="9471" max="9471" width="11.28515625" style="5" customWidth="1"/>
    <col min="9472" max="9472" width="14.28515625" style="5" customWidth="1"/>
    <col min="9473" max="9473" width="16.28515625" style="5" customWidth="1"/>
    <col min="9474" max="9474" width="22.28515625" style="5" customWidth="1"/>
    <col min="9475" max="9475" width="17.42578125" style="5" customWidth="1"/>
    <col min="9476" max="9476" width="21.5703125" style="5" customWidth="1"/>
    <col min="9477" max="9477" width="14.28515625" style="5" customWidth="1"/>
    <col min="9478" max="9478" width="9.140625" style="5" customWidth="1"/>
    <col min="9479" max="9479" width="11.28515625" style="5" customWidth="1"/>
    <col min="9480" max="9723" width="9.140625" style="5"/>
    <col min="9724" max="9724" width="26" style="5" customWidth="1"/>
    <col min="9725" max="9725" width="21.140625" style="5" customWidth="1"/>
    <col min="9726" max="9726" width="11.140625" style="5" customWidth="1"/>
    <col min="9727" max="9727" width="11.28515625" style="5" customWidth="1"/>
    <col min="9728" max="9728" width="14.28515625" style="5" customWidth="1"/>
    <col min="9729" max="9729" width="16.28515625" style="5" customWidth="1"/>
    <col min="9730" max="9730" width="22.28515625" style="5" customWidth="1"/>
    <col min="9731" max="9731" width="17.42578125" style="5" customWidth="1"/>
    <col min="9732" max="9732" width="21.5703125" style="5" customWidth="1"/>
    <col min="9733" max="9733" width="14.28515625" style="5" customWidth="1"/>
    <col min="9734" max="9734" width="9.140625" style="5" customWidth="1"/>
    <col min="9735" max="9735" width="11.28515625" style="5" customWidth="1"/>
    <col min="9736" max="9979" width="9.140625" style="5"/>
    <col min="9980" max="9980" width="26" style="5" customWidth="1"/>
    <col min="9981" max="9981" width="21.140625" style="5" customWidth="1"/>
    <col min="9982" max="9982" width="11.140625" style="5" customWidth="1"/>
    <col min="9983" max="9983" width="11.28515625" style="5" customWidth="1"/>
    <col min="9984" max="9984" width="14.28515625" style="5" customWidth="1"/>
    <col min="9985" max="9985" width="16.28515625" style="5" customWidth="1"/>
    <col min="9986" max="9986" width="22.28515625" style="5" customWidth="1"/>
    <col min="9987" max="9987" width="17.42578125" style="5" customWidth="1"/>
    <col min="9988" max="9988" width="21.5703125" style="5" customWidth="1"/>
    <col min="9989" max="9989" width="14.28515625" style="5" customWidth="1"/>
    <col min="9990" max="9990" width="9.140625" style="5" customWidth="1"/>
    <col min="9991" max="9991" width="11.28515625" style="5" customWidth="1"/>
    <col min="9992" max="10235" width="9.140625" style="5"/>
    <col min="10236" max="10236" width="26" style="5" customWidth="1"/>
    <col min="10237" max="10237" width="21.140625" style="5" customWidth="1"/>
    <col min="10238" max="10238" width="11.140625" style="5" customWidth="1"/>
    <col min="10239" max="10239" width="11.28515625" style="5" customWidth="1"/>
    <col min="10240" max="10240" width="14.28515625" style="5" customWidth="1"/>
    <col min="10241" max="10241" width="16.28515625" style="5" customWidth="1"/>
    <col min="10242" max="10242" width="22.28515625" style="5" customWidth="1"/>
    <col min="10243" max="10243" width="17.42578125" style="5" customWidth="1"/>
    <col min="10244" max="10244" width="21.5703125" style="5" customWidth="1"/>
    <col min="10245" max="10245" width="14.28515625" style="5" customWidth="1"/>
    <col min="10246" max="10246" width="9.140625" style="5" customWidth="1"/>
    <col min="10247" max="10247" width="11.28515625" style="5" customWidth="1"/>
    <col min="10248" max="10491" width="9.140625" style="5"/>
    <col min="10492" max="10492" width="26" style="5" customWidth="1"/>
    <col min="10493" max="10493" width="21.140625" style="5" customWidth="1"/>
    <col min="10494" max="10494" width="11.140625" style="5" customWidth="1"/>
    <col min="10495" max="10495" width="11.28515625" style="5" customWidth="1"/>
    <col min="10496" max="10496" width="14.28515625" style="5" customWidth="1"/>
    <col min="10497" max="10497" width="16.28515625" style="5" customWidth="1"/>
    <col min="10498" max="10498" width="22.28515625" style="5" customWidth="1"/>
    <col min="10499" max="10499" width="17.42578125" style="5" customWidth="1"/>
    <col min="10500" max="10500" width="21.5703125" style="5" customWidth="1"/>
    <col min="10501" max="10501" width="14.28515625" style="5" customWidth="1"/>
    <col min="10502" max="10502" width="9.140625" style="5" customWidth="1"/>
    <col min="10503" max="10503" width="11.28515625" style="5" customWidth="1"/>
    <col min="10504" max="10747" width="9.140625" style="5"/>
    <col min="10748" max="10748" width="26" style="5" customWidth="1"/>
    <col min="10749" max="10749" width="21.140625" style="5" customWidth="1"/>
    <col min="10750" max="10750" width="11.140625" style="5" customWidth="1"/>
    <col min="10751" max="10751" width="11.28515625" style="5" customWidth="1"/>
    <col min="10752" max="10752" width="14.28515625" style="5" customWidth="1"/>
    <col min="10753" max="10753" width="16.28515625" style="5" customWidth="1"/>
    <col min="10754" max="10754" width="22.28515625" style="5" customWidth="1"/>
    <col min="10755" max="10755" width="17.42578125" style="5" customWidth="1"/>
    <col min="10756" max="10756" width="21.5703125" style="5" customWidth="1"/>
    <col min="10757" max="10757" width="14.28515625" style="5" customWidth="1"/>
    <col min="10758" max="10758" width="9.140625" style="5" customWidth="1"/>
    <col min="10759" max="10759" width="11.28515625" style="5" customWidth="1"/>
    <col min="10760" max="11003" width="9.140625" style="5"/>
    <col min="11004" max="11004" width="26" style="5" customWidth="1"/>
    <col min="11005" max="11005" width="21.140625" style="5" customWidth="1"/>
    <col min="11006" max="11006" width="11.140625" style="5" customWidth="1"/>
    <col min="11007" max="11007" width="11.28515625" style="5" customWidth="1"/>
    <col min="11008" max="11008" width="14.28515625" style="5" customWidth="1"/>
    <col min="11009" max="11009" width="16.28515625" style="5" customWidth="1"/>
    <col min="11010" max="11010" width="22.28515625" style="5" customWidth="1"/>
    <col min="11011" max="11011" width="17.42578125" style="5" customWidth="1"/>
    <col min="11012" max="11012" width="21.5703125" style="5" customWidth="1"/>
    <col min="11013" max="11013" width="14.28515625" style="5" customWidth="1"/>
    <col min="11014" max="11014" width="9.140625" style="5" customWidth="1"/>
    <col min="11015" max="11015" width="11.28515625" style="5" customWidth="1"/>
    <col min="11016" max="11259" width="9.140625" style="5"/>
    <col min="11260" max="11260" width="26" style="5" customWidth="1"/>
    <col min="11261" max="11261" width="21.140625" style="5" customWidth="1"/>
    <col min="11262" max="11262" width="11.140625" style="5" customWidth="1"/>
    <col min="11263" max="11263" width="11.28515625" style="5" customWidth="1"/>
    <col min="11264" max="11264" width="14.28515625" style="5" customWidth="1"/>
    <col min="11265" max="11265" width="16.28515625" style="5" customWidth="1"/>
    <col min="11266" max="11266" width="22.28515625" style="5" customWidth="1"/>
    <col min="11267" max="11267" width="17.42578125" style="5" customWidth="1"/>
    <col min="11268" max="11268" width="21.5703125" style="5" customWidth="1"/>
    <col min="11269" max="11269" width="14.28515625" style="5" customWidth="1"/>
    <col min="11270" max="11270" width="9.140625" style="5" customWidth="1"/>
    <col min="11271" max="11271" width="11.28515625" style="5" customWidth="1"/>
    <col min="11272" max="11515" width="9.140625" style="5"/>
    <col min="11516" max="11516" width="26" style="5" customWidth="1"/>
    <col min="11517" max="11517" width="21.140625" style="5" customWidth="1"/>
    <col min="11518" max="11518" width="11.140625" style="5" customWidth="1"/>
    <col min="11519" max="11519" width="11.28515625" style="5" customWidth="1"/>
    <col min="11520" max="11520" width="14.28515625" style="5" customWidth="1"/>
    <col min="11521" max="11521" width="16.28515625" style="5" customWidth="1"/>
    <col min="11522" max="11522" width="22.28515625" style="5" customWidth="1"/>
    <col min="11523" max="11523" width="17.42578125" style="5" customWidth="1"/>
    <col min="11524" max="11524" width="21.5703125" style="5" customWidth="1"/>
    <col min="11525" max="11525" width="14.28515625" style="5" customWidth="1"/>
    <col min="11526" max="11526" width="9.140625" style="5" customWidth="1"/>
    <col min="11527" max="11527" width="11.28515625" style="5" customWidth="1"/>
    <col min="11528" max="11771" width="9.140625" style="5"/>
    <col min="11772" max="11772" width="26" style="5" customWidth="1"/>
    <col min="11773" max="11773" width="21.140625" style="5" customWidth="1"/>
    <col min="11774" max="11774" width="11.140625" style="5" customWidth="1"/>
    <col min="11775" max="11775" width="11.28515625" style="5" customWidth="1"/>
    <col min="11776" max="11776" width="14.28515625" style="5" customWidth="1"/>
    <col min="11777" max="11777" width="16.28515625" style="5" customWidth="1"/>
    <col min="11778" max="11778" width="22.28515625" style="5" customWidth="1"/>
    <col min="11779" max="11779" width="17.42578125" style="5" customWidth="1"/>
    <col min="11780" max="11780" width="21.5703125" style="5" customWidth="1"/>
    <col min="11781" max="11781" width="14.28515625" style="5" customWidth="1"/>
    <col min="11782" max="11782" width="9.140625" style="5" customWidth="1"/>
    <col min="11783" max="11783" width="11.28515625" style="5" customWidth="1"/>
    <col min="11784" max="12027" width="9.140625" style="5"/>
    <col min="12028" max="12028" width="26" style="5" customWidth="1"/>
    <col min="12029" max="12029" width="21.140625" style="5" customWidth="1"/>
    <col min="12030" max="12030" width="11.140625" style="5" customWidth="1"/>
    <col min="12031" max="12031" width="11.28515625" style="5" customWidth="1"/>
    <col min="12032" max="12032" width="14.28515625" style="5" customWidth="1"/>
    <col min="12033" max="12033" width="16.28515625" style="5" customWidth="1"/>
    <col min="12034" max="12034" width="22.28515625" style="5" customWidth="1"/>
    <col min="12035" max="12035" width="17.42578125" style="5" customWidth="1"/>
    <col min="12036" max="12036" width="21.5703125" style="5" customWidth="1"/>
    <col min="12037" max="12037" width="14.28515625" style="5" customWidth="1"/>
    <col min="12038" max="12038" width="9.140625" style="5" customWidth="1"/>
    <col min="12039" max="12039" width="11.28515625" style="5" customWidth="1"/>
    <col min="12040" max="12283" width="9.140625" style="5"/>
    <col min="12284" max="12284" width="26" style="5" customWidth="1"/>
    <col min="12285" max="12285" width="21.140625" style="5" customWidth="1"/>
    <col min="12286" max="12286" width="11.140625" style="5" customWidth="1"/>
    <col min="12287" max="12287" width="11.28515625" style="5" customWidth="1"/>
    <col min="12288" max="12288" width="14.28515625" style="5" customWidth="1"/>
    <col min="12289" max="12289" width="16.28515625" style="5" customWidth="1"/>
    <col min="12290" max="12290" width="22.28515625" style="5" customWidth="1"/>
    <col min="12291" max="12291" width="17.42578125" style="5" customWidth="1"/>
    <col min="12292" max="12292" width="21.5703125" style="5" customWidth="1"/>
    <col min="12293" max="12293" width="14.28515625" style="5" customWidth="1"/>
    <col min="12294" max="12294" width="9.140625" style="5" customWidth="1"/>
    <col min="12295" max="12295" width="11.28515625" style="5" customWidth="1"/>
    <col min="12296" max="12539" width="9.140625" style="5"/>
    <col min="12540" max="12540" width="26" style="5" customWidth="1"/>
    <col min="12541" max="12541" width="21.140625" style="5" customWidth="1"/>
    <col min="12542" max="12542" width="11.140625" style="5" customWidth="1"/>
    <col min="12543" max="12543" width="11.28515625" style="5" customWidth="1"/>
    <col min="12544" max="12544" width="14.28515625" style="5" customWidth="1"/>
    <col min="12545" max="12545" width="16.28515625" style="5" customWidth="1"/>
    <col min="12546" max="12546" width="22.28515625" style="5" customWidth="1"/>
    <col min="12547" max="12547" width="17.42578125" style="5" customWidth="1"/>
    <col min="12548" max="12548" width="21.5703125" style="5" customWidth="1"/>
    <col min="12549" max="12549" width="14.28515625" style="5" customWidth="1"/>
    <col min="12550" max="12550" width="9.140625" style="5" customWidth="1"/>
    <col min="12551" max="12551" width="11.28515625" style="5" customWidth="1"/>
    <col min="12552" max="12795" width="9.140625" style="5"/>
    <col min="12796" max="12796" width="26" style="5" customWidth="1"/>
    <col min="12797" max="12797" width="21.140625" style="5" customWidth="1"/>
    <col min="12798" max="12798" width="11.140625" style="5" customWidth="1"/>
    <col min="12799" max="12799" width="11.28515625" style="5" customWidth="1"/>
    <col min="12800" max="12800" width="14.28515625" style="5" customWidth="1"/>
    <col min="12801" max="12801" width="16.28515625" style="5" customWidth="1"/>
    <col min="12802" max="12802" width="22.28515625" style="5" customWidth="1"/>
    <col min="12803" max="12803" width="17.42578125" style="5" customWidth="1"/>
    <col min="12804" max="12804" width="21.5703125" style="5" customWidth="1"/>
    <col min="12805" max="12805" width="14.28515625" style="5" customWidth="1"/>
    <col min="12806" max="12806" width="9.140625" style="5" customWidth="1"/>
    <col min="12807" max="12807" width="11.28515625" style="5" customWidth="1"/>
    <col min="12808" max="13051" width="9.140625" style="5"/>
    <col min="13052" max="13052" width="26" style="5" customWidth="1"/>
    <col min="13053" max="13053" width="21.140625" style="5" customWidth="1"/>
    <col min="13054" max="13054" width="11.140625" style="5" customWidth="1"/>
    <col min="13055" max="13055" width="11.28515625" style="5" customWidth="1"/>
    <col min="13056" max="13056" width="14.28515625" style="5" customWidth="1"/>
    <col min="13057" max="13057" width="16.28515625" style="5" customWidth="1"/>
    <col min="13058" max="13058" width="22.28515625" style="5" customWidth="1"/>
    <col min="13059" max="13059" width="17.42578125" style="5" customWidth="1"/>
    <col min="13060" max="13060" width="21.5703125" style="5" customWidth="1"/>
    <col min="13061" max="13061" width="14.28515625" style="5" customWidth="1"/>
    <col min="13062" max="13062" width="9.140625" style="5" customWidth="1"/>
    <col min="13063" max="13063" width="11.28515625" style="5" customWidth="1"/>
    <col min="13064" max="13307" width="9.140625" style="5"/>
    <col min="13308" max="13308" width="26" style="5" customWidth="1"/>
    <col min="13309" max="13309" width="21.140625" style="5" customWidth="1"/>
    <col min="13310" max="13310" width="11.140625" style="5" customWidth="1"/>
    <col min="13311" max="13311" width="11.28515625" style="5" customWidth="1"/>
    <col min="13312" max="13312" width="14.28515625" style="5" customWidth="1"/>
    <col min="13313" max="13313" width="16.28515625" style="5" customWidth="1"/>
    <col min="13314" max="13314" width="22.28515625" style="5" customWidth="1"/>
    <col min="13315" max="13315" width="17.42578125" style="5" customWidth="1"/>
    <col min="13316" max="13316" width="21.5703125" style="5" customWidth="1"/>
    <col min="13317" max="13317" width="14.28515625" style="5" customWidth="1"/>
    <col min="13318" max="13318" width="9.140625" style="5" customWidth="1"/>
    <col min="13319" max="13319" width="11.28515625" style="5" customWidth="1"/>
    <col min="13320" max="13563" width="9.140625" style="5"/>
    <col min="13564" max="13564" width="26" style="5" customWidth="1"/>
    <col min="13565" max="13565" width="21.140625" style="5" customWidth="1"/>
    <col min="13566" max="13566" width="11.140625" style="5" customWidth="1"/>
    <col min="13567" max="13567" width="11.28515625" style="5" customWidth="1"/>
    <col min="13568" max="13568" width="14.28515625" style="5" customWidth="1"/>
    <col min="13569" max="13569" width="16.28515625" style="5" customWidth="1"/>
    <col min="13570" max="13570" width="22.28515625" style="5" customWidth="1"/>
    <col min="13571" max="13571" width="17.42578125" style="5" customWidth="1"/>
    <col min="13572" max="13572" width="21.5703125" style="5" customWidth="1"/>
    <col min="13573" max="13573" width="14.28515625" style="5" customWidth="1"/>
    <col min="13574" max="13574" width="9.140625" style="5" customWidth="1"/>
    <col min="13575" max="13575" width="11.28515625" style="5" customWidth="1"/>
    <col min="13576" max="13819" width="9.140625" style="5"/>
    <col min="13820" max="13820" width="26" style="5" customWidth="1"/>
    <col min="13821" max="13821" width="21.140625" style="5" customWidth="1"/>
    <col min="13822" max="13822" width="11.140625" style="5" customWidth="1"/>
    <col min="13823" max="13823" width="11.28515625" style="5" customWidth="1"/>
    <col min="13824" max="13824" width="14.28515625" style="5" customWidth="1"/>
    <col min="13825" max="13825" width="16.28515625" style="5" customWidth="1"/>
    <col min="13826" max="13826" width="22.28515625" style="5" customWidth="1"/>
    <col min="13827" max="13827" width="17.42578125" style="5" customWidth="1"/>
    <col min="13828" max="13828" width="21.5703125" style="5" customWidth="1"/>
    <col min="13829" max="13829" width="14.28515625" style="5" customWidth="1"/>
    <col min="13830" max="13830" width="9.140625" style="5" customWidth="1"/>
    <col min="13831" max="13831" width="11.28515625" style="5" customWidth="1"/>
    <col min="13832" max="14075" width="9.140625" style="5"/>
    <col min="14076" max="14076" width="26" style="5" customWidth="1"/>
    <col min="14077" max="14077" width="21.140625" style="5" customWidth="1"/>
    <col min="14078" max="14078" width="11.140625" style="5" customWidth="1"/>
    <col min="14079" max="14079" width="11.28515625" style="5" customWidth="1"/>
    <col min="14080" max="14080" width="14.28515625" style="5" customWidth="1"/>
    <col min="14081" max="14081" width="16.28515625" style="5" customWidth="1"/>
    <col min="14082" max="14082" width="22.28515625" style="5" customWidth="1"/>
    <col min="14083" max="14083" width="17.42578125" style="5" customWidth="1"/>
    <col min="14084" max="14084" width="21.5703125" style="5" customWidth="1"/>
    <col min="14085" max="14085" width="14.28515625" style="5" customWidth="1"/>
    <col min="14086" max="14086" width="9.140625" style="5" customWidth="1"/>
    <col min="14087" max="14087" width="11.28515625" style="5" customWidth="1"/>
    <col min="14088" max="14331" width="9.140625" style="5"/>
    <col min="14332" max="14332" width="26" style="5" customWidth="1"/>
    <col min="14333" max="14333" width="21.140625" style="5" customWidth="1"/>
    <col min="14334" max="14334" width="11.140625" style="5" customWidth="1"/>
    <col min="14335" max="14335" width="11.28515625" style="5" customWidth="1"/>
    <col min="14336" max="14336" width="14.28515625" style="5" customWidth="1"/>
    <col min="14337" max="14337" width="16.28515625" style="5" customWidth="1"/>
    <col min="14338" max="14338" width="22.28515625" style="5" customWidth="1"/>
    <col min="14339" max="14339" width="17.42578125" style="5" customWidth="1"/>
    <col min="14340" max="14340" width="21.5703125" style="5" customWidth="1"/>
    <col min="14341" max="14341" width="14.28515625" style="5" customWidth="1"/>
    <col min="14342" max="14342" width="9.140625" style="5" customWidth="1"/>
    <col min="14343" max="14343" width="11.28515625" style="5" customWidth="1"/>
    <col min="14344" max="14587" width="9.140625" style="5"/>
    <col min="14588" max="14588" width="26" style="5" customWidth="1"/>
    <col min="14589" max="14589" width="21.140625" style="5" customWidth="1"/>
    <col min="14590" max="14590" width="11.140625" style="5" customWidth="1"/>
    <col min="14591" max="14591" width="11.28515625" style="5" customWidth="1"/>
    <col min="14592" max="14592" width="14.28515625" style="5" customWidth="1"/>
    <col min="14593" max="14593" width="16.28515625" style="5" customWidth="1"/>
    <col min="14594" max="14594" width="22.28515625" style="5" customWidth="1"/>
    <col min="14595" max="14595" width="17.42578125" style="5" customWidth="1"/>
    <col min="14596" max="14596" width="21.5703125" style="5" customWidth="1"/>
    <col min="14597" max="14597" width="14.28515625" style="5" customWidth="1"/>
    <col min="14598" max="14598" width="9.140625" style="5" customWidth="1"/>
    <col min="14599" max="14599" width="11.28515625" style="5" customWidth="1"/>
    <col min="14600" max="14843" width="9.140625" style="5"/>
    <col min="14844" max="14844" width="26" style="5" customWidth="1"/>
    <col min="14845" max="14845" width="21.140625" style="5" customWidth="1"/>
    <col min="14846" max="14846" width="11.140625" style="5" customWidth="1"/>
    <col min="14847" max="14847" width="11.28515625" style="5" customWidth="1"/>
    <col min="14848" max="14848" width="14.28515625" style="5" customWidth="1"/>
    <col min="14849" max="14849" width="16.28515625" style="5" customWidth="1"/>
    <col min="14850" max="14850" width="22.28515625" style="5" customWidth="1"/>
    <col min="14851" max="14851" width="17.42578125" style="5" customWidth="1"/>
    <col min="14852" max="14852" width="21.5703125" style="5" customWidth="1"/>
    <col min="14853" max="14853" width="14.28515625" style="5" customWidth="1"/>
    <col min="14854" max="14854" width="9.140625" style="5" customWidth="1"/>
    <col min="14855" max="14855" width="11.28515625" style="5" customWidth="1"/>
    <col min="14856" max="15099" width="9.140625" style="5"/>
    <col min="15100" max="15100" width="26" style="5" customWidth="1"/>
    <col min="15101" max="15101" width="21.140625" style="5" customWidth="1"/>
    <col min="15102" max="15102" width="11.140625" style="5" customWidth="1"/>
    <col min="15103" max="15103" width="11.28515625" style="5" customWidth="1"/>
    <col min="15104" max="15104" width="14.28515625" style="5" customWidth="1"/>
    <col min="15105" max="15105" width="16.28515625" style="5" customWidth="1"/>
    <col min="15106" max="15106" width="22.28515625" style="5" customWidth="1"/>
    <col min="15107" max="15107" width="17.42578125" style="5" customWidth="1"/>
    <col min="15108" max="15108" width="21.5703125" style="5" customWidth="1"/>
    <col min="15109" max="15109" width="14.28515625" style="5" customWidth="1"/>
    <col min="15110" max="15110" width="9.140625" style="5" customWidth="1"/>
    <col min="15111" max="15111" width="11.28515625" style="5" customWidth="1"/>
    <col min="15112" max="15355" width="9.140625" style="5"/>
    <col min="15356" max="15356" width="26" style="5" customWidth="1"/>
    <col min="15357" max="15357" width="21.140625" style="5" customWidth="1"/>
    <col min="15358" max="15358" width="11.140625" style="5" customWidth="1"/>
    <col min="15359" max="15359" width="11.28515625" style="5" customWidth="1"/>
    <col min="15360" max="15360" width="14.28515625" style="5" customWidth="1"/>
    <col min="15361" max="15361" width="16.28515625" style="5" customWidth="1"/>
    <col min="15362" max="15362" width="22.28515625" style="5" customWidth="1"/>
    <col min="15363" max="15363" width="17.42578125" style="5" customWidth="1"/>
    <col min="15364" max="15364" width="21.5703125" style="5" customWidth="1"/>
    <col min="15365" max="15365" width="14.28515625" style="5" customWidth="1"/>
    <col min="15366" max="15366" width="9.140625" style="5" customWidth="1"/>
    <col min="15367" max="15367" width="11.28515625" style="5" customWidth="1"/>
    <col min="15368" max="15611" width="9.140625" style="5"/>
    <col min="15612" max="15612" width="26" style="5" customWidth="1"/>
    <col min="15613" max="15613" width="21.140625" style="5" customWidth="1"/>
    <col min="15614" max="15614" width="11.140625" style="5" customWidth="1"/>
    <col min="15615" max="15615" width="11.28515625" style="5" customWidth="1"/>
    <col min="15616" max="15616" width="14.28515625" style="5" customWidth="1"/>
    <col min="15617" max="15617" width="16.28515625" style="5" customWidth="1"/>
    <col min="15618" max="15618" width="22.28515625" style="5" customWidth="1"/>
    <col min="15619" max="15619" width="17.42578125" style="5" customWidth="1"/>
    <col min="15620" max="15620" width="21.5703125" style="5" customWidth="1"/>
    <col min="15621" max="15621" width="14.28515625" style="5" customWidth="1"/>
    <col min="15622" max="15622" width="9.140625" style="5" customWidth="1"/>
    <col min="15623" max="15623" width="11.28515625" style="5" customWidth="1"/>
    <col min="15624" max="15867" width="9.140625" style="5"/>
    <col min="15868" max="15868" width="26" style="5" customWidth="1"/>
    <col min="15869" max="15869" width="21.140625" style="5" customWidth="1"/>
    <col min="15870" max="15870" width="11.140625" style="5" customWidth="1"/>
    <col min="15871" max="15871" width="11.28515625" style="5" customWidth="1"/>
    <col min="15872" max="15872" width="14.28515625" style="5" customWidth="1"/>
    <col min="15873" max="15873" width="16.28515625" style="5" customWidth="1"/>
    <col min="15874" max="15874" width="22.28515625" style="5" customWidth="1"/>
    <col min="15875" max="15875" width="17.42578125" style="5" customWidth="1"/>
    <col min="15876" max="15876" width="21.5703125" style="5" customWidth="1"/>
    <col min="15877" max="15877" width="14.28515625" style="5" customWidth="1"/>
    <col min="15878" max="15878" width="9.140625" style="5" customWidth="1"/>
    <col min="15879" max="15879" width="11.28515625" style="5" customWidth="1"/>
    <col min="15880" max="16123" width="9.140625" style="5"/>
    <col min="16124" max="16124" width="26" style="5" customWidth="1"/>
    <col min="16125" max="16125" width="21.140625" style="5" customWidth="1"/>
    <col min="16126" max="16126" width="11.140625" style="5" customWidth="1"/>
    <col min="16127" max="16127" width="11.28515625" style="5" customWidth="1"/>
    <col min="16128" max="16128" width="14.28515625" style="5" customWidth="1"/>
    <col min="16129" max="16129" width="16.28515625" style="5" customWidth="1"/>
    <col min="16130" max="16130" width="22.28515625" style="5" customWidth="1"/>
    <col min="16131" max="16131" width="17.42578125" style="5" customWidth="1"/>
    <col min="16132" max="16132" width="21.5703125" style="5" customWidth="1"/>
    <col min="16133" max="16133" width="14.28515625" style="5" customWidth="1"/>
    <col min="16134" max="16134" width="9.140625" style="5" customWidth="1"/>
    <col min="16135" max="16135" width="11.28515625" style="5" customWidth="1"/>
    <col min="16136" max="16384" width="9.140625" style="5"/>
  </cols>
  <sheetData>
    <row r="1" spans="1:16" s="42" customFormat="1" ht="15.75" x14ac:dyDescent="0.25">
      <c r="A1" s="384" t="s">
        <v>245</v>
      </c>
      <c r="B1" s="385"/>
      <c r="C1" s="385"/>
      <c r="D1" s="385"/>
      <c r="E1" s="385"/>
      <c r="F1" s="385"/>
      <c r="G1" s="385"/>
      <c r="H1" s="385"/>
      <c r="I1" s="385"/>
    </row>
    <row r="2" spans="1:16" s="42" customFormat="1" ht="15.75" x14ac:dyDescent="0.25">
      <c r="A2" s="384" t="s">
        <v>62</v>
      </c>
      <c r="B2" s="386"/>
      <c r="C2" s="386"/>
      <c r="D2" s="386"/>
      <c r="E2" s="386"/>
      <c r="F2" s="386"/>
      <c r="G2" s="386"/>
      <c r="H2" s="386"/>
      <c r="I2" s="386"/>
    </row>
    <row r="4" spans="1:16" ht="64.5" customHeight="1" x14ac:dyDescent="0.25">
      <c r="A4" s="387" t="s">
        <v>2</v>
      </c>
      <c r="B4" s="387" t="s">
        <v>248</v>
      </c>
      <c r="C4" s="312" t="s">
        <v>174</v>
      </c>
      <c r="D4" s="312"/>
      <c r="E4" s="312"/>
      <c r="F4" s="312"/>
      <c r="G4" s="334" t="s">
        <v>175</v>
      </c>
      <c r="H4" s="392" t="s">
        <v>176</v>
      </c>
      <c r="I4" s="392" t="s">
        <v>177</v>
      </c>
      <c r="J4" s="379" t="s">
        <v>295</v>
      </c>
      <c r="K4" s="379"/>
      <c r="L4" s="379"/>
      <c r="M4" s="379"/>
      <c r="N4" s="379"/>
      <c r="O4" s="109" t="s">
        <v>296</v>
      </c>
      <c r="P4" s="380" t="s">
        <v>249</v>
      </c>
    </row>
    <row r="5" spans="1:16" ht="15.75" customHeight="1" x14ac:dyDescent="0.25">
      <c r="A5" s="388"/>
      <c r="B5" s="388"/>
      <c r="C5" s="84" t="s">
        <v>178</v>
      </c>
      <c r="D5" s="84" t="s">
        <v>179</v>
      </c>
      <c r="E5" s="84" t="s">
        <v>180</v>
      </c>
      <c r="F5" s="84" t="s">
        <v>181</v>
      </c>
      <c r="G5" s="390"/>
      <c r="H5" s="393"/>
      <c r="I5" s="393"/>
      <c r="J5" s="382" t="s">
        <v>234</v>
      </c>
      <c r="K5" s="383"/>
      <c r="L5" s="382" t="s">
        <v>235</v>
      </c>
      <c r="M5" s="383"/>
      <c r="N5" s="112" t="s">
        <v>236</v>
      </c>
      <c r="O5" s="110"/>
      <c r="P5" s="381"/>
    </row>
    <row r="6" spans="1:16" ht="81" customHeight="1" x14ac:dyDescent="0.25">
      <c r="A6" s="389"/>
      <c r="B6" s="389"/>
      <c r="C6" s="84" t="s">
        <v>63</v>
      </c>
      <c r="D6" s="84" t="s">
        <v>64</v>
      </c>
      <c r="E6" s="84" t="s">
        <v>65</v>
      </c>
      <c r="F6" s="84" t="s">
        <v>182</v>
      </c>
      <c r="G6" s="391"/>
      <c r="H6" s="394"/>
      <c r="I6" s="395"/>
      <c r="J6" s="111" t="s">
        <v>297</v>
      </c>
      <c r="K6" s="111" t="s">
        <v>298</v>
      </c>
      <c r="L6" s="111" t="s">
        <v>299</v>
      </c>
      <c r="M6" s="111" t="s">
        <v>300</v>
      </c>
      <c r="N6" s="111" t="s">
        <v>301</v>
      </c>
      <c r="O6" s="111"/>
      <c r="P6" s="48" t="s">
        <v>250</v>
      </c>
    </row>
    <row r="7" spans="1:16" ht="18.75" customHeight="1" x14ac:dyDescent="0.25">
      <c r="A7" s="76"/>
      <c r="B7" s="76" t="s">
        <v>277</v>
      </c>
      <c r="C7" s="175">
        <v>0.185</v>
      </c>
      <c r="D7" s="175">
        <v>0.37</v>
      </c>
      <c r="E7" s="175">
        <v>0.111</v>
      </c>
      <c r="F7" s="175">
        <v>0</v>
      </c>
      <c r="G7" s="175">
        <v>0</v>
      </c>
      <c r="H7" s="175"/>
      <c r="I7" s="175"/>
      <c r="J7" s="113"/>
      <c r="K7" s="113"/>
      <c r="L7" s="113">
        <v>0</v>
      </c>
      <c r="M7" s="113">
        <v>0</v>
      </c>
      <c r="N7" s="113">
        <v>0</v>
      </c>
      <c r="O7" s="113">
        <f>AVERAGE(C7:N7)</f>
        <v>8.3249999999999991E-2</v>
      </c>
      <c r="P7" s="32">
        <f>O7*-1.5</f>
        <v>-0.12487499999999999</v>
      </c>
    </row>
  </sheetData>
  <mergeCells count="12">
    <mergeCell ref="J4:N4"/>
    <mergeCell ref="P4:P5"/>
    <mergeCell ref="J5:K5"/>
    <mergeCell ref="L5:M5"/>
    <mergeCell ref="A1:I1"/>
    <mergeCell ref="A2:I2"/>
    <mergeCell ref="A4:A6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цветовые индикаторы</vt:lpstr>
      <vt:lpstr>ТРЕБОВАНИЯ К ЗАПОЛНЕНИЮ</vt:lpstr>
      <vt:lpstr>1.1.</vt:lpstr>
      <vt:lpstr>1.2.</vt:lpstr>
      <vt:lpstr>1.3.</vt:lpstr>
      <vt:lpstr>2.1.</vt:lpstr>
      <vt:lpstr>2.2.</vt:lpstr>
      <vt:lpstr>2.3</vt:lpstr>
      <vt:lpstr>2.4</vt:lpstr>
      <vt:lpstr>2.5</vt:lpstr>
      <vt:lpstr>III</vt:lpstr>
      <vt:lpstr>Справка </vt:lpstr>
      <vt:lpstr>Динамика</vt:lpstr>
      <vt:lpstr>Лист1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Пользователь</cp:lastModifiedBy>
  <cp:lastPrinted>2020-07-14T08:32:32Z</cp:lastPrinted>
  <dcterms:created xsi:type="dcterms:W3CDTF">2018-02-04T20:59:32Z</dcterms:created>
  <dcterms:modified xsi:type="dcterms:W3CDTF">2022-12-08T13:24:55Z</dcterms:modified>
</cp:coreProperties>
</file>