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1720" windowHeight="12570" firstSheet="3" activeTab="7"/>
  </bookViews>
  <sheets>
    <sheet name="завтрак 7-11(60)" sheetId="1" r:id="rId1"/>
    <sheet name="полдник" sheetId="4" state="hidden" r:id="rId2"/>
    <sheet name="завтрак 5-11кл(50р) " sheetId="15" r:id="rId3"/>
    <sheet name="обед 7-11 (80р)" sheetId="10" r:id="rId4"/>
    <sheet name="обед с 12лет(80)" sheetId="7" r:id="rId5"/>
    <sheet name="полдник 5-11кл(50р)" sheetId="18" r:id="rId6"/>
    <sheet name="обед 2я смена 60р" sheetId="24" r:id="rId7"/>
    <sheet name="полдник 7-11л(50р)" sheetId="14" r:id="rId8"/>
  </sheets>
  <definedNames>
    <definedName name="_xlnm.Print_Area" localSheetId="6">'обед 2я смена 60р'!$A$1:$WVN$116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4" l="1"/>
  <c r="G35" i="14"/>
  <c r="F35" i="14"/>
  <c r="E35" i="14"/>
  <c r="D35" i="14"/>
  <c r="H35" i="18"/>
  <c r="G35" i="18"/>
  <c r="F35" i="18"/>
  <c r="E35" i="18"/>
  <c r="D35" i="18"/>
  <c r="H17" i="14"/>
  <c r="G17" i="14"/>
  <c r="F17" i="14"/>
  <c r="E17" i="14"/>
  <c r="D17" i="14"/>
  <c r="H17" i="18"/>
  <c r="G17" i="18"/>
  <c r="F17" i="18"/>
  <c r="E17" i="18"/>
  <c r="D17" i="18"/>
  <c r="H41" i="18"/>
  <c r="G41" i="18"/>
  <c r="F41" i="18"/>
  <c r="E41" i="18"/>
  <c r="D41" i="18"/>
  <c r="H10" i="18"/>
  <c r="G10" i="18"/>
  <c r="F10" i="18"/>
  <c r="E10" i="18"/>
  <c r="D10" i="18"/>
  <c r="H10" i="14"/>
  <c r="G10" i="14"/>
  <c r="F10" i="14"/>
  <c r="E10" i="14"/>
  <c r="D10" i="14"/>
  <c r="H41" i="14"/>
  <c r="G41" i="14"/>
  <c r="F41" i="14"/>
  <c r="E41" i="14"/>
  <c r="D41" i="14"/>
  <c r="H46" i="15" l="1"/>
  <c r="G46" i="15"/>
  <c r="F46" i="15"/>
  <c r="E46" i="15"/>
  <c r="D46" i="15"/>
  <c r="H39" i="15"/>
  <c r="G39" i="15"/>
  <c r="F39" i="15"/>
  <c r="E39" i="15"/>
  <c r="D39" i="15"/>
  <c r="H11" i="15"/>
  <c r="G11" i="15"/>
  <c r="F11" i="15"/>
  <c r="E11" i="15"/>
  <c r="D11" i="15"/>
  <c r="H55" i="1" l="1"/>
  <c r="G55" i="1"/>
  <c r="F55" i="1"/>
  <c r="E55" i="1"/>
  <c r="D55" i="1"/>
  <c r="H46" i="1"/>
  <c r="G46" i="1"/>
  <c r="F46" i="1"/>
  <c r="E46" i="1"/>
  <c r="D46" i="1"/>
  <c r="H13" i="1" l="1"/>
  <c r="G13" i="1"/>
  <c r="F13" i="1"/>
  <c r="E13" i="1"/>
  <c r="D13" i="1"/>
  <c r="D64" i="18" l="1"/>
  <c r="D58" i="18"/>
  <c r="D53" i="18"/>
  <c r="D28" i="18"/>
  <c r="D23" i="18"/>
  <c r="H94" i="24"/>
  <c r="G94" i="24"/>
  <c r="F94" i="24"/>
  <c r="E94" i="24"/>
  <c r="D94" i="24"/>
  <c r="H85" i="24"/>
  <c r="G85" i="24"/>
  <c r="F85" i="24"/>
  <c r="E85" i="24"/>
  <c r="D85" i="24"/>
  <c r="H76" i="24"/>
  <c r="G76" i="24"/>
  <c r="F76" i="24"/>
  <c r="E76" i="24"/>
  <c r="D76" i="24"/>
  <c r="H67" i="24"/>
  <c r="G67" i="24"/>
  <c r="F67" i="24"/>
  <c r="E67" i="24"/>
  <c r="D67" i="24"/>
  <c r="H58" i="24"/>
  <c r="G58" i="24"/>
  <c r="F58" i="24"/>
  <c r="E58" i="24"/>
  <c r="D58" i="24"/>
  <c r="H49" i="24"/>
  <c r="G49" i="24"/>
  <c r="F49" i="24"/>
  <c r="E49" i="24"/>
  <c r="D49" i="24"/>
  <c r="H41" i="24"/>
  <c r="G41" i="24"/>
  <c r="F41" i="24"/>
  <c r="E41" i="24"/>
  <c r="D41" i="24"/>
  <c r="H31" i="24"/>
  <c r="G31" i="24"/>
  <c r="F31" i="24"/>
  <c r="E31" i="24"/>
  <c r="D31" i="24"/>
  <c r="H22" i="24"/>
  <c r="G22" i="24"/>
  <c r="F22" i="24"/>
  <c r="E22" i="24"/>
  <c r="D22" i="24"/>
  <c r="H12" i="24"/>
  <c r="G12" i="24"/>
  <c r="F12" i="24"/>
  <c r="E12" i="24"/>
  <c r="D12" i="24"/>
  <c r="F95" i="24" l="1"/>
  <c r="F96" i="24" s="1"/>
  <c r="H95" i="24"/>
  <c r="H96" i="24" s="1"/>
  <c r="G95" i="24"/>
  <c r="G96" i="24" s="1"/>
  <c r="E95" i="24"/>
  <c r="E96" i="24" s="1"/>
  <c r="D66" i="15" l="1"/>
  <c r="D64" i="14" l="1"/>
  <c r="D58" i="14"/>
  <c r="D53" i="14"/>
  <c r="D47" i="14"/>
  <c r="D28" i="14"/>
  <c r="D23" i="14"/>
  <c r="D73" i="15"/>
  <c r="D60" i="15"/>
  <c r="D53" i="15"/>
  <c r="D31" i="15"/>
  <c r="D25" i="15"/>
  <c r="D18" i="15"/>
  <c r="D101" i="7" l="1"/>
  <c r="D91" i="7"/>
  <c r="D81" i="7"/>
  <c r="D71" i="7"/>
  <c r="D62" i="7"/>
  <c r="D52" i="7"/>
  <c r="D43" i="7"/>
  <c r="D33" i="7"/>
  <c r="D23" i="7"/>
  <c r="D13" i="7"/>
  <c r="D86" i="1" l="1"/>
  <c r="D78" i="1"/>
  <c r="D70" i="1"/>
  <c r="D63" i="1"/>
  <c r="D37" i="1"/>
  <c r="D29" i="1"/>
  <c r="D21" i="1"/>
  <c r="D13" i="10" l="1"/>
  <c r="D23" i="10"/>
  <c r="D33" i="10"/>
  <c r="D43" i="10"/>
  <c r="D52" i="10"/>
  <c r="D62" i="10"/>
  <c r="D71" i="10"/>
  <c r="D81" i="10"/>
  <c r="D91" i="10"/>
  <c r="D101" i="10"/>
  <c r="H66" i="15" l="1"/>
  <c r="H28" i="14" l="1"/>
  <c r="G28" i="14"/>
  <c r="F28" i="14"/>
  <c r="E28" i="14"/>
  <c r="H58" i="14"/>
  <c r="G58" i="14"/>
  <c r="F58" i="14"/>
  <c r="E58" i="14"/>
  <c r="H28" i="18"/>
  <c r="G28" i="18"/>
  <c r="F28" i="18"/>
  <c r="E28" i="18"/>
  <c r="H58" i="18"/>
  <c r="G58" i="18"/>
  <c r="F58" i="18"/>
  <c r="E58" i="18"/>
  <c r="G66" i="15"/>
  <c r="F66" i="15"/>
  <c r="E66" i="15"/>
  <c r="H60" i="15"/>
  <c r="G60" i="15"/>
  <c r="F60" i="15"/>
  <c r="E60" i="15"/>
  <c r="H78" i="1"/>
  <c r="G78" i="1"/>
  <c r="F78" i="1"/>
  <c r="E78" i="1"/>
  <c r="B36" i="1" l="1"/>
  <c r="C36" i="1"/>
  <c r="D36" i="1"/>
  <c r="E36" i="1"/>
  <c r="E37" i="1" s="1"/>
  <c r="F36" i="1"/>
  <c r="F37" i="1" s="1"/>
  <c r="G36" i="1"/>
  <c r="G37" i="1" s="1"/>
  <c r="H36" i="1"/>
  <c r="H37" i="1" s="1"/>
  <c r="H23" i="14" l="1"/>
  <c r="G23" i="14"/>
  <c r="F23" i="14"/>
  <c r="E23" i="14"/>
  <c r="H23" i="18"/>
  <c r="G23" i="18"/>
  <c r="F23" i="18"/>
  <c r="E23" i="18"/>
  <c r="H91" i="7" l="1"/>
  <c r="H64" i="18" l="1"/>
  <c r="G64" i="18"/>
  <c r="F64" i="18"/>
  <c r="E64" i="18"/>
  <c r="H53" i="18"/>
  <c r="G53" i="18"/>
  <c r="F53" i="18"/>
  <c r="E53" i="18"/>
  <c r="H47" i="18"/>
  <c r="G47" i="18"/>
  <c r="F47" i="18"/>
  <c r="E47" i="18"/>
  <c r="H64" i="14"/>
  <c r="G64" i="14"/>
  <c r="F64" i="14"/>
  <c r="E64" i="14"/>
  <c r="H53" i="14"/>
  <c r="G53" i="14"/>
  <c r="F53" i="14"/>
  <c r="E53" i="14"/>
  <c r="H47" i="14"/>
  <c r="G47" i="14"/>
  <c r="F47" i="14"/>
  <c r="E47" i="14"/>
  <c r="H73" i="15"/>
  <c r="G73" i="15"/>
  <c r="F73" i="15"/>
  <c r="E73" i="15"/>
  <c r="H53" i="15"/>
  <c r="G53" i="15"/>
  <c r="F53" i="15"/>
  <c r="E53" i="15"/>
  <c r="H31" i="15"/>
  <c r="G31" i="15"/>
  <c r="F31" i="15"/>
  <c r="E31" i="15"/>
  <c r="H25" i="15"/>
  <c r="G25" i="15"/>
  <c r="F25" i="15"/>
  <c r="E25" i="15"/>
  <c r="H18" i="15"/>
  <c r="G18" i="15"/>
  <c r="F18" i="15"/>
  <c r="E18" i="15"/>
  <c r="H81" i="7"/>
  <c r="G81" i="7"/>
  <c r="F81" i="7"/>
  <c r="E81" i="7"/>
  <c r="H71" i="7"/>
  <c r="G71" i="7"/>
  <c r="F71" i="7"/>
  <c r="E71" i="7"/>
  <c r="H62" i="7"/>
  <c r="G62" i="7"/>
  <c r="F62" i="7"/>
  <c r="E62" i="7"/>
  <c r="H23" i="7"/>
  <c r="G23" i="7"/>
  <c r="F23" i="7"/>
  <c r="E23" i="7"/>
  <c r="H13" i="7"/>
  <c r="G13" i="7"/>
  <c r="F13" i="7"/>
  <c r="E13" i="7"/>
  <c r="H81" i="10"/>
  <c r="G81" i="10"/>
  <c r="F81" i="10"/>
  <c r="E81" i="10"/>
  <c r="H71" i="10"/>
  <c r="G71" i="10"/>
  <c r="F71" i="10"/>
  <c r="E71" i="10"/>
  <c r="H62" i="10"/>
  <c r="G62" i="10"/>
  <c r="F62" i="10"/>
  <c r="E62" i="10"/>
  <c r="H23" i="10"/>
  <c r="G23" i="10"/>
  <c r="F23" i="10"/>
  <c r="E23" i="10"/>
  <c r="H101" i="10"/>
  <c r="G101" i="10"/>
  <c r="F101" i="10"/>
  <c r="E101" i="10"/>
  <c r="H91" i="10"/>
  <c r="G91" i="10"/>
  <c r="F91" i="10"/>
  <c r="E91" i="10"/>
  <c r="H52" i="10"/>
  <c r="G52" i="10"/>
  <c r="F52" i="10"/>
  <c r="E52" i="10"/>
  <c r="H43" i="10"/>
  <c r="G43" i="10"/>
  <c r="F43" i="10"/>
  <c r="E43" i="10"/>
  <c r="H33" i="10"/>
  <c r="G33" i="10"/>
  <c r="F33" i="10"/>
  <c r="E33" i="10"/>
  <c r="H13" i="10"/>
  <c r="G13" i="10"/>
  <c r="F13" i="10"/>
  <c r="E13" i="10"/>
  <c r="G65" i="18" l="1"/>
  <c r="G66" i="18" s="1"/>
  <c r="E74" i="15"/>
  <c r="E75" i="15" s="1"/>
  <c r="F74" i="15"/>
  <c r="F75" i="15" s="1"/>
  <c r="G74" i="15"/>
  <c r="G75" i="15" s="1"/>
  <c r="H74" i="15"/>
  <c r="H75" i="15" s="1"/>
  <c r="E65" i="18"/>
  <c r="E66" i="18" s="1"/>
  <c r="F65" i="18"/>
  <c r="F66" i="18" s="1"/>
  <c r="H65" i="18"/>
  <c r="H66" i="18" s="1"/>
  <c r="H65" i="14"/>
  <c r="H66" i="14" s="1"/>
  <c r="E65" i="14"/>
  <c r="E66" i="14" s="1"/>
  <c r="F65" i="14"/>
  <c r="F66" i="14" s="1"/>
  <c r="G65" i="14"/>
  <c r="G66" i="14" s="1"/>
  <c r="F102" i="10"/>
  <c r="F103" i="10" s="1"/>
  <c r="H102" i="10"/>
  <c r="H103" i="10" s="1"/>
  <c r="G102" i="10"/>
  <c r="G103" i="10" s="1"/>
  <c r="E102" i="10"/>
  <c r="E103" i="10" s="1"/>
  <c r="H101" i="7"/>
  <c r="G101" i="7"/>
  <c r="F101" i="7"/>
  <c r="E101" i="7"/>
  <c r="G91" i="7"/>
  <c r="F91" i="7"/>
  <c r="E91" i="7"/>
  <c r="H52" i="7"/>
  <c r="G52" i="7"/>
  <c r="F52" i="7"/>
  <c r="E52" i="7"/>
  <c r="H43" i="7"/>
  <c r="G43" i="7"/>
  <c r="F43" i="7"/>
  <c r="E43" i="7"/>
  <c r="H33" i="7"/>
  <c r="G33" i="7"/>
  <c r="F33" i="7"/>
  <c r="E33" i="7"/>
  <c r="E21" i="1"/>
  <c r="F21" i="1"/>
  <c r="G21" i="1"/>
  <c r="H21" i="1"/>
  <c r="E29" i="1"/>
  <c r="F29" i="1"/>
  <c r="G29" i="1"/>
  <c r="H29" i="1"/>
  <c r="E102" i="7" l="1"/>
  <c r="E103" i="7" s="1"/>
  <c r="F102" i="7"/>
  <c r="F103" i="7" s="1"/>
  <c r="H102" i="7"/>
  <c r="H103" i="7" s="1"/>
  <c r="G102" i="7"/>
  <c r="G103" i="7" s="1"/>
  <c r="H86" i="1" l="1"/>
  <c r="G86" i="1"/>
  <c r="F86" i="1"/>
  <c r="E86" i="1"/>
  <c r="H70" i="1"/>
  <c r="G70" i="1"/>
  <c r="F70" i="1"/>
  <c r="E70" i="1"/>
  <c r="H63" i="1"/>
  <c r="G63" i="1"/>
  <c r="F63" i="1"/>
  <c r="E63" i="1"/>
  <c r="G87" i="1" l="1"/>
  <c r="G88" i="1" s="1"/>
  <c r="H87" i="1"/>
  <c r="H88" i="1" s="1"/>
  <c r="F87" i="1"/>
  <c r="F88" i="1" s="1"/>
  <c r="E87" i="1"/>
  <c r="E88" i="1" s="1"/>
</calcChain>
</file>

<file path=xl/sharedStrings.xml><?xml version="1.0" encoding="utf-8"?>
<sst xmlns="http://schemas.openxmlformats.org/spreadsheetml/2006/main" count="1027" uniqueCount="203">
  <si>
    <t>№ ТК по сборнику рецептур блюд*</t>
  </si>
  <si>
    <t>Наименование блюда</t>
  </si>
  <si>
    <t>Выход             с 7-11 лет</t>
  </si>
  <si>
    <t>Белки</t>
  </si>
  <si>
    <t>Жиры</t>
  </si>
  <si>
    <t>Углеводы</t>
  </si>
  <si>
    <t>э/ц ккл</t>
  </si>
  <si>
    <t>ДЕНЬ № 1</t>
  </si>
  <si>
    <t>Завтрак</t>
  </si>
  <si>
    <t>Хлеб пшеничный</t>
  </si>
  <si>
    <t>ИТОГО:</t>
  </si>
  <si>
    <t>ДЕНЬ № 2</t>
  </si>
  <si>
    <t>Хлеб ржаной</t>
  </si>
  <si>
    <t>ДЕНЬ № 3</t>
  </si>
  <si>
    <t>Чай с молоком</t>
  </si>
  <si>
    <t>ДЕНЬ № 4</t>
  </si>
  <si>
    <t>Какао с молоком</t>
  </si>
  <si>
    <t>ДЕНЬ № 5</t>
  </si>
  <si>
    <t>ДЕНЬ № 6</t>
  </si>
  <si>
    <t>ДЕНЬ № 7</t>
  </si>
  <si>
    <t>№349</t>
  </si>
  <si>
    <t>Компот из сухофруктов</t>
  </si>
  <si>
    <t>ДЕНЬ № 8</t>
  </si>
  <si>
    <t>ДЕНЬ № 9</t>
  </si>
  <si>
    <t>ДЕНЬ № 10</t>
  </si>
  <si>
    <t xml:space="preserve"> </t>
  </si>
  <si>
    <t>№ПР481</t>
  </si>
  <si>
    <t>Суп картофельный с бобовыми</t>
  </si>
  <si>
    <t>Плов из птицы</t>
  </si>
  <si>
    <t>№82</t>
  </si>
  <si>
    <t>СРЕДНЕЕ ЗА 1ДЕНЬ:</t>
  </si>
  <si>
    <t>Рассольник Ленинградский</t>
  </si>
  <si>
    <t>№210</t>
  </si>
  <si>
    <t>№379</t>
  </si>
  <si>
    <t>№389</t>
  </si>
  <si>
    <t>№289</t>
  </si>
  <si>
    <t>№378</t>
  </si>
  <si>
    <t>№382</t>
  </si>
  <si>
    <t>Чай с сахаром</t>
  </si>
  <si>
    <t>№203</t>
  </si>
  <si>
    <t>Молочная каша геркулесовая</t>
  </si>
  <si>
    <t>Масло сливочное</t>
  </si>
  <si>
    <t>Сыр твердый (порционно)</t>
  </si>
  <si>
    <t>Каша рисовая вязкая</t>
  </si>
  <si>
    <t>Картофельное пюре</t>
  </si>
  <si>
    <t xml:space="preserve">Рагу из птицы </t>
  </si>
  <si>
    <t xml:space="preserve">Омлет натуральный </t>
  </si>
  <si>
    <t>ПР№481</t>
  </si>
  <si>
    <t>№15</t>
  </si>
  <si>
    <t>№209</t>
  </si>
  <si>
    <t>№14</t>
  </si>
  <si>
    <t>№53</t>
  </si>
  <si>
    <t>№338</t>
  </si>
  <si>
    <t>№70</t>
  </si>
  <si>
    <t>ПР481</t>
  </si>
  <si>
    <t>№173</t>
  </si>
  <si>
    <t>№183</t>
  </si>
  <si>
    <t>№234</t>
  </si>
  <si>
    <t>№303</t>
  </si>
  <si>
    <t>№305</t>
  </si>
  <si>
    <t>№67</t>
  </si>
  <si>
    <t>№128</t>
  </si>
  <si>
    <t>№342</t>
  </si>
  <si>
    <t>№291</t>
  </si>
  <si>
    <t>№269</t>
  </si>
  <si>
    <t>ДЕНЬ  № 4</t>
  </si>
  <si>
    <t>Завтраки  1-4кл</t>
  </si>
  <si>
    <t>Печень по-строгоновски</t>
  </si>
  <si>
    <t>№255</t>
  </si>
  <si>
    <t>Суп из овощей</t>
  </si>
  <si>
    <t>№99</t>
  </si>
  <si>
    <t xml:space="preserve">ДЕНЬ № 7 </t>
  </si>
  <si>
    <t>Завтраки  5-11кл</t>
  </si>
  <si>
    <t xml:space="preserve">Сок фруктовый </t>
  </si>
  <si>
    <t>№290</t>
  </si>
  <si>
    <t xml:space="preserve">Молочная рисовая каша </t>
  </si>
  <si>
    <t>Сыр твердый</t>
  </si>
  <si>
    <t>№ 203</t>
  </si>
  <si>
    <t xml:space="preserve">Суп картофельный с крупой </t>
  </si>
  <si>
    <t>Компот из плодов свежих</t>
  </si>
  <si>
    <t>№ 290</t>
  </si>
  <si>
    <t xml:space="preserve">Компот из плодов свежих </t>
  </si>
  <si>
    <t>Компот из плодов  свежих</t>
  </si>
  <si>
    <t>Компот из свежих плодов</t>
  </si>
  <si>
    <t>Салат из свеклы с зеленым горошком</t>
  </si>
  <si>
    <t xml:space="preserve">Каша вязкая рисовая </t>
  </si>
  <si>
    <t>Яйца вареные</t>
  </si>
  <si>
    <t>Кофейный напиток с молоком</t>
  </si>
  <si>
    <t>Щи из свежей капусты и картофеля</t>
  </si>
  <si>
    <t xml:space="preserve">Сок фруктовый  </t>
  </si>
  <si>
    <t>Винегрет овощной</t>
  </si>
  <si>
    <t xml:space="preserve">Макароны отварные </t>
  </si>
  <si>
    <t>Каша вязкая рисовая</t>
  </si>
  <si>
    <t>Салат из свеклы с растителным маслом</t>
  </si>
  <si>
    <t>Каша  вязкая пшеничная</t>
  </si>
  <si>
    <t>Салат из свеклы с растит маслом</t>
  </si>
  <si>
    <t>Щи из свежей капусты с картофелем</t>
  </si>
  <si>
    <t>Каша  вязкая рисовая</t>
  </si>
  <si>
    <t>1-4кл  обед</t>
  </si>
  <si>
    <t>*Сборник рецептур на продукцию для обучающихся во всех образовательных учреждениях (Сборник технических нормативов) 2017 год. Могильный М. П.; Тутельян В. А.</t>
  </si>
  <si>
    <t>Фрукты свежие (по сезону)</t>
  </si>
  <si>
    <t>Каша жидкая молочная из гречневой крупы</t>
  </si>
  <si>
    <t>Кондитерское изделие ( в ассортименте)</t>
  </si>
  <si>
    <t>Овощи натуральные ( по сезону)</t>
  </si>
  <si>
    <t>Выход                      с 7-11 лет</t>
  </si>
  <si>
    <t>Выход                       с 12 лет и старше</t>
  </si>
  <si>
    <t>*Сборник рецептур на продукцию для обучающихся во всех образовательных учреждениях (Сборник технических нормативов) 2017 год. Могильный М.П.,Тутельян В.А.</t>
  </si>
  <si>
    <t>*Сборник рецептур на продукцию для обучающихся во всех образовательных учреждениях (Сборник технических нормативов) 2011 год. Могильный М. П.; Тутельян В. А.</t>
  </si>
  <si>
    <t>№ ТК по сборнику рецептур блюд</t>
  </si>
  <si>
    <t>Выход                                   с 7-11 лет</t>
  </si>
  <si>
    <t>Фрукты свежие ( по сезону)</t>
  </si>
  <si>
    <t>Каша  вязкая гречневая</t>
  </si>
  <si>
    <t>Овощи натуральные (по сезону)</t>
  </si>
  <si>
    <t>Каша вязкая гречневая</t>
  </si>
  <si>
    <t>Выход                        с 12 лет</t>
  </si>
  <si>
    <t>№ 303</t>
  </si>
  <si>
    <t>Основное  10-дневное меню для школьников   завтрак   с 7-11 лет на  2022-2023гг</t>
  </si>
  <si>
    <t>Основное 10-дневное меню для школьников с 7-11 лет    2022 -2023 учебный год</t>
  </si>
  <si>
    <t>Основное 10-дневное меню для школьников с 12 лет и старше  2022-2023 учебный  год</t>
  </si>
  <si>
    <t>Основное 10-дневное меню для школьников    7-11 лет на  2022-2023 учебный год</t>
  </si>
  <si>
    <t>Основное 10-дневное меню для школьников   с 12 лет и старше  на  2022-2023 учебный год</t>
  </si>
  <si>
    <t>Основное 10-дневное меню для школьников льготный  завтрак   с 12 лет  и старше на  2022-2023гг</t>
  </si>
  <si>
    <t>№ 386</t>
  </si>
  <si>
    <t>Биточки рыбные  соусом  80/20</t>
  </si>
  <si>
    <t>Салат из свеклы с растительным маслом</t>
  </si>
  <si>
    <t>Чай с лимоном  200/7</t>
  </si>
  <si>
    <t>Кисломолочный продукт</t>
  </si>
  <si>
    <t>№ 338</t>
  </si>
  <si>
    <t>№239</t>
  </si>
  <si>
    <t>Тефтели рыбные с соусом   115/30</t>
  </si>
  <si>
    <t>№ 235</t>
  </si>
  <si>
    <t>Шницель рыбный натуральный с соусом 105/35</t>
  </si>
  <si>
    <t>Борщ с капустой и картофелем со сметаной  200/10</t>
  </si>
  <si>
    <t>Птица тушеная в соусе  50/50</t>
  </si>
  <si>
    <t>Борщ с капустой и картофелем со сметаной 200/10</t>
  </si>
  <si>
    <t>Биточки "Особые" (мясо птицы) с соусом 70/20</t>
  </si>
  <si>
    <t>Котлета рубленая из птицы с соусом  60/30</t>
  </si>
  <si>
    <t>№ 239</t>
  </si>
  <si>
    <t>Тефтели рыбные с соусом  120/30</t>
  </si>
  <si>
    <t>Шницель рыбный с соусом    115/35</t>
  </si>
  <si>
    <t>№ 259</t>
  </si>
  <si>
    <t>Жаркое по- домашнему</t>
  </si>
  <si>
    <t>ПР 481</t>
  </si>
  <si>
    <t>Макароны отварные c сыром  150/10</t>
  </si>
  <si>
    <t>Биточки рыбные  с соусом  80/20</t>
  </si>
  <si>
    <t>Макароны отварные с сыром  150/10</t>
  </si>
  <si>
    <t>Чай с лимоном   200/7</t>
  </si>
  <si>
    <t>№7.46</t>
  </si>
  <si>
    <t>№54-8з</t>
  </si>
  <si>
    <t>№ 54-13з</t>
  </si>
  <si>
    <t>Печень по-строгоновски  50/50</t>
  </si>
  <si>
    <t>№ 67</t>
  </si>
  <si>
    <t>Птица тушеная в соусе   50/50</t>
  </si>
  <si>
    <t>№ 88</t>
  </si>
  <si>
    <t>№96</t>
  </si>
  <si>
    <t>№102</t>
  </si>
  <si>
    <t>№101</t>
  </si>
  <si>
    <t>№88</t>
  </si>
  <si>
    <t>№ 54-8з</t>
  </si>
  <si>
    <t>№54-13з</t>
  </si>
  <si>
    <t>Биточки "Особые" (мясо птицы) с соусом 80/20</t>
  </si>
  <si>
    <t>Борщ с капустой и картофелем со сметаной  250/10</t>
  </si>
  <si>
    <t>Птица тушеная в соусе  75/50</t>
  </si>
  <si>
    <t>Борщ из свежей капусты со сметаной 250/10</t>
  </si>
  <si>
    <t>Птица тушеная в соусе 75/50</t>
  </si>
  <si>
    <t>№ 96</t>
  </si>
  <si>
    <t>№ 289</t>
  </si>
  <si>
    <t>Макароны отварные c сыром  180/10</t>
  </si>
  <si>
    <t>Чай с  лимоном  200/7</t>
  </si>
  <si>
    <t>Макароны отварные с сыром   180/10</t>
  </si>
  <si>
    <t>ИТОГО за 10 дней</t>
  </si>
  <si>
    <t>№259</t>
  </si>
  <si>
    <t>Жаркое по домашнему</t>
  </si>
  <si>
    <t>Салат из капусты с морковью</t>
  </si>
  <si>
    <t>Котлета рубленная из птицы с соусом  75/30</t>
  </si>
  <si>
    <t>2я смена</t>
  </si>
  <si>
    <t>Кондитерские изделия</t>
  </si>
  <si>
    <t>№ 7.46</t>
  </si>
  <si>
    <t>Макароны отварные с сыром  180/10</t>
  </si>
  <si>
    <t>ИТОГО за 10 дней:</t>
  </si>
  <si>
    <t>полдник       5-11класс</t>
  </si>
  <si>
    <t>Чай с  сахаром</t>
  </si>
  <si>
    <t>№376</t>
  </si>
  <si>
    <t>№377</t>
  </si>
  <si>
    <t>Среднее за 1 день:</t>
  </si>
  <si>
    <t>Среднее за 1 день :</t>
  </si>
  <si>
    <t>ВСЕГО за 10 дней:</t>
  </si>
  <si>
    <t>полдник    1-4класс</t>
  </si>
  <si>
    <t>Основное 10-дневное меню для школьников с 7-11 лет    2022 -2023 гг</t>
  </si>
  <si>
    <t>Выход                            с 12 лет</t>
  </si>
  <si>
    <t>№ 10</t>
  </si>
  <si>
    <t>№223</t>
  </si>
  <si>
    <t xml:space="preserve">№74 </t>
  </si>
  <si>
    <t>Салат из моркови с растительным маслом</t>
  </si>
  <si>
    <t>Запеканка из творога со сгущенным молоком</t>
  </si>
  <si>
    <t>№174</t>
  </si>
  <si>
    <t>Салат из горошка зеленого консервированного</t>
  </si>
  <si>
    <t>Салат из горошка зеленого  консервированного</t>
  </si>
  <si>
    <t>№ 268</t>
  </si>
  <si>
    <t>Котлета с соусом (из мяса говядины)</t>
  </si>
  <si>
    <t>1-4классы   обед</t>
  </si>
  <si>
    <t xml:space="preserve">с 12 лет и старше  </t>
  </si>
  <si>
    <t>№268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</si>
</sst>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2">
    <xf numFmtId="0" fontId="0" fillId="0" borderId="0" xfId="0"/>
    <xf numFmtId="0" fontId="2" fillId="2" borderId="0" xfId="1" applyFont="1" applyFill="1" applyAlignment="1">
      <alignment vertical="top"/>
    </xf>
    <xf numFmtId="0" fontId="2" fillId="0" borderId="0" xfId="0" applyFont="1"/>
    <xf numFmtId="0" fontId="3" fillId="0" borderId="0" xfId="1" applyFont="1" applyAlignment="1">
      <alignment horizontal="center" vertical="top"/>
    </xf>
    <xf numFmtId="0" fontId="5" fillId="2" borderId="1" xfId="1" applyFont="1" applyFill="1" applyBorder="1" applyAlignment="1">
      <alignment horizontal="center" vertical="top"/>
    </xf>
    <xf numFmtId="0" fontId="5" fillId="0" borderId="0" xfId="0" applyFont="1"/>
    <xf numFmtId="0" fontId="4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7" fillId="0" borderId="1" xfId="1" applyFont="1" applyBorder="1" applyAlignment="1">
      <alignment horizontal="left" wrapText="1"/>
    </xf>
    <xf numFmtId="49" fontId="2" fillId="2" borderId="0" xfId="1" applyNumberFormat="1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/>
    <xf numFmtId="0" fontId="4" fillId="0" borderId="3" xfId="1" applyFont="1" applyBorder="1" applyAlignment="1">
      <alignment vertical="center" wrapText="1"/>
    </xf>
    <xf numFmtId="0" fontId="2" fillId="2" borderId="0" xfId="0" applyFont="1" applyFill="1"/>
    <xf numFmtId="0" fontId="9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4" fillId="0" borderId="0" xfId="0" applyFont="1"/>
    <xf numFmtId="0" fontId="2" fillId="2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5" fillId="2" borderId="7" xfId="1" applyFont="1" applyFill="1" applyBorder="1" applyAlignment="1">
      <alignment horizontal="left" wrapText="1"/>
    </xf>
    <xf numFmtId="0" fontId="6" fillId="0" borderId="4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top"/>
    </xf>
    <xf numFmtId="0" fontId="2" fillId="2" borderId="10" xfId="1" applyFont="1" applyFill="1" applyBorder="1" applyAlignment="1">
      <alignment horizontal="left" vertical="center" wrapText="1"/>
    </xf>
    <xf numFmtId="2" fontId="2" fillId="2" borderId="11" xfId="1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3" fillId="2" borderId="10" xfId="1" applyNumberFormat="1" applyFont="1" applyFill="1" applyBorder="1" applyAlignment="1">
      <alignment horizontal="center" vertical="center"/>
    </xf>
    <xf numFmtId="2" fontId="3" fillId="2" borderId="11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/>
    </xf>
    <xf numFmtId="49" fontId="2" fillId="2" borderId="7" xfId="1" applyNumberFormat="1" applyFont="1" applyFill="1" applyBorder="1" applyAlignment="1">
      <alignment horizontal="left" vertical="center" wrapText="1"/>
    </xf>
    <xf numFmtId="49" fontId="2" fillId="2" borderId="4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left" vertical="center" wrapText="1"/>
    </xf>
    <xf numFmtId="49" fontId="2" fillId="2" borderId="8" xfId="1" applyNumberFormat="1" applyFont="1" applyFill="1" applyBorder="1" applyAlignment="1">
      <alignment horizontal="left" vertical="center" wrapText="1"/>
    </xf>
    <xf numFmtId="0" fontId="6" fillId="0" borderId="4" xfId="1" applyFont="1" applyBorder="1" applyAlignment="1">
      <alignment horizontal="left" wrapText="1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left" vertical="center" wrapText="1"/>
    </xf>
    <xf numFmtId="49" fontId="2" fillId="2" borderId="14" xfId="1" applyNumberFormat="1" applyFont="1" applyFill="1" applyBorder="1" applyAlignment="1">
      <alignment horizontal="left" vertical="center" wrapText="1"/>
    </xf>
    <xf numFmtId="49" fontId="2" fillId="2" borderId="4" xfId="1" applyNumberFormat="1" applyFont="1" applyFill="1" applyBorder="1" applyAlignment="1">
      <alignment vertical="top"/>
    </xf>
    <xf numFmtId="2" fontId="2" fillId="2" borderId="4" xfId="1" applyNumberFormat="1" applyFont="1" applyFill="1" applyBorder="1" applyAlignment="1">
      <alignment vertical="top"/>
    </xf>
    <xf numFmtId="0" fontId="3" fillId="0" borderId="0" xfId="1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/>
    </xf>
    <xf numFmtId="0" fontId="5" fillId="2" borderId="10" xfId="0" applyFont="1" applyFill="1" applyBorder="1"/>
    <xf numFmtId="2" fontId="2" fillId="2" borderId="11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vertical="center" wrapText="1"/>
    </xf>
    <xf numFmtId="2" fontId="3" fillId="2" borderId="2" xfId="1" applyNumberFormat="1" applyFont="1" applyFill="1" applyBorder="1" applyAlignment="1">
      <alignment horizontal="center" vertical="center"/>
    </xf>
    <xf numFmtId="0" fontId="0" fillId="2" borderId="8" xfId="0" applyFill="1" applyBorder="1"/>
    <xf numFmtId="49" fontId="2" fillId="2" borderId="4" xfId="1" applyNumberFormat="1" applyFont="1" applyFill="1" applyBorder="1" applyAlignment="1">
      <alignment horizontal="center" vertical="top"/>
    </xf>
    <xf numFmtId="2" fontId="2" fillId="2" borderId="4" xfId="1" applyNumberFormat="1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left"/>
    </xf>
    <xf numFmtId="49" fontId="2" fillId="2" borderId="18" xfId="1" applyNumberFormat="1" applyFont="1" applyFill="1" applyBorder="1" applyAlignment="1">
      <alignment horizontal="left" vertical="center" wrapText="1"/>
    </xf>
    <xf numFmtId="164" fontId="3" fillId="0" borderId="16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2" borderId="1" xfId="0" applyNumberFormat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49" fontId="10" fillId="2" borderId="10" xfId="1" applyNumberFormat="1" applyFont="1" applyFill="1" applyBorder="1" applyAlignment="1">
      <alignment horizontal="left" vertical="center" wrapText="1"/>
    </xf>
    <xf numFmtId="49" fontId="10" fillId="2" borderId="13" xfId="1" applyNumberFormat="1" applyFont="1" applyFill="1" applyBorder="1" applyAlignment="1">
      <alignment horizontal="left" vertical="center" wrapText="1"/>
    </xf>
    <xf numFmtId="49" fontId="10" fillId="2" borderId="7" xfId="1" applyNumberFormat="1" applyFont="1" applyFill="1" applyBorder="1" applyAlignment="1">
      <alignment horizontal="left" vertical="center" wrapText="1"/>
    </xf>
    <xf numFmtId="49" fontId="10" fillId="2" borderId="8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/>
    </xf>
    <xf numFmtId="0" fontId="4" fillId="0" borderId="1" xfId="1" applyFont="1" applyBorder="1" applyAlignment="1">
      <alignment wrapText="1"/>
    </xf>
    <xf numFmtId="0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2" fillId="2" borderId="3" xfId="1" applyNumberFormat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49" fontId="2" fillId="0" borderId="10" xfId="1" applyNumberFormat="1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left" wrapText="1"/>
    </xf>
    <xf numFmtId="0" fontId="4" fillId="2" borderId="4" xfId="1" applyFont="1" applyFill="1" applyBorder="1" applyAlignment="1">
      <alignment horizontal="left" wrapText="1"/>
    </xf>
    <xf numFmtId="0" fontId="5" fillId="2" borderId="7" xfId="0" applyFont="1" applyFill="1" applyBorder="1" applyAlignment="1"/>
    <xf numFmtId="0" fontId="5" fillId="2" borderId="4" xfId="1" applyFont="1" applyFill="1" applyBorder="1" applyAlignment="1">
      <alignment horizontal="center"/>
    </xf>
    <xf numFmtId="49" fontId="2" fillId="2" borderId="10" xfId="1" applyNumberFormat="1" applyFont="1" applyFill="1" applyBorder="1" applyAlignment="1">
      <alignment horizontal="left" wrapText="1"/>
    </xf>
    <xf numFmtId="2" fontId="3" fillId="2" borderId="3" xfId="1" applyNumberFormat="1" applyFont="1" applyFill="1" applyBorder="1" applyAlignment="1">
      <alignment horizontal="center"/>
    </xf>
    <xf numFmtId="49" fontId="2" fillId="2" borderId="8" xfId="1" applyNumberFormat="1" applyFont="1" applyFill="1" applyBorder="1" applyAlignment="1">
      <alignment horizontal="left" wrapText="1"/>
    </xf>
    <xf numFmtId="0" fontId="4" fillId="2" borderId="5" xfId="1" applyFont="1" applyFill="1" applyBorder="1" applyAlignment="1">
      <alignment wrapText="1"/>
    </xf>
    <xf numFmtId="2" fontId="3" fillId="2" borderId="5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2" fontId="3" fillId="2" borderId="8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left" wrapText="1"/>
    </xf>
    <xf numFmtId="49" fontId="2" fillId="2" borderId="14" xfId="1" applyNumberFormat="1" applyFont="1" applyFill="1" applyBorder="1" applyAlignment="1">
      <alignment horizontal="left" wrapText="1"/>
    </xf>
    <xf numFmtId="49" fontId="3" fillId="2" borderId="3" xfId="1" applyNumberFormat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0" fontId="0" fillId="2" borderId="13" xfId="0" applyFill="1" applyBorder="1"/>
    <xf numFmtId="2" fontId="3" fillId="2" borderId="15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wrapText="1"/>
    </xf>
    <xf numFmtId="0" fontId="20" fillId="2" borderId="1" xfId="1" applyFont="1" applyFill="1" applyBorder="1" applyAlignment="1">
      <alignment horizontal="left" wrapText="1"/>
    </xf>
    <xf numFmtId="49" fontId="2" fillId="2" borderId="24" xfId="1" applyNumberFormat="1" applyFont="1" applyFill="1" applyBorder="1" applyAlignment="1">
      <alignment horizontal="left" vertical="center" wrapText="1"/>
    </xf>
    <xf numFmtId="0" fontId="4" fillId="0" borderId="23" xfId="1" applyFont="1" applyBorder="1" applyAlignment="1">
      <alignment horizontal="left" wrapText="1"/>
    </xf>
    <xf numFmtId="49" fontId="2" fillId="2" borderId="7" xfId="1" applyNumberFormat="1" applyFont="1" applyFill="1" applyBorder="1" applyAlignment="1">
      <alignment horizontal="left" wrapText="1"/>
    </xf>
    <xf numFmtId="49" fontId="2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2" fontId="3" fillId="2" borderId="9" xfId="1" applyNumberFormat="1" applyFont="1" applyFill="1" applyBorder="1" applyAlignment="1">
      <alignment horizontal="center"/>
    </xf>
    <xf numFmtId="0" fontId="2" fillId="0" borderId="0" xfId="0" applyFont="1" applyAlignment="1"/>
    <xf numFmtId="49" fontId="2" fillId="2" borderId="4" xfId="1" applyNumberFormat="1" applyFont="1" applyFill="1" applyBorder="1" applyAlignment="1"/>
    <xf numFmtId="2" fontId="2" fillId="2" borderId="4" xfId="1" applyNumberFormat="1" applyFont="1" applyFill="1" applyBorder="1" applyAlignment="1"/>
    <xf numFmtId="0" fontId="4" fillId="0" borderId="2" xfId="1" applyFont="1" applyBorder="1" applyAlignment="1">
      <alignment horizontal="left" wrapText="1"/>
    </xf>
    <xf numFmtId="2" fontId="3" fillId="2" borderId="2" xfId="1" applyNumberFormat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/>
    </xf>
    <xf numFmtId="2" fontId="3" fillId="2" borderId="23" xfId="1" applyNumberFormat="1" applyFont="1" applyFill="1" applyBorder="1" applyAlignment="1">
      <alignment horizontal="center"/>
    </xf>
    <xf numFmtId="0" fontId="5" fillId="0" borderId="0" xfId="0" applyFont="1" applyBorder="1"/>
    <xf numFmtId="49" fontId="10" fillId="2" borderId="0" xfId="1" applyNumberFormat="1" applyFont="1" applyFill="1" applyBorder="1" applyAlignment="1">
      <alignment horizontal="left" vertical="center" wrapText="1"/>
    </xf>
    <xf numFmtId="0" fontId="0" fillId="0" borderId="0" xfId="0" applyBorder="1"/>
    <xf numFmtId="49" fontId="2" fillId="2" borderId="0" xfId="1" applyNumberFormat="1" applyFont="1" applyFill="1" applyBorder="1" applyAlignment="1">
      <alignment horizontal="left" vertical="center" wrapText="1"/>
    </xf>
    <xf numFmtId="0" fontId="2" fillId="0" borderId="10" xfId="0" applyFont="1" applyBorder="1"/>
    <xf numFmtId="0" fontId="2" fillId="2" borderId="11" xfId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2" fontId="2" fillId="2" borderId="11" xfId="1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7" xfId="0" applyFont="1" applyBorder="1"/>
    <xf numFmtId="0" fontId="5" fillId="2" borderId="9" xfId="1" applyFont="1" applyFill="1" applyBorder="1" applyAlignment="1">
      <alignment horizontal="center" vertical="top" wrapText="1"/>
    </xf>
    <xf numFmtId="2" fontId="15" fillId="2" borderId="8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2" fontId="2" fillId="2" borderId="9" xfId="1" applyNumberFormat="1" applyFont="1" applyFill="1" applyBorder="1" applyAlignment="1">
      <alignment vertical="top"/>
    </xf>
    <xf numFmtId="0" fontId="4" fillId="0" borderId="5" xfId="1" applyFont="1" applyBorder="1" applyAlignment="1">
      <alignment wrapText="1"/>
    </xf>
    <xf numFmtId="2" fontId="2" fillId="2" borderId="21" xfId="1" applyNumberFormat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5" fillId="2" borderId="11" xfId="1" applyFont="1" applyFill="1" applyBorder="1" applyAlignment="1">
      <alignment horizontal="center" vertical="top" wrapText="1"/>
    </xf>
    <xf numFmtId="2" fontId="2" fillId="2" borderId="9" xfId="1" applyNumberFormat="1" applyFont="1" applyFill="1" applyBorder="1" applyAlignment="1">
      <alignment horizontal="center" vertical="top"/>
    </xf>
    <xf numFmtId="0" fontId="20" fillId="0" borderId="1" xfId="1" applyFont="1" applyBorder="1" applyAlignment="1">
      <alignment horizontal="left" wrapText="1"/>
    </xf>
    <xf numFmtId="0" fontId="10" fillId="2" borderId="1" xfId="1" applyNumberFormat="1" applyFont="1" applyFill="1" applyBorder="1" applyAlignment="1">
      <alignment horizontal="center"/>
    </xf>
    <xf numFmtId="0" fontId="20" fillId="2" borderId="1" xfId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top"/>
    </xf>
    <xf numFmtId="2" fontId="10" fillId="2" borderId="1" xfId="1" applyNumberFormat="1" applyFont="1" applyFill="1" applyBorder="1" applyAlignment="1">
      <alignment horizontal="center" vertical="top"/>
    </xf>
    <xf numFmtId="2" fontId="10" fillId="2" borderId="11" xfId="1" applyNumberFormat="1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vertical="center" wrapText="1"/>
    </xf>
    <xf numFmtId="2" fontId="15" fillId="2" borderId="5" xfId="1" applyNumberFormat="1" applyFont="1" applyFill="1" applyBorder="1" applyAlignment="1">
      <alignment horizontal="center" vertical="center"/>
    </xf>
    <xf numFmtId="2" fontId="15" fillId="2" borderId="6" xfId="1" applyNumberFormat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left" wrapText="1"/>
    </xf>
    <xf numFmtId="49" fontId="10" fillId="2" borderId="4" xfId="1" applyNumberFormat="1" applyFont="1" applyFill="1" applyBorder="1" applyAlignment="1">
      <alignment horizontal="center" vertical="center"/>
    </xf>
    <xf numFmtId="2" fontId="10" fillId="2" borderId="4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wrapText="1"/>
    </xf>
    <xf numFmtId="2" fontId="15" fillId="2" borderId="4" xfId="1" applyNumberFormat="1" applyFont="1" applyFill="1" applyBorder="1" applyAlignment="1">
      <alignment horizontal="center" vertical="center"/>
    </xf>
    <xf numFmtId="2" fontId="15" fillId="2" borderId="9" xfId="1" applyNumberFormat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vertical="center" wrapText="1"/>
    </xf>
    <xf numFmtId="49" fontId="10" fillId="2" borderId="1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left" vertical="center" wrapText="1"/>
    </xf>
    <xf numFmtId="0" fontId="10" fillId="2" borderId="4" xfId="1" applyNumberFormat="1" applyFont="1" applyFill="1" applyBorder="1" applyAlignment="1">
      <alignment horizontal="center" vertical="top"/>
    </xf>
    <xf numFmtId="2" fontId="10" fillId="2" borderId="4" xfId="0" applyNumberFormat="1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left" vertical="top" wrapText="1"/>
    </xf>
    <xf numFmtId="49" fontId="10" fillId="2" borderId="10" xfId="1" applyNumberFormat="1" applyFont="1" applyFill="1" applyBorder="1" applyAlignment="1">
      <alignment horizontal="left" wrapText="1"/>
    </xf>
    <xf numFmtId="2" fontId="10" fillId="2" borderId="1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0" fillId="2" borderId="1" xfId="1" applyNumberFormat="1" applyFont="1" applyFill="1" applyBorder="1" applyAlignment="1">
      <alignment horizontal="center"/>
    </xf>
    <xf numFmtId="2" fontId="10" fillId="2" borderId="11" xfId="1" applyNumberFormat="1" applyFont="1" applyFill="1" applyBorder="1" applyAlignment="1">
      <alignment horizontal="center"/>
    </xf>
    <xf numFmtId="0" fontId="17" fillId="2" borderId="8" xfId="0" applyFont="1" applyFill="1" applyBorder="1"/>
    <xf numFmtId="49" fontId="10" fillId="2" borderId="1" xfId="1" applyNumberFormat="1" applyFont="1" applyFill="1" applyBorder="1" applyAlignment="1">
      <alignment horizontal="left" wrapText="1"/>
    </xf>
    <xf numFmtId="49" fontId="10" fillId="2" borderId="2" xfId="1" applyNumberFormat="1" applyFont="1" applyFill="1" applyBorder="1" applyAlignment="1">
      <alignment vertical="top"/>
    </xf>
    <xf numFmtId="2" fontId="10" fillId="2" borderId="2" xfId="1" applyNumberFormat="1" applyFont="1" applyFill="1" applyBorder="1" applyAlignment="1">
      <alignment vertical="top"/>
    </xf>
    <xf numFmtId="2" fontId="10" fillId="2" borderId="15" xfId="1" applyNumberFormat="1" applyFont="1" applyFill="1" applyBorder="1" applyAlignment="1">
      <alignment vertical="top"/>
    </xf>
    <xf numFmtId="0" fontId="19" fillId="0" borderId="4" xfId="1" applyFont="1" applyBorder="1" applyAlignment="1">
      <alignment horizontal="left" wrapText="1"/>
    </xf>
    <xf numFmtId="49" fontId="10" fillId="2" borderId="4" xfId="1" applyNumberFormat="1" applyFont="1" applyFill="1" applyBorder="1" applyAlignment="1">
      <alignment horizontal="center" vertical="top"/>
    </xf>
    <xf numFmtId="2" fontId="10" fillId="2" borderId="4" xfId="1" applyNumberFormat="1" applyFont="1" applyFill="1" applyBorder="1" applyAlignment="1">
      <alignment horizontal="center" vertical="top"/>
    </xf>
    <xf numFmtId="2" fontId="10" fillId="2" borderId="9" xfId="1" applyNumberFormat="1" applyFont="1" applyFill="1" applyBorder="1" applyAlignment="1">
      <alignment horizontal="center" vertical="top"/>
    </xf>
    <xf numFmtId="49" fontId="10" fillId="0" borderId="10" xfId="1" applyNumberFormat="1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vertical="center" wrapText="1"/>
    </xf>
    <xf numFmtId="2" fontId="10" fillId="0" borderId="1" xfId="1" applyNumberFormat="1" applyFont="1" applyFill="1" applyBorder="1" applyAlignment="1">
      <alignment horizontal="center" vertical="center"/>
    </xf>
    <xf numFmtId="0" fontId="17" fillId="2" borderId="13" xfId="0" applyFont="1" applyFill="1" applyBorder="1"/>
    <xf numFmtId="49" fontId="10" fillId="2" borderId="2" xfId="1" applyNumberFormat="1" applyFont="1" applyFill="1" applyBorder="1" applyAlignment="1">
      <alignment horizontal="center" vertical="center"/>
    </xf>
    <xf numFmtId="2" fontId="15" fillId="2" borderId="2" xfId="1" applyNumberFormat="1" applyFont="1" applyFill="1" applyBorder="1" applyAlignment="1">
      <alignment horizontal="center" vertical="center"/>
    </xf>
    <xf numFmtId="2" fontId="15" fillId="2" borderId="15" xfId="1" applyNumberFormat="1" applyFont="1" applyFill="1" applyBorder="1" applyAlignment="1">
      <alignment horizontal="center" vertical="center"/>
    </xf>
    <xf numFmtId="0" fontId="17" fillId="2" borderId="10" xfId="0" applyFont="1" applyFill="1" applyBorder="1"/>
    <xf numFmtId="2" fontId="15" fillId="2" borderId="1" xfId="1" applyNumberFormat="1" applyFont="1" applyFill="1" applyBorder="1" applyAlignment="1">
      <alignment horizontal="center" vertical="center"/>
    </xf>
    <xf numFmtId="2" fontId="15" fillId="2" borderId="11" xfId="1" applyNumberFormat="1" applyFont="1" applyFill="1" applyBorder="1" applyAlignment="1">
      <alignment horizontal="center" vertical="center"/>
    </xf>
    <xf numFmtId="0" fontId="10" fillId="2" borderId="25" xfId="0" applyFont="1" applyFill="1" applyBorder="1"/>
    <xf numFmtId="0" fontId="19" fillId="2" borderId="4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center" wrapText="1"/>
    </xf>
    <xf numFmtId="0" fontId="19" fillId="2" borderId="1" xfId="1" applyFont="1" applyFill="1" applyBorder="1" applyAlignment="1">
      <alignment horizontal="left" wrapText="1"/>
    </xf>
    <xf numFmtId="0" fontId="19" fillId="2" borderId="4" xfId="1" applyFont="1" applyFill="1" applyBorder="1" applyAlignment="1">
      <alignment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19" fillId="2" borderId="2" xfId="1" applyFont="1" applyFill="1" applyBorder="1" applyAlignment="1">
      <alignment horizontal="left" vertical="center" wrapText="1"/>
    </xf>
    <xf numFmtId="2" fontId="3" fillId="2" borderId="32" xfId="1" applyNumberFormat="1" applyFont="1" applyFill="1" applyBorder="1" applyAlignment="1">
      <alignment horizontal="center"/>
    </xf>
    <xf numFmtId="2" fontId="2" fillId="2" borderId="9" xfId="1" applyNumberFormat="1" applyFont="1" applyFill="1" applyBorder="1" applyAlignment="1"/>
    <xf numFmtId="2" fontId="3" fillId="2" borderId="15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164" fontId="3" fillId="0" borderId="19" xfId="1" applyNumberFormat="1" applyFont="1" applyBorder="1" applyAlignment="1">
      <alignment horizontal="center"/>
    </xf>
    <xf numFmtId="164" fontId="3" fillId="0" borderId="33" xfId="1" applyNumberFormat="1" applyFont="1" applyBorder="1" applyAlignment="1">
      <alignment horizontal="center"/>
    </xf>
    <xf numFmtId="0" fontId="2" fillId="2" borderId="2" xfId="0" applyFont="1" applyFill="1" applyBorder="1"/>
    <xf numFmtId="0" fontId="7" fillId="0" borderId="1" xfId="1" applyFont="1" applyFill="1" applyBorder="1" applyAlignment="1">
      <alignment wrapText="1"/>
    </xf>
    <xf numFmtId="0" fontId="19" fillId="2" borderId="2" xfId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49" fontId="15" fillId="2" borderId="5" xfId="1" applyNumberFormat="1" applyFont="1" applyFill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4" fillId="0" borderId="5" xfId="1" applyFont="1" applyBorder="1" applyAlignment="1">
      <alignment horizontal="left" wrapText="1"/>
    </xf>
    <xf numFmtId="0" fontId="4" fillId="0" borderId="26" xfId="1" applyFont="1" applyBorder="1" applyAlignment="1">
      <alignment horizontal="left" wrapText="1"/>
    </xf>
    <xf numFmtId="0" fontId="4" fillId="0" borderId="19" xfId="1" applyFont="1" applyBorder="1" applyAlignment="1">
      <alignment wrapText="1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horizontal="center"/>
    </xf>
    <xf numFmtId="49" fontId="10" fillId="2" borderId="1" xfId="1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49" fontId="15" fillId="2" borderId="5" xfId="1" applyNumberFormat="1" applyFont="1" applyFill="1" applyBorder="1" applyAlignment="1">
      <alignment horizontal="center"/>
    </xf>
    <xf numFmtId="2" fontId="15" fillId="2" borderId="5" xfId="1" applyNumberFormat="1" applyFont="1" applyFill="1" applyBorder="1" applyAlignment="1">
      <alignment horizontal="center"/>
    </xf>
    <xf numFmtId="2" fontId="15" fillId="2" borderId="6" xfId="1" applyNumberFormat="1" applyFont="1" applyFill="1" applyBorder="1" applyAlignment="1">
      <alignment horizontal="center"/>
    </xf>
    <xf numFmtId="0" fontId="19" fillId="2" borderId="5" xfId="1" applyFont="1" applyFill="1" applyBorder="1" applyAlignment="1">
      <alignment wrapText="1"/>
    </xf>
    <xf numFmtId="2" fontId="15" fillId="2" borderId="1" xfId="1" applyNumberFormat="1" applyFont="1" applyFill="1" applyBorder="1" applyAlignment="1">
      <alignment horizontal="center"/>
    </xf>
    <xf numFmtId="2" fontId="15" fillId="2" borderId="11" xfId="1" applyNumberFormat="1" applyFont="1" applyFill="1" applyBorder="1" applyAlignment="1">
      <alignment horizontal="center"/>
    </xf>
    <xf numFmtId="49" fontId="10" fillId="2" borderId="14" xfId="1" applyNumberFormat="1" applyFont="1" applyFill="1" applyBorder="1" applyAlignment="1">
      <alignment horizontal="left" wrapText="1"/>
    </xf>
    <xf numFmtId="49" fontId="15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/>
    </xf>
    <xf numFmtId="0" fontId="7" fillId="2" borderId="3" xfId="1" applyFont="1" applyFill="1" applyBorder="1" applyAlignment="1">
      <alignment vertical="center" wrapText="1"/>
    </xf>
    <xf numFmtId="0" fontId="2" fillId="2" borderId="3" xfId="1" applyNumberFormat="1" applyFont="1" applyFill="1" applyBorder="1" applyAlignment="1">
      <alignment horizontal="center"/>
    </xf>
    <xf numFmtId="49" fontId="2" fillId="2" borderId="34" xfId="1" applyNumberFormat="1" applyFont="1" applyFill="1" applyBorder="1" applyAlignment="1">
      <alignment horizontal="left" vertical="center" wrapText="1"/>
    </xf>
    <xf numFmtId="49" fontId="2" fillId="2" borderId="35" xfId="1" applyNumberFormat="1" applyFont="1" applyFill="1" applyBorder="1" applyAlignment="1">
      <alignment horizontal="left" vertical="center" wrapText="1"/>
    </xf>
    <xf numFmtId="0" fontId="4" fillId="0" borderId="22" xfId="1" applyFont="1" applyBorder="1" applyAlignment="1">
      <alignment wrapText="1"/>
    </xf>
    <xf numFmtId="49" fontId="11" fillId="2" borderId="36" xfId="1" applyNumberFormat="1" applyFont="1" applyFill="1" applyBorder="1" applyAlignment="1">
      <alignment horizontal="center" vertical="center"/>
    </xf>
    <xf numFmtId="164" fontId="3" fillId="0" borderId="37" xfId="1" applyNumberFormat="1" applyFont="1" applyBorder="1" applyAlignment="1">
      <alignment horizontal="center"/>
    </xf>
    <xf numFmtId="164" fontId="3" fillId="0" borderId="38" xfId="1" applyNumberFormat="1" applyFont="1" applyBorder="1" applyAlignment="1">
      <alignment horizontal="center"/>
    </xf>
    <xf numFmtId="49" fontId="11" fillId="2" borderId="19" xfId="1" applyNumberFormat="1" applyFont="1" applyFill="1" applyBorder="1" applyAlignment="1">
      <alignment horizontal="center" vertical="center"/>
    </xf>
    <xf numFmtId="0" fontId="2" fillId="2" borderId="39" xfId="0" applyFont="1" applyFill="1" applyBorder="1"/>
    <xf numFmtId="0" fontId="0" fillId="2" borderId="34" xfId="0" applyFill="1" applyBorder="1" applyAlignment="1"/>
    <xf numFmtId="0" fontId="19" fillId="2" borderId="19" xfId="1" applyFont="1" applyFill="1" applyBorder="1" applyAlignment="1">
      <alignment wrapText="1"/>
    </xf>
    <xf numFmtId="49" fontId="3" fillId="2" borderId="19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33" xfId="1" applyNumberFormat="1" applyFont="1" applyFill="1" applyBorder="1" applyAlignment="1">
      <alignment horizontal="center"/>
    </xf>
    <xf numFmtId="0" fontId="0" fillId="2" borderId="27" xfId="0" applyFill="1" applyBorder="1" applyAlignment="1"/>
    <xf numFmtId="0" fontId="19" fillId="2" borderId="26" xfId="1" applyFont="1" applyFill="1" applyBorder="1" applyAlignment="1">
      <alignment horizontal="left" wrapText="1"/>
    </xf>
    <xf numFmtId="49" fontId="2" fillId="2" borderId="26" xfId="1" applyNumberFormat="1" applyFont="1" applyFill="1" applyBorder="1" applyAlignment="1">
      <alignment horizontal="center"/>
    </xf>
    <xf numFmtId="2" fontId="3" fillId="2" borderId="26" xfId="1" applyNumberFormat="1" applyFont="1" applyFill="1" applyBorder="1" applyAlignment="1">
      <alignment horizontal="center"/>
    </xf>
    <xf numFmtId="2" fontId="3" fillId="2" borderId="31" xfId="1" applyNumberFormat="1" applyFont="1" applyFill="1" applyBorder="1" applyAlignment="1">
      <alignment horizontal="center"/>
    </xf>
    <xf numFmtId="0" fontId="19" fillId="2" borderId="19" xfId="1" applyFont="1" applyFill="1" applyBorder="1" applyAlignment="1">
      <alignment horizontal="left" wrapText="1"/>
    </xf>
    <xf numFmtId="49" fontId="2" fillId="2" borderId="19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center" vertical="center"/>
    </xf>
    <xf numFmtId="49" fontId="3" fillId="2" borderId="23" xfId="1" applyNumberFormat="1" applyFont="1" applyFill="1" applyBorder="1" applyAlignment="1">
      <alignment horizontal="center"/>
    </xf>
    <xf numFmtId="0" fontId="4" fillId="0" borderId="16" xfId="1" applyFont="1" applyBorder="1" applyAlignment="1">
      <alignment vertical="center" wrapText="1"/>
    </xf>
    <xf numFmtId="49" fontId="2" fillId="2" borderId="16" xfId="1" applyNumberFormat="1" applyFont="1" applyFill="1" applyBorder="1" applyAlignment="1">
      <alignment horizontal="center" vertical="center"/>
    </xf>
    <xf numFmtId="49" fontId="3" fillId="2" borderId="16" xfId="1" applyNumberFormat="1" applyFont="1" applyFill="1" applyBorder="1" applyAlignment="1">
      <alignment horizontal="center"/>
    </xf>
    <xf numFmtId="49" fontId="2" fillId="2" borderId="41" xfId="1" applyNumberFormat="1" applyFont="1" applyFill="1" applyBorder="1" applyAlignment="1">
      <alignment horizontal="center" vertical="center"/>
    </xf>
    <xf numFmtId="164" fontId="3" fillId="0" borderId="20" xfId="1" applyNumberFormat="1" applyFont="1" applyBorder="1" applyAlignment="1">
      <alignment horizontal="center"/>
    </xf>
    <xf numFmtId="164" fontId="3" fillId="0" borderId="16" xfId="1" applyNumberFormat="1" applyFont="1" applyBorder="1" applyAlignment="1">
      <alignment horizontal="center"/>
    </xf>
    <xf numFmtId="0" fontId="4" fillId="0" borderId="20" xfId="1" applyFont="1" applyBorder="1" applyAlignment="1">
      <alignment vertical="center" wrapText="1"/>
    </xf>
    <xf numFmtId="0" fontId="4" fillId="0" borderId="42" xfId="1" applyFont="1" applyBorder="1" applyAlignment="1">
      <alignment vertical="center" wrapText="1"/>
    </xf>
    <xf numFmtId="49" fontId="2" fillId="2" borderId="16" xfId="1" applyNumberFormat="1" applyFont="1" applyFill="1" applyBorder="1" applyAlignment="1">
      <alignment horizontal="left" vertical="center" wrapText="1"/>
    </xf>
    <xf numFmtId="49" fontId="2" fillId="2" borderId="41" xfId="1" applyNumberFormat="1" applyFont="1" applyFill="1" applyBorder="1" applyAlignment="1">
      <alignment horizontal="left" vertical="center" wrapText="1"/>
    </xf>
    <xf numFmtId="164" fontId="3" fillId="0" borderId="42" xfId="1" applyNumberFormat="1" applyFont="1" applyBorder="1" applyAlignment="1">
      <alignment horizontal="center"/>
    </xf>
    <xf numFmtId="164" fontId="3" fillId="0" borderId="41" xfId="1" applyNumberFormat="1" applyFont="1" applyBorder="1" applyAlignment="1">
      <alignment horizontal="center"/>
    </xf>
    <xf numFmtId="0" fontId="6" fillId="2" borderId="4" xfId="1" applyFont="1" applyFill="1" applyBorder="1" applyAlignment="1">
      <alignment horizontal="left" wrapText="1"/>
    </xf>
    <xf numFmtId="0" fontId="4" fillId="2" borderId="3" xfId="1" applyFont="1" applyFill="1" applyBorder="1" applyAlignment="1">
      <alignment wrapText="1"/>
    </xf>
    <xf numFmtId="2" fontId="9" fillId="2" borderId="11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/>
    </xf>
    <xf numFmtId="0" fontId="4" fillId="0" borderId="43" xfId="1" applyFont="1" applyBorder="1" applyAlignment="1">
      <alignment wrapText="1"/>
    </xf>
    <xf numFmtId="49" fontId="2" fillId="2" borderId="16" xfId="1" applyNumberFormat="1" applyFont="1" applyFill="1" applyBorder="1" applyAlignment="1">
      <alignment horizontal="center"/>
    </xf>
    <xf numFmtId="0" fontId="19" fillId="2" borderId="5" xfId="1" applyFont="1" applyFill="1" applyBorder="1" applyAlignment="1">
      <alignment horizontal="left" wrapText="1"/>
    </xf>
    <xf numFmtId="0" fontId="4" fillId="0" borderId="43" xfId="1" applyFont="1" applyBorder="1" applyAlignment="1">
      <alignment vertical="center" wrapText="1"/>
    </xf>
    <xf numFmtId="164" fontId="3" fillId="0" borderId="20" xfId="1" applyNumberFormat="1" applyFont="1" applyBorder="1" applyAlignment="1">
      <alignment horizontal="center" vertical="center"/>
    </xf>
    <xf numFmtId="164" fontId="3" fillId="0" borderId="45" xfId="1" applyNumberFormat="1" applyFont="1" applyBorder="1" applyAlignment="1">
      <alignment horizontal="center" vertical="center"/>
    </xf>
    <xf numFmtId="164" fontId="3" fillId="0" borderId="37" xfId="1" applyNumberFormat="1" applyFont="1" applyBorder="1" applyAlignment="1">
      <alignment horizontal="center" vertical="center"/>
    </xf>
    <xf numFmtId="49" fontId="2" fillId="2" borderId="34" xfId="1" applyNumberFormat="1" applyFont="1" applyFill="1" applyBorder="1" applyAlignment="1">
      <alignment horizontal="center" vertical="center"/>
    </xf>
    <xf numFmtId="164" fontId="3" fillId="0" borderId="33" xfId="1" applyNumberFormat="1" applyFont="1" applyBorder="1" applyAlignment="1">
      <alignment horizontal="center" vertical="center"/>
    </xf>
    <xf numFmtId="0" fontId="4" fillId="0" borderId="44" xfId="1" applyFont="1" applyBorder="1" applyAlignment="1">
      <alignment vertical="center" wrapText="1"/>
    </xf>
    <xf numFmtId="49" fontId="2" fillId="2" borderId="3" xfId="1" applyNumberFormat="1" applyFont="1" applyFill="1" applyBorder="1" applyAlignment="1">
      <alignment horizontal="left" wrapText="1"/>
    </xf>
    <xf numFmtId="49" fontId="3" fillId="2" borderId="16" xfId="1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left" wrapText="1"/>
    </xf>
    <xf numFmtId="0" fontId="23" fillId="3" borderId="1" xfId="0" applyFont="1" applyFill="1" applyBorder="1" applyAlignment="1">
      <alignment horizontal="center"/>
    </xf>
    <xf numFmtId="2" fontId="23" fillId="3" borderId="1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/>
    </xf>
    <xf numFmtId="49" fontId="2" fillId="2" borderId="27" xfId="1" applyNumberFormat="1" applyFont="1" applyFill="1" applyBorder="1" applyAlignment="1">
      <alignment horizontal="left" wrapText="1"/>
    </xf>
    <xf numFmtId="49" fontId="2" fillId="2" borderId="24" xfId="1" applyNumberFormat="1" applyFont="1" applyFill="1" applyBorder="1" applyAlignment="1">
      <alignment horizontal="left" wrapText="1"/>
    </xf>
    <xf numFmtId="0" fontId="9" fillId="2" borderId="23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4" fillId="0" borderId="3" xfId="1" applyFont="1" applyBorder="1" applyAlignment="1">
      <alignment wrapText="1"/>
    </xf>
    <xf numFmtId="2" fontId="2" fillId="2" borderId="2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wrapText="1"/>
    </xf>
    <xf numFmtId="0" fontId="2" fillId="2" borderId="2" xfId="1" applyNumberFormat="1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49" fontId="3" fillId="2" borderId="6" xfId="1" applyNumberFormat="1" applyFont="1" applyFill="1" applyBorder="1" applyAlignment="1">
      <alignment horizontal="center"/>
    </xf>
    <xf numFmtId="0" fontId="2" fillId="2" borderId="27" xfId="0" applyFont="1" applyFill="1" applyBorder="1"/>
    <xf numFmtId="49" fontId="3" fillId="2" borderId="11" xfId="1" applyNumberFormat="1" applyFont="1" applyFill="1" applyBorder="1" applyAlignment="1">
      <alignment horizontal="center"/>
    </xf>
    <xf numFmtId="164" fontId="3" fillId="0" borderId="46" xfId="1" applyNumberFormat="1" applyFont="1" applyBorder="1" applyAlignment="1">
      <alignment horizontal="center"/>
    </xf>
    <xf numFmtId="0" fontId="17" fillId="2" borderId="24" xfId="0" applyFont="1" applyFill="1" applyBorder="1"/>
    <xf numFmtId="0" fontId="19" fillId="2" borderId="23" xfId="1" applyFont="1" applyFill="1" applyBorder="1" applyAlignment="1">
      <alignment horizontal="left" wrapText="1"/>
    </xf>
    <xf numFmtId="49" fontId="10" fillId="2" borderId="23" xfId="1" applyNumberFormat="1" applyFont="1" applyFill="1" applyBorder="1" applyAlignment="1">
      <alignment horizontal="center" vertical="center"/>
    </xf>
    <xf numFmtId="2" fontId="15" fillId="2" borderId="23" xfId="1" applyNumberFormat="1" applyFont="1" applyFill="1" applyBorder="1" applyAlignment="1">
      <alignment horizontal="center" vertical="center"/>
    </xf>
    <xf numFmtId="2" fontId="15" fillId="2" borderId="32" xfId="1" applyNumberFormat="1" applyFont="1" applyFill="1" applyBorder="1" applyAlignment="1">
      <alignment horizontal="center" vertical="center"/>
    </xf>
    <xf numFmtId="0" fontId="17" fillId="2" borderId="34" xfId="0" applyFont="1" applyFill="1" applyBorder="1"/>
    <xf numFmtId="49" fontId="10" fillId="2" borderId="19" xfId="1" applyNumberFormat="1" applyFont="1" applyFill="1" applyBorder="1" applyAlignment="1">
      <alignment horizontal="center" vertical="center"/>
    </xf>
    <xf numFmtId="2" fontId="15" fillId="2" borderId="19" xfId="1" applyNumberFormat="1" applyFont="1" applyFill="1" applyBorder="1" applyAlignment="1">
      <alignment horizontal="center" vertical="center"/>
    </xf>
    <xf numFmtId="2" fontId="15" fillId="2" borderId="33" xfId="1" applyNumberFormat="1" applyFont="1" applyFill="1" applyBorder="1" applyAlignment="1">
      <alignment horizontal="center" vertical="center"/>
    </xf>
    <xf numFmtId="2" fontId="15" fillId="2" borderId="3" xfId="1" applyNumberFormat="1" applyFont="1" applyFill="1" applyBorder="1" applyAlignment="1">
      <alignment horizontal="center"/>
    </xf>
    <xf numFmtId="2" fontId="15" fillId="2" borderId="21" xfId="1" applyNumberFormat="1" applyFont="1" applyFill="1" applyBorder="1" applyAlignment="1">
      <alignment horizontal="center"/>
    </xf>
    <xf numFmtId="49" fontId="3" fillId="2" borderId="6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21" fillId="0" borderId="0" xfId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9" fillId="2" borderId="47" xfId="0" applyFont="1" applyFill="1" applyBorder="1" applyAlignment="1">
      <alignment horizontal="left" vertical="center" wrapText="1"/>
    </xf>
    <xf numFmtId="0" fontId="19" fillId="2" borderId="42" xfId="0" applyFont="1" applyFill="1" applyBorder="1" applyAlignment="1">
      <alignment horizontal="left" vertical="center" wrapText="1"/>
    </xf>
    <xf numFmtId="0" fontId="19" fillId="2" borderId="48" xfId="0" applyFont="1" applyFill="1" applyBorder="1" applyAlignment="1">
      <alignment horizontal="left" vertical="center" wrapText="1"/>
    </xf>
    <xf numFmtId="0" fontId="22" fillId="0" borderId="0" xfId="1" applyFont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0" fontId="18" fillId="2" borderId="13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9" fillId="2" borderId="40" xfId="0" applyFont="1" applyFill="1" applyBorder="1" applyAlignment="1">
      <alignment horizontal="left" vertical="center" wrapText="1"/>
    </xf>
    <xf numFmtId="0" fontId="19" fillId="2" borderId="39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0" fillId="0" borderId="0" xfId="0" applyAlignment="1"/>
    <xf numFmtId="0" fontId="19" fillId="2" borderId="12" xfId="0" applyFont="1" applyFill="1" applyBorder="1" applyAlignment="1">
      <alignment horizontal="left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19" fillId="2" borderId="30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1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workbookViewId="0">
      <pane xSplit="3" ySplit="4" topLeftCell="D74" activePane="bottomRight" state="frozen"/>
      <selection pane="topRight" activeCell="C1" sqref="C1"/>
      <selection pane="bottomLeft" activeCell="A5" sqref="A5"/>
      <selection pane="bottomRight" activeCell="C78" sqref="C78"/>
    </sheetView>
  </sheetViews>
  <sheetFormatPr defaultRowHeight="15.75" x14ac:dyDescent="0.25"/>
  <cols>
    <col min="1" max="1" width="9.140625" style="2"/>
    <col min="2" max="2" width="21.7109375" style="25" customWidth="1"/>
    <col min="3" max="3" width="65.85546875" style="2" customWidth="1"/>
    <col min="4" max="4" width="20.140625" style="2" customWidth="1"/>
    <col min="5" max="5" width="18.7109375" style="2" customWidth="1"/>
    <col min="6" max="6" width="20.5703125" style="2" customWidth="1"/>
    <col min="7" max="7" width="18.140625" style="2" customWidth="1"/>
    <col min="8" max="8" width="22.140625" style="2" customWidth="1"/>
    <col min="9" max="9" width="14.28515625" style="2" customWidth="1"/>
    <col min="10" max="10" width="10.140625" style="2" bestFit="1" customWidth="1"/>
    <col min="11" max="249" width="9.140625" style="2"/>
    <col min="250" max="250" width="50.85546875" style="2" customWidth="1"/>
    <col min="251" max="251" width="10.7109375" style="2" customWidth="1"/>
    <col min="252" max="252" width="12.28515625" style="2" customWidth="1"/>
    <col min="253" max="254" width="10.5703125" style="2" bestFit="1" customWidth="1"/>
    <col min="255" max="255" width="12" style="2" bestFit="1" customWidth="1"/>
    <col min="256" max="257" width="9.28515625" style="2" bestFit="1" customWidth="1"/>
    <col min="258" max="259" width="10.7109375" style="2" bestFit="1" customWidth="1"/>
    <col min="260" max="261" width="10.85546875" style="2" bestFit="1" customWidth="1"/>
    <col min="262" max="262" width="10.5703125" style="2" bestFit="1" customWidth="1"/>
    <col min="263" max="263" width="9.28515625" style="2" bestFit="1" customWidth="1"/>
    <col min="264" max="505" width="9.140625" style="2"/>
    <col min="506" max="506" width="50.85546875" style="2" customWidth="1"/>
    <col min="507" max="507" width="10.7109375" style="2" customWidth="1"/>
    <col min="508" max="508" width="12.28515625" style="2" customWidth="1"/>
    <col min="509" max="510" width="10.5703125" style="2" bestFit="1" customWidth="1"/>
    <col min="511" max="511" width="12" style="2" bestFit="1" customWidth="1"/>
    <col min="512" max="513" width="9.28515625" style="2" bestFit="1" customWidth="1"/>
    <col min="514" max="515" width="10.7109375" style="2" bestFit="1" customWidth="1"/>
    <col min="516" max="517" width="10.85546875" style="2" bestFit="1" customWidth="1"/>
    <col min="518" max="518" width="10.5703125" style="2" bestFit="1" customWidth="1"/>
    <col min="519" max="519" width="9.28515625" style="2" bestFit="1" customWidth="1"/>
    <col min="520" max="761" width="9.140625" style="2"/>
    <col min="762" max="762" width="50.85546875" style="2" customWidth="1"/>
    <col min="763" max="763" width="10.7109375" style="2" customWidth="1"/>
    <col min="764" max="764" width="12.28515625" style="2" customWidth="1"/>
    <col min="765" max="766" width="10.5703125" style="2" bestFit="1" customWidth="1"/>
    <col min="767" max="767" width="12" style="2" bestFit="1" customWidth="1"/>
    <col min="768" max="769" width="9.28515625" style="2" bestFit="1" customWidth="1"/>
    <col min="770" max="771" width="10.7109375" style="2" bestFit="1" customWidth="1"/>
    <col min="772" max="773" width="10.85546875" style="2" bestFit="1" customWidth="1"/>
    <col min="774" max="774" width="10.5703125" style="2" bestFit="1" customWidth="1"/>
    <col min="775" max="775" width="9.28515625" style="2" bestFit="1" customWidth="1"/>
    <col min="776" max="1017" width="9.140625" style="2"/>
    <col min="1018" max="1018" width="50.85546875" style="2" customWidth="1"/>
    <col min="1019" max="1019" width="10.7109375" style="2" customWidth="1"/>
    <col min="1020" max="1020" width="12.28515625" style="2" customWidth="1"/>
    <col min="1021" max="1022" width="10.5703125" style="2" bestFit="1" customWidth="1"/>
    <col min="1023" max="1023" width="12" style="2" bestFit="1" customWidth="1"/>
    <col min="1024" max="1025" width="9.28515625" style="2" bestFit="1" customWidth="1"/>
    <col min="1026" max="1027" width="10.7109375" style="2" bestFit="1" customWidth="1"/>
    <col min="1028" max="1029" width="10.85546875" style="2" bestFit="1" customWidth="1"/>
    <col min="1030" max="1030" width="10.5703125" style="2" bestFit="1" customWidth="1"/>
    <col min="1031" max="1031" width="9.28515625" style="2" bestFit="1" customWidth="1"/>
    <col min="1032" max="1273" width="9.140625" style="2"/>
    <col min="1274" max="1274" width="50.85546875" style="2" customWidth="1"/>
    <col min="1275" max="1275" width="10.7109375" style="2" customWidth="1"/>
    <col min="1276" max="1276" width="12.28515625" style="2" customWidth="1"/>
    <col min="1277" max="1278" width="10.5703125" style="2" bestFit="1" customWidth="1"/>
    <col min="1279" max="1279" width="12" style="2" bestFit="1" customWidth="1"/>
    <col min="1280" max="1281" width="9.28515625" style="2" bestFit="1" customWidth="1"/>
    <col min="1282" max="1283" width="10.7109375" style="2" bestFit="1" customWidth="1"/>
    <col min="1284" max="1285" width="10.85546875" style="2" bestFit="1" customWidth="1"/>
    <col min="1286" max="1286" width="10.5703125" style="2" bestFit="1" customWidth="1"/>
    <col min="1287" max="1287" width="9.28515625" style="2" bestFit="1" customWidth="1"/>
    <col min="1288" max="1529" width="9.140625" style="2"/>
    <col min="1530" max="1530" width="50.85546875" style="2" customWidth="1"/>
    <col min="1531" max="1531" width="10.7109375" style="2" customWidth="1"/>
    <col min="1532" max="1532" width="12.28515625" style="2" customWidth="1"/>
    <col min="1533" max="1534" width="10.5703125" style="2" bestFit="1" customWidth="1"/>
    <col min="1535" max="1535" width="12" style="2" bestFit="1" customWidth="1"/>
    <col min="1536" max="1537" width="9.28515625" style="2" bestFit="1" customWidth="1"/>
    <col min="1538" max="1539" width="10.7109375" style="2" bestFit="1" customWidth="1"/>
    <col min="1540" max="1541" width="10.85546875" style="2" bestFit="1" customWidth="1"/>
    <col min="1542" max="1542" width="10.5703125" style="2" bestFit="1" customWidth="1"/>
    <col min="1543" max="1543" width="9.28515625" style="2" bestFit="1" customWidth="1"/>
    <col min="1544" max="1785" width="9.140625" style="2"/>
    <col min="1786" max="1786" width="50.85546875" style="2" customWidth="1"/>
    <col min="1787" max="1787" width="10.7109375" style="2" customWidth="1"/>
    <col min="1788" max="1788" width="12.28515625" style="2" customWidth="1"/>
    <col min="1789" max="1790" width="10.5703125" style="2" bestFit="1" customWidth="1"/>
    <col min="1791" max="1791" width="12" style="2" bestFit="1" customWidth="1"/>
    <col min="1792" max="1793" width="9.28515625" style="2" bestFit="1" customWidth="1"/>
    <col min="1794" max="1795" width="10.7109375" style="2" bestFit="1" customWidth="1"/>
    <col min="1796" max="1797" width="10.85546875" style="2" bestFit="1" customWidth="1"/>
    <col min="1798" max="1798" width="10.5703125" style="2" bestFit="1" customWidth="1"/>
    <col min="1799" max="1799" width="9.28515625" style="2" bestFit="1" customWidth="1"/>
    <col min="1800" max="2041" width="9.140625" style="2"/>
    <col min="2042" max="2042" width="50.85546875" style="2" customWidth="1"/>
    <col min="2043" max="2043" width="10.7109375" style="2" customWidth="1"/>
    <col min="2044" max="2044" width="12.28515625" style="2" customWidth="1"/>
    <col min="2045" max="2046" width="10.5703125" style="2" bestFit="1" customWidth="1"/>
    <col min="2047" max="2047" width="12" style="2" bestFit="1" customWidth="1"/>
    <col min="2048" max="2049" width="9.28515625" style="2" bestFit="1" customWidth="1"/>
    <col min="2050" max="2051" width="10.7109375" style="2" bestFit="1" customWidth="1"/>
    <col min="2052" max="2053" width="10.85546875" style="2" bestFit="1" customWidth="1"/>
    <col min="2054" max="2054" width="10.5703125" style="2" bestFit="1" customWidth="1"/>
    <col min="2055" max="2055" width="9.28515625" style="2" bestFit="1" customWidth="1"/>
    <col min="2056" max="2297" width="9.140625" style="2"/>
    <col min="2298" max="2298" width="50.85546875" style="2" customWidth="1"/>
    <col min="2299" max="2299" width="10.7109375" style="2" customWidth="1"/>
    <col min="2300" max="2300" width="12.28515625" style="2" customWidth="1"/>
    <col min="2301" max="2302" width="10.5703125" style="2" bestFit="1" customWidth="1"/>
    <col min="2303" max="2303" width="12" style="2" bestFit="1" customWidth="1"/>
    <col min="2304" max="2305" width="9.28515625" style="2" bestFit="1" customWidth="1"/>
    <col min="2306" max="2307" width="10.7109375" style="2" bestFit="1" customWidth="1"/>
    <col min="2308" max="2309" width="10.85546875" style="2" bestFit="1" customWidth="1"/>
    <col min="2310" max="2310" width="10.5703125" style="2" bestFit="1" customWidth="1"/>
    <col min="2311" max="2311" width="9.28515625" style="2" bestFit="1" customWidth="1"/>
    <col min="2312" max="2553" width="9.140625" style="2"/>
    <col min="2554" max="2554" width="50.85546875" style="2" customWidth="1"/>
    <col min="2555" max="2555" width="10.7109375" style="2" customWidth="1"/>
    <col min="2556" max="2556" width="12.28515625" style="2" customWidth="1"/>
    <col min="2557" max="2558" width="10.5703125" style="2" bestFit="1" customWidth="1"/>
    <col min="2559" max="2559" width="12" style="2" bestFit="1" customWidth="1"/>
    <col min="2560" max="2561" width="9.28515625" style="2" bestFit="1" customWidth="1"/>
    <col min="2562" max="2563" width="10.7109375" style="2" bestFit="1" customWidth="1"/>
    <col min="2564" max="2565" width="10.85546875" style="2" bestFit="1" customWidth="1"/>
    <col min="2566" max="2566" width="10.5703125" style="2" bestFit="1" customWidth="1"/>
    <col min="2567" max="2567" width="9.28515625" style="2" bestFit="1" customWidth="1"/>
    <col min="2568" max="2809" width="9.140625" style="2"/>
    <col min="2810" max="2810" width="50.85546875" style="2" customWidth="1"/>
    <col min="2811" max="2811" width="10.7109375" style="2" customWidth="1"/>
    <col min="2812" max="2812" width="12.28515625" style="2" customWidth="1"/>
    <col min="2813" max="2814" width="10.5703125" style="2" bestFit="1" customWidth="1"/>
    <col min="2815" max="2815" width="12" style="2" bestFit="1" customWidth="1"/>
    <col min="2816" max="2817" width="9.28515625" style="2" bestFit="1" customWidth="1"/>
    <col min="2818" max="2819" width="10.7109375" style="2" bestFit="1" customWidth="1"/>
    <col min="2820" max="2821" width="10.85546875" style="2" bestFit="1" customWidth="1"/>
    <col min="2822" max="2822" width="10.5703125" style="2" bestFit="1" customWidth="1"/>
    <col min="2823" max="2823" width="9.28515625" style="2" bestFit="1" customWidth="1"/>
    <col min="2824" max="3065" width="9.140625" style="2"/>
    <col min="3066" max="3066" width="50.85546875" style="2" customWidth="1"/>
    <col min="3067" max="3067" width="10.7109375" style="2" customWidth="1"/>
    <col min="3068" max="3068" width="12.28515625" style="2" customWidth="1"/>
    <col min="3069" max="3070" width="10.5703125" style="2" bestFit="1" customWidth="1"/>
    <col min="3071" max="3071" width="12" style="2" bestFit="1" customWidth="1"/>
    <col min="3072" max="3073" width="9.28515625" style="2" bestFit="1" customWidth="1"/>
    <col min="3074" max="3075" width="10.7109375" style="2" bestFit="1" customWidth="1"/>
    <col min="3076" max="3077" width="10.85546875" style="2" bestFit="1" customWidth="1"/>
    <col min="3078" max="3078" width="10.5703125" style="2" bestFit="1" customWidth="1"/>
    <col min="3079" max="3079" width="9.28515625" style="2" bestFit="1" customWidth="1"/>
    <col min="3080" max="3321" width="9.140625" style="2"/>
    <col min="3322" max="3322" width="50.85546875" style="2" customWidth="1"/>
    <col min="3323" max="3323" width="10.7109375" style="2" customWidth="1"/>
    <col min="3324" max="3324" width="12.28515625" style="2" customWidth="1"/>
    <col min="3325" max="3326" width="10.5703125" style="2" bestFit="1" customWidth="1"/>
    <col min="3327" max="3327" width="12" style="2" bestFit="1" customWidth="1"/>
    <col min="3328" max="3329" width="9.28515625" style="2" bestFit="1" customWidth="1"/>
    <col min="3330" max="3331" width="10.7109375" style="2" bestFit="1" customWidth="1"/>
    <col min="3332" max="3333" width="10.85546875" style="2" bestFit="1" customWidth="1"/>
    <col min="3334" max="3334" width="10.5703125" style="2" bestFit="1" customWidth="1"/>
    <col min="3335" max="3335" width="9.28515625" style="2" bestFit="1" customWidth="1"/>
    <col min="3336" max="3577" width="9.140625" style="2"/>
    <col min="3578" max="3578" width="50.85546875" style="2" customWidth="1"/>
    <col min="3579" max="3579" width="10.7109375" style="2" customWidth="1"/>
    <col min="3580" max="3580" width="12.28515625" style="2" customWidth="1"/>
    <col min="3581" max="3582" width="10.5703125" style="2" bestFit="1" customWidth="1"/>
    <col min="3583" max="3583" width="12" style="2" bestFit="1" customWidth="1"/>
    <col min="3584" max="3585" width="9.28515625" style="2" bestFit="1" customWidth="1"/>
    <col min="3586" max="3587" width="10.7109375" style="2" bestFit="1" customWidth="1"/>
    <col min="3588" max="3589" width="10.85546875" style="2" bestFit="1" customWidth="1"/>
    <col min="3590" max="3590" width="10.5703125" style="2" bestFit="1" customWidth="1"/>
    <col min="3591" max="3591" width="9.28515625" style="2" bestFit="1" customWidth="1"/>
    <col min="3592" max="3833" width="9.140625" style="2"/>
    <col min="3834" max="3834" width="50.85546875" style="2" customWidth="1"/>
    <col min="3835" max="3835" width="10.7109375" style="2" customWidth="1"/>
    <col min="3836" max="3836" width="12.28515625" style="2" customWidth="1"/>
    <col min="3837" max="3838" width="10.5703125" style="2" bestFit="1" customWidth="1"/>
    <col min="3839" max="3839" width="12" style="2" bestFit="1" customWidth="1"/>
    <col min="3840" max="3841" width="9.28515625" style="2" bestFit="1" customWidth="1"/>
    <col min="3842" max="3843" width="10.7109375" style="2" bestFit="1" customWidth="1"/>
    <col min="3844" max="3845" width="10.85546875" style="2" bestFit="1" customWidth="1"/>
    <col min="3846" max="3846" width="10.5703125" style="2" bestFit="1" customWidth="1"/>
    <col min="3847" max="3847" width="9.28515625" style="2" bestFit="1" customWidth="1"/>
    <col min="3848" max="4089" width="9.140625" style="2"/>
    <col min="4090" max="4090" width="50.85546875" style="2" customWidth="1"/>
    <col min="4091" max="4091" width="10.7109375" style="2" customWidth="1"/>
    <col min="4092" max="4092" width="12.28515625" style="2" customWidth="1"/>
    <col min="4093" max="4094" width="10.5703125" style="2" bestFit="1" customWidth="1"/>
    <col min="4095" max="4095" width="12" style="2" bestFit="1" customWidth="1"/>
    <col min="4096" max="4097" width="9.28515625" style="2" bestFit="1" customWidth="1"/>
    <col min="4098" max="4099" width="10.7109375" style="2" bestFit="1" customWidth="1"/>
    <col min="4100" max="4101" width="10.85546875" style="2" bestFit="1" customWidth="1"/>
    <col min="4102" max="4102" width="10.5703125" style="2" bestFit="1" customWidth="1"/>
    <col min="4103" max="4103" width="9.28515625" style="2" bestFit="1" customWidth="1"/>
    <col min="4104" max="4345" width="9.140625" style="2"/>
    <col min="4346" max="4346" width="50.85546875" style="2" customWidth="1"/>
    <col min="4347" max="4347" width="10.7109375" style="2" customWidth="1"/>
    <col min="4348" max="4348" width="12.28515625" style="2" customWidth="1"/>
    <col min="4349" max="4350" width="10.5703125" style="2" bestFit="1" customWidth="1"/>
    <col min="4351" max="4351" width="12" style="2" bestFit="1" customWidth="1"/>
    <col min="4352" max="4353" width="9.28515625" style="2" bestFit="1" customWidth="1"/>
    <col min="4354" max="4355" width="10.7109375" style="2" bestFit="1" customWidth="1"/>
    <col min="4356" max="4357" width="10.85546875" style="2" bestFit="1" customWidth="1"/>
    <col min="4358" max="4358" width="10.5703125" style="2" bestFit="1" customWidth="1"/>
    <col min="4359" max="4359" width="9.28515625" style="2" bestFit="1" customWidth="1"/>
    <col min="4360" max="4601" width="9.140625" style="2"/>
    <col min="4602" max="4602" width="50.85546875" style="2" customWidth="1"/>
    <col min="4603" max="4603" width="10.7109375" style="2" customWidth="1"/>
    <col min="4604" max="4604" width="12.28515625" style="2" customWidth="1"/>
    <col min="4605" max="4606" width="10.5703125" style="2" bestFit="1" customWidth="1"/>
    <col min="4607" max="4607" width="12" style="2" bestFit="1" customWidth="1"/>
    <col min="4608" max="4609" width="9.28515625" style="2" bestFit="1" customWidth="1"/>
    <col min="4610" max="4611" width="10.7109375" style="2" bestFit="1" customWidth="1"/>
    <col min="4612" max="4613" width="10.85546875" style="2" bestFit="1" customWidth="1"/>
    <col min="4614" max="4614" width="10.5703125" style="2" bestFit="1" customWidth="1"/>
    <col min="4615" max="4615" width="9.28515625" style="2" bestFit="1" customWidth="1"/>
    <col min="4616" max="4857" width="9.140625" style="2"/>
    <col min="4858" max="4858" width="50.85546875" style="2" customWidth="1"/>
    <col min="4859" max="4859" width="10.7109375" style="2" customWidth="1"/>
    <col min="4860" max="4860" width="12.28515625" style="2" customWidth="1"/>
    <col min="4861" max="4862" width="10.5703125" style="2" bestFit="1" customWidth="1"/>
    <col min="4863" max="4863" width="12" style="2" bestFit="1" customWidth="1"/>
    <col min="4864" max="4865" width="9.28515625" style="2" bestFit="1" customWidth="1"/>
    <col min="4866" max="4867" width="10.7109375" style="2" bestFit="1" customWidth="1"/>
    <col min="4868" max="4869" width="10.85546875" style="2" bestFit="1" customWidth="1"/>
    <col min="4870" max="4870" width="10.5703125" style="2" bestFit="1" customWidth="1"/>
    <col min="4871" max="4871" width="9.28515625" style="2" bestFit="1" customWidth="1"/>
    <col min="4872" max="5113" width="9.140625" style="2"/>
    <col min="5114" max="5114" width="50.85546875" style="2" customWidth="1"/>
    <col min="5115" max="5115" width="10.7109375" style="2" customWidth="1"/>
    <col min="5116" max="5116" width="12.28515625" style="2" customWidth="1"/>
    <col min="5117" max="5118" width="10.5703125" style="2" bestFit="1" customWidth="1"/>
    <col min="5119" max="5119" width="12" style="2" bestFit="1" customWidth="1"/>
    <col min="5120" max="5121" width="9.28515625" style="2" bestFit="1" customWidth="1"/>
    <col min="5122" max="5123" width="10.7109375" style="2" bestFit="1" customWidth="1"/>
    <col min="5124" max="5125" width="10.85546875" style="2" bestFit="1" customWidth="1"/>
    <col min="5126" max="5126" width="10.5703125" style="2" bestFit="1" customWidth="1"/>
    <col min="5127" max="5127" width="9.28515625" style="2" bestFit="1" customWidth="1"/>
    <col min="5128" max="5369" width="9.140625" style="2"/>
    <col min="5370" max="5370" width="50.85546875" style="2" customWidth="1"/>
    <col min="5371" max="5371" width="10.7109375" style="2" customWidth="1"/>
    <col min="5372" max="5372" width="12.28515625" style="2" customWidth="1"/>
    <col min="5373" max="5374" width="10.5703125" style="2" bestFit="1" customWidth="1"/>
    <col min="5375" max="5375" width="12" style="2" bestFit="1" customWidth="1"/>
    <col min="5376" max="5377" width="9.28515625" style="2" bestFit="1" customWidth="1"/>
    <col min="5378" max="5379" width="10.7109375" style="2" bestFit="1" customWidth="1"/>
    <col min="5380" max="5381" width="10.85546875" style="2" bestFit="1" customWidth="1"/>
    <col min="5382" max="5382" width="10.5703125" style="2" bestFit="1" customWidth="1"/>
    <col min="5383" max="5383" width="9.28515625" style="2" bestFit="1" customWidth="1"/>
    <col min="5384" max="5625" width="9.140625" style="2"/>
    <col min="5626" max="5626" width="50.85546875" style="2" customWidth="1"/>
    <col min="5627" max="5627" width="10.7109375" style="2" customWidth="1"/>
    <col min="5628" max="5628" width="12.28515625" style="2" customWidth="1"/>
    <col min="5629" max="5630" width="10.5703125" style="2" bestFit="1" customWidth="1"/>
    <col min="5631" max="5631" width="12" style="2" bestFit="1" customWidth="1"/>
    <col min="5632" max="5633" width="9.28515625" style="2" bestFit="1" customWidth="1"/>
    <col min="5634" max="5635" width="10.7109375" style="2" bestFit="1" customWidth="1"/>
    <col min="5636" max="5637" width="10.85546875" style="2" bestFit="1" customWidth="1"/>
    <col min="5638" max="5638" width="10.5703125" style="2" bestFit="1" customWidth="1"/>
    <col min="5639" max="5639" width="9.28515625" style="2" bestFit="1" customWidth="1"/>
    <col min="5640" max="5881" width="9.140625" style="2"/>
    <col min="5882" max="5882" width="50.85546875" style="2" customWidth="1"/>
    <col min="5883" max="5883" width="10.7109375" style="2" customWidth="1"/>
    <col min="5884" max="5884" width="12.28515625" style="2" customWidth="1"/>
    <col min="5885" max="5886" width="10.5703125" style="2" bestFit="1" customWidth="1"/>
    <col min="5887" max="5887" width="12" style="2" bestFit="1" customWidth="1"/>
    <col min="5888" max="5889" width="9.28515625" style="2" bestFit="1" customWidth="1"/>
    <col min="5890" max="5891" width="10.7109375" style="2" bestFit="1" customWidth="1"/>
    <col min="5892" max="5893" width="10.85546875" style="2" bestFit="1" customWidth="1"/>
    <col min="5894" max="5894" width="10.5703125" style="2" bestFit="1" customWidth="1"/>
    <col min="5895" max="5895" width="9.28515625" style="2" bestFit="1" customWidth="1"/>
    <col min="5896" max="6137" width="9.140625" style="2"/>
    <col min="6138" max="6138" width="50.85546875" style="2" customWidth="1"/>
    <col min="6139" max="6139" width="10.7109375" style="2" customWidth="1"/>
    <col min="6140" max="6140" width="12.28515625" style="2" customWidth="1"/>
    <col min="6141" max="6142" width="10.5703125" style="2" bestFit="1" customWidth="1"/>
    <col min="6143" max="6143" width="12" style="2" bestFit="1" customWidth="1"/>
    <col min="6144" max="6145" width="9.28515625" style="2" bestFit="1" customWidth="1"/>
    <col min="6146" max="6147" width="10.7109375" style="2" bestFit="1" customWidth="1"/>
    <col min="6148" max="6149" width="10.85546875" style="2" bestFit="1" customWidth="1"/>
    <col min="6150" max="6150" width="10.5703125" style="2" bestFit="1" customWidth="1"/>
    <col min="6151" max="6151" width="9.28515625" style="2" bestFit="1" customWidth="1"/>
    <col min="6152" max="6393" width="9.140625" style="2"/>
    <col min="6394" max="6394" width="50.85546875" style="2" customWidth="1"/>
    <col min="6395" max="6395" width="10.7109375" style="2" customWidth="1"/>
    <col min="6396" max="6396" width="12.28515625" style="2" customWidth="1"/>
    <col min="6397" max="6398" width="10.5703125" style="2" bestFit="1" customWidth="1"/>
    <col min="6399" max="6399" width="12" style="2" bestFit="1" customWidth="1"/>
    <col min="6400" max="6401" width="9.28515625" style="2" bestFit="1" customWidth="1"/>
    <col min="6402" max="6403" width="10.7109375" style="2" bestFit="1" customWidth="1"/>
    <col min="6404" max="6405" width="10.85546875" style="2" bestFit="1" customWidth="1"/>
    <col min="6406" max="6406" width="10.5703125" style="2" bestFit="1" customWidth="1"/>
    <col min="6407" max="6407" width="9.28515625" style="2" bestFit="1" customWidth="1"/>
    <col min="6408" max="6649" width="9.140625" style="2"/>
    <col min="6650" max="6650" width="50.85546875" style="2" customWidth="1"/>
    <col min="6651" max="6651" width="10.7109375" style="2" customWidth="1"/>
    <col min="6652" max="6652" width="12.28515625" style="2" customWidth="1"/>
    <col min="6653" max="6654" width="10.5703125" style="2" bestFit="1" customWidth="1"/>
    <col min="6655" max="6655" width="12" style="2" bestFit="1" customWidth="1"/>
    <col min="6656" max="6657" width="9.28515625" style="2" bestFit="1" customWidth="1"/>
    <col min="6658" max="6659" width="10.7109375" style="2" bestFit="1" customWidth="1"/>
    <col min="6660" max="6661" width="10.85546875" style="2" bestFit="1" customWidth="1"/>
    <col min="6662" max="6662" width="10.5703125" style="2" bestFit="1" customWidth="1"/>
    <col min="6663" max="6663" width="9.28515625" style="2" bestFit="1" customWidth="1"/>
    <col min="6664" max="6905" width="9.140625" style="2"/>
    <col min="6906" max="6906" width="50.85546875" style="2" customWidth="1"/>
    <col min="6907" max="6907" width="10.7109375" style="2" customWidth="1"/>
    <col min="6908" max="6908" width="12.28515625" style="2" customWidth="1"/>
    <col min="6909" max="6910" width="10.5703125" style="2" bestFit="1" customWidth="1"/>
    <col min="6911" max="6911" width="12" style="2" bestFit="1" customWidth="1"/>
    <col min="6912" max="6913" width="9.28515625" style="2" bestFit="1" customWidth="1"/>
    <col min="6914" max="6915" width="10.7109375" style="2" bestFit="1" customWidth="1"/>
    <col min="6916" max="6917" width="10.85546875" style="2" bestFit="1" customWidth="1"/>
    <col min="6918" max="6918" width="10.5703125" style="2" bestFit="1" customWidth="1"/>
    <col min="6919" max="6919" width="9.28515625" style="2" bestFit="1" customWidth="1"/>
    <col min="6920" max="7161" width="9.140625" style="2"/>
    <col min="7162" max="7162" width="50.85546875" style="2" customWidth="1"/>
    <col min="7163" max="7163" width="10.7109375" style="2" customWidth="1"/>
    <col min="7164" max="7164" width="12.28515625" style="2" customWidth="1"/>
    <col min="7165" max="7166" width="10.5703125" style="2" bestFit="1" customWidth="1"/>
    <col min="7167" max="7167" width="12" style="2" bestFit="1" customWidth="1"/>
    <col min="7168" max="7169" width="9.28515625" style="2" bestFit="1" customWidth="1"/>
    <col min="7170" max="7171" width="10.7109375" style="2" bestFit="1" customWidth="1"/>
    <col min="7172" max="7173" width="10.85546875" style="2" bestFit="1" customWidth="1"/>
    <col min="7174" max="7174" width="10.5703125" style="2" bestFit="1" customWidth="1"/>
    <col min="7175" max="7175" width="9.28515625" style="2" bestFit="1" customWidth="1"/>
    <col min="7176" max="7417" width="9.140625" style="2"/>
    <col min="7418" max="7418" width="50.85546875" style="2" customWidth="1"/>
    <col min="7419" max="7419" width="10.7109375" style="2" customWidth="1"/>
    <col min="7420" max="7420" width="12.28515625" style="2" customWidth="1"/>
    <col min="7421" max="7422" width="10.5703125" style="2" bestFit="1" customWidth="1"/>
    <col min="7423" max="7423" width="12" style="2" bestFit="1" customWidth="1"/>
    <col min="7424" max="7425" width="9.28515625" style="2" bestFit="1" customWidth="1"/>
    <col min="7426" max="7427" width="10.7109375" style="2" bestFit="1" customWidth="1"/>
    <col min="7428" max="7429" width="10.85546875" style="2" bestFit="1" customWidth="1"/>
    <col min="7430" max="7430" width="10.5703125" style="2" bestFit="1" customWidth="1"/>
    <col min="7431" max="7431" width="9.28515625" style="2" bestFit="1" customWidth="1"/>
    <col min="7432" max="7673" width="9.140625" style="2"/>
    <col min="7674" max="7674" width="50.85546875" style="2" customWidth="1"/>
    <col min="7675" max="7675" width="10.7109375" style="2" customWidth="1"/>
    <col min="7676" max="7676" width="12.28515625" style="2" customWidth="1"/>
    <col min="7677" max="7678" width="10.5703125" style="2" bestFit="1" customWidth="1"/>
    <col min="7679" max="7679" width="12" style="2" bestFit="1" customWidth="1"/>
    <col min="7680" max="7681" width="9.28515625" style="2" bestFit="1" customWidth="1"/>
    <col min="7682" max="7683" width="10.7109375" style="2" bestFit="1" customWidth="1"/>
    <col min="7684" max="7685" width="10.85546875" style="2" bestFit="1" customWidth="1"/>
    <col min="7686" max="7686" width="10.5703125" style="2" bestFit="1" customWidth="1"/>
    <col min="7687" max="7687" width="9.28515625" style="2" bestFit="1" customWidth="1"/>
    <col min="7688" max="7929" width="9.140625" style="2"/>
    <col min="7930" max="7930" width="50.85546875" style="2" customWidth="1"/>
    <col min="7931" max="7931" width="10.7109375" style="2" customWidth="1"/>
    <col min="7932" max="7932" width="12.28515625" style="2" customWidth="1"/>
    <col min="7933" max="7934" width="10.5703125" style="2" bestFit="1" customWidth="1"/>
    <col min="7935" max="7935" width="12" style="2" bestFit="1" customWidth="1"/>
    <col min="7936" max="7937" width="9.28515625" style="2" bestFit="1" customWidth="1"/>
    <col min="7938" max="7939" width="10.7109375" style="2" bestFit="1" customWidth="1"/>
    <col min="7940" max="7941" width="10.85546875" style="2" bestFit="1" customWidth="1"/>
    <col min="7942" max="7942" width="10.5703125" style="2" bestFit="1" customWidth="1"/>
    <col min="7943" max="7943" width="9.28515625" style="2" bestFit="1" customWidth="1"/>
    <col min="7944" max="8185" width="9.140625" style="2"/>
    <col min="8186" max="8186" width="50.85546875" style="2" customWidth="1"/>
    <col min="8187" max="8187" width="10.7109375" style="2" customWidth="1"/>
    <col min="8188" max="8188" width="12.28515625" style="2" customWidth="1"/>
    <col min="8189" max="8190" width="10.5703125" style="2" bestFit="1" customWidth="1"/>
    <col min="8191" max="8191" width="12" style="2" bestFit="1" customWidth="1"/>
    <col min="8192" max="8193" width="9.28515625" style="2" bestFit="1" customWidth="1"/>
    <col min="8194" max="8195" width="10.7109375" style="2" bestFit="1" customWidth="1"/>
    <col min="8196" max="8197" width="10.85546875" style="2" bestFit="1" customWidth="1"/>
    <col min="8198" max="8198" width="10.5703125" style="2" bestFit="1" customWidth="1"/>
    <col min="8199" max="8199" width="9.28515625" style="2" bestFit="1" customWidth="1"/>
    <col min="8200" max="8441" width="9.140625" style="2"/>
    <col min="8442" max="8442" width="50.85546875" style="2" customWidth="1"/>
    <col min="8443" max="8443" width="10.7109375" style="2" customWidth="1"/>
    <col min="8444" max="8444" width="12.28515625" style="2" customWidth="1"/>
    <col min="8445" max="8446" width="10.5703125" style="2" bestFit="1" customWidth="1"/>
    <col min="8447" max="8447" width="12" style="2" bestFit="1" customWidth="1"/>
    <col min="8448" max="8449" width="9.28515625" style="2" bestFit="1" customWidth="1"/>
    <col min="8450" max="8451" width="10.7109375" style="2" bestFit="1" customWidth="1"/>
    <col min="8452" max="8453" width="10.85546875" style="2" bestFit="1" customWidth="1"/>
    <col min="8454" max="8454" width="10.5703125" style="2" bestFit="1" customWidth="1"/>
    <col min="8455" max="8455" width="9.28515625" style="2" bestFit="1" customWidth="1"/>
    <col min="8456" max="8697" width="9.140625" style="2"/>
    <col min="8698" max="8698" width="50.85546875" style="2" customWidth="1"/>
    <col min="8699" max="8699" width="10.7109375" style="2" customWidth="1"/>
    <col min="8700" max="8700" width="12.28515625" style="2" customWidth="1"/>
    <col min="8701" max="8702" width="10.5703125" style="2" bestFit="1" customWidth="1"/>
    <col min="8703" max="8703" width="12" style="2" bestFit="1" customWidth="1"/>
    <col min="8704" max="8705" width="9.28515625" style="2" bestFit="1" customWidth="1"/>
    <col min="8706" max="8707" width="10.7109375" style="2" bestFit="1" customWidth="1"/>
    <col min="8708" max="8709" width="10.85546875" style="2" bestFit="1" customWidth="1"/>
    <col min="8710" max="8710" width="10.5703125" style="2" bestFit="1" customWidth="1"/>
    <col min="8711" max="8711" width="9.28515625" style="2" bestFit="1" customWidth="1"/>
    <col min="8712" max="8953" width="9.140625" style="2"/>
    <col min="8954" max="8954" width="50.85546875" style="2" customWidth="1"/>
    <col min="8955" max="8955" width="10.7109375" style="2" customWidth="1"/>
    <col min="8956" max="8956" width="12.28515625" style="2" customWidth="1"/>
    <col min="8957" max="8958" width="10.5703125" style="2" bestFit="1" customWidth="1"/>
    <col min="8959" max="8959" width="12" style="2" bestFit="1" customWidth="1"/>
    <col min="8960" max="8961" width="9.28515625" style="2" bestFit="1" customWidth="1"/>
    <col min="8962" max="8963" width="10.7109375" style="2" bestFit="1" customWidth="1"/>
    <col min="8964" max="8965" width="10.85546875" style="2" bestFit="1" customWidth="1"/>
    <col min="8966" max="8966" width="10.5703125" style="2" bestFit="1" customWidth="1"/>
    <col min="8967" max="8967" width="9.28515625" style="2" bestFit="1" customWidth="1"/>
    <col min="8968" max="9209" width="9.140625" style="2"/>
    <col min="9210" max="9210" width="50.85546875" style="2" customWidth="1"/>
    <col min="9211" max="9211" width="10.7109375" style="2" customWidth="1"/>
    <col min="9212" max="9212" width="12.28515625" style="2" customWidth="1"/>
    <col min="9213" max="9214" width="10.5703125" style="2" bestFit="1" customWidth="1"/>
    <col min="9215" max="9215" width="12" style="2" bestFit="1" customWidth="1"/>
    <col min="9216" max="9217" width="9.28515625" style="2" bestFit="1" customWidth="1"/>
    <col min="9218" max="9219" width="10.7109375" style="2" bestFit="1" customWidth="1"/>
    <col min="9220" max="9221" width="10.85546875" style="2" bestFit="1" customWidth="1"/>
    <col min="9222" max="9222" width="10.5703125" style="2" bestFit="1" customWidth="1"/>
    <col min="9223" max="9223" width="9.28515625" style="2" bestFit="1" customWidth="1"/>
    <col min="9224" max="9465" width="9.140625" style="2"/>
    <col min="9466" max="9466" width="50.85546875" style="2" customWidth="1"/>
    <col min="9467" max="9467" width="10.7109375" style="2" customWidth="1"/>
    <col min="9468" max="9468" width="12.28515625" style="2" customWidth="1"/>
    <col min="9469" max="9470" width="10.5703125" style="2" bestFit="1" customWidth="1"/>
    <col min="9471" max="9471" width="12" style="2" bestFit="1" customWidth="1"/>
    <col min="9472" max="9473" width="9.28515625" style="2" bestFit="1" customWidth="1"/>
    <col min="9474" max="9475" width="10.7109375" style="2" bestFit="1" customWidth="1"/>
    <col min="9476" max="9477" width="10.85546875" style="2" bestFit="1" customWidth="1"/>
    <col min="9478" max="9478" width="10.5703125" style="2" bestFit="1" customWidth="1"/>
    <col min="9479" max="9479" width="9.28515625" style="2" bestFit="1" customWidth="1"/>
    <col min="9480" max="9721" width="9.140625" style="2"/>
    <col min="9722" max="9722" width="50.85546875" style="2" customWidth="1"/>
    <col min="9723" max="9723" width="10.7109375" style="2" customWidth="1"/>
    <col min="9724" max="9724" width="12.28515625" style="2" customWidth="1"/>
    <col min="9725" max="9726" width="10.5703125" style="2" bestFit="1" customWidth="1"/>
    <col min="9727" max="9727" width="12" style="2" bestFit="1" customWidth="1"/>
    <col min="9728" max="9729" width="9.28515625" style="2" bestFit="1" customWidth="1"/>
    <col min="9730" max="9731" width="10.7109375" style="2" bestFit="1" customWidth="1"/>
    <col min="9732" max="9733" width="10.85546875" style="2" bestFit="1" customWidth="1"/>
    <col min="9734" max="9734" width="10.5703125" style="2" bestFit="1" customWidth="1"/>
    <col min="9735" max="9735" width="9.28515625" style="2" bestFit="1" customWidth="1"/>
    <col min="9736" max="9977" width="9.140625" style="2"/>
    <col min="9978" max="9978" width="50.85546875" style="2" customWidth="1"/>
    <col min="9979" max="9979" width="10.7109375" style="2" customWidth="1"/>
    <col min="9980" max="9980" width="12.28515625" style="2" customWidth="1"/>
    <col min="9981" max="9982" width="10.5703125" style="2" bestFit="1" customWidth="1"/>
    <col min="9983" max="9983" width="12" style="2" bestFit="1" customWidth="1"/>
    <col min="9984" max="9985" width="9.28515625" style="2" bestFit="1" customWidth="1"/>
    <col min="9986" max="9987" width="10.7109375" style="2" bestFit="1" customWidth="1"/>
    <col min="9988" max="9989" width="10.85546875" style="2" bestFit="1" customWidth="1"/>
    <col min="9990" max="9990" width="10.5703125" style="2" bestFit="1" customWidth="1"/>
    <col min="9991" max="9991" width="9.28515625" style="2" bestFit="1" customWidth="1"/>
    <col min="9992" max="10233" width="9.140625" style="2"/>
    <col min="10234" max="10234" width="50.85546875" style="2" customWidth="1"/>
    <col min="10235" max="10235" width="10.7109375" style="2" customWidth="1"/>
    <col min="10236" max="10236" width="12.28515625" style="2" customWidth="1"/>
    <col min="10237" max="10238" width="10.5703125" style="2" bestFit="1" customWidth="1"/>
    <col min="10239" max="10239" width="12" style="2" bestFit="1" customWidth="1"/>
    <col min="10240" max="10241" width="9.28515625" style="2" bestFit="1" customWidth="1"/>
    <col min="10242" max="10243" width="10.7109375" style="2" bestFit="1" customWidth="1"/>
    <col min="10244" max="10245" width="10.85546875" style="2" bestFit="1" customWidth="1"/>
    <col min="10246" max="10246" width="10.5703125" style="2" bestFit="1" customWidth="1"/>
    <col min="10247" max="10247" width="9.28515625" style="2" bestFit="1" customWidth="1"/>
    <col min="10248" max="10489" width="9.140625" style="2"/>
    <col min="10490" max="10490" width="50.85546875" style="2" customWidth="1"/>
    <col min="10491" max="10491" width="10.7109375" style="2" customWidth="1"/>
    <col min="10492" max="10492" width="12.28515625" style="2" customWidth="1"/>
    <col min="10493" max="10494" width="10.5703125" style="2" bestFit="1" customWidth="1"/>
    <col min="10495" max="10495" width="12" style="2" bestFit="1" customWidth="1"/>
    <col min="10496" max="10497" width="9.28515625" style="2" bestFit="1" customWidth="1"/>
    <col min="10498" max="10499" width="10.7109375" style="2" bestFit="1" customWidth="1"/>
    <col min="10500" max="10501" width="10.85546875" style="2" bestFit="1" customWidth="1"/>
    <col min="10502" max="10502" width="10.5703125" style="2" bestFit="1" customWidth="1"/>
    <col min="10503" max="10503" width="9.28515625" style="2" bestFit="1" customWidth="1"/>
    <col min="10504" max="10745" width="9.140625" style="2"/>
    <col min="10746" max="10746" width="50.85546875" style="2" customWidth="1"/>
    <col min="10747" max="10747" width="10.7109375" style="2" customWidth="1"/>
    <col min="10748" max="10748" width="12.28515625" style="2" customWidth="1"/>
    <col min="10749" max="10750" width="10.5703125" style="2" bestFit="1" customWidth="1"/>
    <col min="10751" max="10751" width="12" style="2" bestFit="1" customWidth="1"/>
    <col min="10752" max="10753" width="9.28515625" style="2" bestFit="1" customWidth="1"/>
    <col min="10754" max="10755" width="10.7109375" style="2" bestFit="1" customWidth="1"/>
    <col min="10756" max="10757" width="10.85546875" style="2" bestFit="1" customWidth="1"/>
    <col min="10758" max="10758" width="10.5703125" style="2" bestFit="1" customWidth="1"/>
    <col min="10759" max="10759" width="9.28515625" style="2" bestFit="1" customWidth="1"/>
    <col min="10760" max="11001" width="9.140625" style="2"/>
    <col min="11002" max="11002" width="50.85546875" style="2" customWidth="1"/>
    <col min="11003" max="11003" width="10.7109375" style="2" customWidth="1"/>
    <col min="11004" max="11004" width="12.28515625" style="2" customWidth="1"/>
    <col min="11005" max="11006" width="10.5703125" style="2" bestFit="1" customWidth="1"/>
    <col min="11007" max="11007" width="12" style="2" bestFit="1" customWidth="1"/>
    <col min="11008" max="11009" width="9.28515625" style="2" bestFit="1" customWidth="1"/>
    <col min="11010" max="11011" width="10.7109375" style="2" bestFit="1" customWidth="1"/>
    <col min="11012" max="11013" width="10.85546875" style="2" bestFit="1" customWidth="1"/>
    <col min="11014" max="11014" width="10.5703125" style="2" bestFit="1" customWidth="1"/>
    <col min="11015" max="11015" width="9.28515625" style="2" bestFit="1" customWidth="1"/>
    <col min="11016" max="11257" width="9.140625" style="2"/>
    <col min="11258" max="11258" width="50.85546875" style="2" customWidth="1"/>
    <col min="11259" max="11259" width="10.7109375" style="2" customWidth="1"/>
    <col min="11260" max="11260" width="12.28515625" style="2" customWidth="1"/>
    <col min="11261" max="11262" width="10.5703125" style="2" bestFit="1" customWidth="1"/>
    <col min="11263" max="11263" width="12" style="2" bestFit="1" customWidth="1"/>
    <col min="11264" max="11265" width="9.28515625" style="2" bestFit="1" customWidth="1"/>
    <col min="11266" max="11267" width="10.7109375" style="2" bestFit="1" customWidth="1"/>
    <col min="11268" max="11269" width="10.85546875" style="2" bestFit="1" customWidth="1"/>
    <col min="11270" max="11270" width="10.5703125" style="2" bestFit="1" customWidth="1"/>
    <col min="11271" max="11271" width="9.28515625" style="2" bestFit="1" customWidth="1"/>
    <col min="11272" max="11513" width="9.140625" style="2"/>
    <col min="11514" max="11514" width="50.85546875" style="2" customWidth="1"/>
    <col min="11515" max="11515" width="10.7109375" style="2" customWidth="1"/>
    <col min="11516" max="11516" width="12.28515625" style="2" customWidth="1"/>
    <col min="11517" max="11518" width="10.5703125" style="2" bestFit="1" customWidth="1"/>
    <col min="11519" max="11519" width="12" style="2" bestFit="1" customWidth="1"/>
    <col min="11520" max="11521" width="9.28515625" style="2" bestFit="1" customWidth="1"/>
    <col min="11522" max="11523" width="10.7109375" style="2" bestFit="1" customWidth="1"/>
    <col min="11524" max="11525" width="10.85546875" style="2" bestFit="1" customWidth="1"/>
    <col min="11526" max="11526" width="10.5703125" style="2" bestFit="1" customWidth="1"/>
    <col min="11527" max="11527" width="9.28515625" style="2" bestFit="1" customWidth="1"/>
    <col min="11528" max="11769" width="9.140625" style="2"/>
    <col min="11770" max="11770" width="50.85546875" style="2" customWidth="1"/>
    <col min="11771" max="11771" width="10.7109375" style="2" customWidth="1"/>
    <col min="11772" max="11772" width="12.28515625" style="2" customWidth="1"/>
    <col min="11773" max="11774" width="10.5703125" style="2" bestFit="1" customWidth="1"/>
    <col min="11775" max="11775" width="12" style="2" bestFit="1" customWidth="1"/>
    <col min="11776" max="11777" width="9.28515625" style="2" bestFit="1" customWidth="1"/>
    <col min="11778" max="11779" width="10.7109375" style="2" bestFit="1" customWidth="1"/>
    <col min="11780" max="11781" width="10.85546875" style="2" bestFit="1" customWidth="1"/>
    <col min="11782" max="11782" width="10.5703125" style="2" bestFit="1" customWidth="1"/>
    <col min="11783" max="11783" width="9.28515625" style="2" bestFit="1" customWidth="1"/>
    <col min="11784" max="12025" width="9.140625" style="2"/>
    <col min="12026" max="12026" width="50.85546875" style="2" customWidth="1"/>
    <col min="12027" max="12027" width="10.7109375" style="2" customWidth="1"/>
    <col min="12028" max="12028" width="12.28515625" style="2" customWidth="1"/>
    <col min="12029" max="12030" width="10.5703125" style="2" bestFit="1" customWidth="1"/>
    <col min="12031" max="12031" width="12" style="2" bestFit="1" customWidth="1"/>
    <col min="12032" max="12033" width="9.28515625" style="2" bestFit="1" customWidth="1"/>
    <col min="12034" max="12035" width="10.7109375" style="2" bestFit="1" customWidth="1"/>
    <col min="12036" max="12037" width="10.85546875" style="2" bestFit="1" customWidth="1"/>
    <col min="12038" max="12038" width="10.5703125" style="2" bestFit="1" customWidth="1"/>
    <col min="12039" max="12039" width="9.28515625" style="2" bestFit="1" customWidth="1"/>
    <col min="12040" max="12281" width="9.140625" style="2"/>
    <col min="12282" max="12282" width="50.85546875" style="2" customWidth="1"/>
    <col min="12283" max="12283" width="10.7109375" style="2" customWidth="1"/>
    <col min="12284" max="12284" width="12.28515625" style="2" customWidth="1"/>
    <col min="12285" max="12286" width="10.5703125" style="2" bestFit="1" customWidth="1"/>
    <col min="12287" max="12287" width="12" style="2" bestFit="1" customWidth="1"/>
    <col min="12288" max="12289" width="9.28515625" style="2" bestFit="1" customWidth="1"/>
    <col min="12290" max="12291" width="10.7109375" style="2" bestFit="1" customWidth="1"/>
    <col min="12292" max="12293" width="10.85546875" style="2" bestFit="1" customWidth="1"/>
    <col min="12294" max="12294" width="10.5703125" style="2" bestFit="1" customWidth="1"/>
    <col min="12295" max="12295" width="9.28515625" style="2" bestFit="1" customWidth="1"/>
    <col min="12296" max="12537" width="9.140625" style="2"/>
    <col min="12538" max="12538" width="50.85546875" style="2" customWidth="1"/>
    <col min="12539" max="12539" width="10.7109375" style="2" customWidth="1"/>
    <col min="12540" max="12540" width="12.28515625" style="2" customWidth="1"/>
    <col min="12541" max="12542" width="10.5703125" style="2" bestFit="1" customWidth="1"/>
    <col min="12543" max="12543" width="12" style="2" bestFit="1" customWidth="1"/>
    <col min="12544" max="12545" width="9.28515625" style="2" bestFit="1" customWidth="1"/>
    <col min="12546" max="12547" width="10.7109375" style="2" bestFit="1" customWidth="1"/>
    <col min="12548" max="12549" width="10.85546875" style="2" bestFit="1" customWidth="1"/>
    <col min="12550" max="12550" width="10.5703125" style="2" bestFit="1" customWidth="1"/>
    <col min="12551" max="12551" width="9.28515625" style="2" bestFit="1" customWidth="1"/>
    <col min="12552" max="12793" width="9.140625" style="2"/>
    <col min="12794" max="12794" width="50.85546875" style="2" customWidth="1"/>
    <col min="12795" max="12795" width="10.7109375" style="2" customWidth="1"/>
    <col min="12796" max="12796" width="12.28515625" style="2" customWidth="1"/>
    <col min="12797" max="12798" width="10.5703125" style="2" bestFit="1" customWidth="1"/>
    <col min="12799" max="12799" width="12" style="2" bestFit="1" customWidth="1"/>
    <col min="12800" max="12801" width="9.28515625" style="2" bestFit="1" customWidth="1"/>
    <col min="12802" max="12803" width="10.7109375" style="2" bestFit="1" customWidth="1"/>
    <col min="12804" max="12805" width="10.85546875" style="2" bestFit="1" customWidth="1"/>
    <col min="12806" max="12806" width="10.5703125" style="2" bestFit="1" customWidth="1"/>
    <col min="12807" max="12807" width="9.28515625" style="2" bestFit="1" customWidth="1"/>
    <col min="12808" max="13049" width="9.140625" style="2"/>
    <col min="13050" max="13050" width="50.85546875" style="2" customWidth="1"/>
    <col min="13051" max="13051" width="10.7109375" style="2" customWidth="1"/>
    <col min="13052" max="13052" width="12.28515625" style="2" customWidth="1"/>
    <col min="13053" max="13054" width="10.5703125" style="2" bestFit="1" customWidth="1"/>
    <col min="13055" max="13055" width="12" style="2" bestFit="1" customWidth="1"/>
    <col min="13056" max="13057" width="9.28515625" style="2" bestFit="1" customWidth="1"/>
    <col min="13058" max="13059" width="10.7109375" style="2" bestFit="1" customWidth="1"/>
    <col min="13060" max="13061" width="10.85546875" style="2" bestFit="1" customWidth="1"/>
    <col min="13062" max="13062" width="10.5703125" style="2" bestFit="1" customWidth="1"/>
    <col min="13063" max="13063" width="9.28515625" style="2" bestFit="1" customWidth="1"/>
    <col min="13064" max="13305" width="9.140625" style="2"/>
    <col min="13306" max="13306" width="50.85546875" style="2" customWidth="1"/>
    <col min="13307" max="13307" width="10.7109375" style="2" customWidth="1"/>
    <col min="13308" max="13308" width="12.28515625" style="2" customWidth="1"/>
    <col min="13309" max="13310" width="10.5703125" style="2" bestFit="1" customWidth="1"/>
    <col min="13311" max="13311" width="12" style="2" bestFit="1" customWidth="1"/>
    <col min="13312" max="13313" width="9.28515625" style="2" bestFit="1" customWidth="1"/>
    <col min="13314" max="13315" width="10.7109375" style="2" bestFit="1" customWidth="1"/>
    <col min="13316" max="13317" width="10.85546875" style="2" bestFit="1" customWidth="1"/>
    <col min="13318" max="13318" width="10.5703125" style="2" bestFit="1" customWidth="1"/>
    <col min="13319" max="13319" width="9.28515625" style="2" bestFit="1" customWidth="1"/>
    <col min="13320" max="13561" width="9.140625" style="2"/>
    <col min="13562" max="13562" width="50.85546875" style="2" customWidth="1"/>
    <col min="13563" max="13563" width="10.7109375" style="2" customWidth="1"/>
    <col min="13564" max="13564" width="12.28515625" style="2" customWidth="1"/>
    <col min="13565" max="13566" width="10.5703125" style="2" bestFit="1" customWidth="1"/>
    <col min="13567" max="13567" width="12" style="2" bestFit="1" customWidth="1"/>
    <col min="13568" max="13569" width="9.28515625" style="2" bestFit="1" customWidth="1"/>
    <col min="13570" max="13571" width="10.7109375" style="2" bestFit="1" customWidth="1"/>
    <col min="13572" max="13573" width="10.85546875" style="2" bestFit="1" customWidth="1"/>
    <col min="13574" max="13574" width="10.5703125" style="2" bestFit="1" customWidth="1"/>
    <col min="13575" max="13575" width="9.28515625" style="2" bestFit="1" customWidth="1"/>
    <col min="13576" max="13817" width="9.140625" style="2"/>
    <col min="13818" max="13818" width="50.85546875" style="2" customWidth="1"/>
    <col min="13819" max="13819" width="10.7109375" style="2" customWidth="1"/>
    <col min="13820" max="13820" width="12.28515625" style="2" customWidth="1"/>
    <col min="13821" max="13822" width="10.5703125" style="2" bestFit="1" customWidth="1"/>
    <col min="13823" max="13823" width="12" style="2" bestFit="1" customWidth="1"/>
    <col min="13824" max="13825" width="9.28515625" style="2" bestFit="1" customWidth="1"/>
    <col min="13826" max="13827" width="10.7109375" style="2" bestFit="1" customWidth="1"/>
    <col min="13828" max="13829" width="10.85546875" style="2" bestFit="1" customWidth="1"/>
    <col min="13830" max="13830" width="10.5703125" style="2" bestFit="1" customWidth="1"/>
    <col min="13831" max="13831" width="9.28515625" style="2" bestFit="1" customWidth="1"/>
    <col min="13832" max="14073" width="9.140625" style="2"/>
    <col min="14074" max="14074" width="50.85546875" style="2" customWidth="1"/>
    <col min="14075" max="14075" width="10.7109375" style="2" customWidth="1"/>
    <col min="14076" max="14076" width="12.28515625" style="2" customWidth="1"/>
    <col min="14077" max="14078" width="10.5703125" style="2" bestFit="1" customWidth="1"/>
    <col min="14079" max="14079" width="12" style="2" bestFit="1" customWidth="1"/>
    <col min="14080" max="14081" width="9.28515625" style="2" bestFit="1" customWidth="1"/>
    <col min="14082" max="14083" width="10.7109375" style="2" bestFit="1" customWidth="1"/>
    <col min="14084" max="14085" width="10.85546875" style="2" bestFit="1" customWidth="1"/>
    <col min="14086" max="14086" width="10.5703125" style="2" bestFit="1" customWidth="1"/>
    <col min="14087" max="14087" width="9.28515625" style="2" bestFit="1" customWidth="1"/>
    <col min="14088" max="14329" width="9.140625" style="2"/>
    <col min="14330" max="14330" width="50.85546875" style="2" customWidth="1"/>
    <col min="14331" max="14331" width="10.7109375" style="2" customWidth="1"/>
    <col min="14332" max="14332" width="12.28515625" style="2" customWidth="1"/>
    <col min="14333" max="14334" width="10.5703125" style="2" bestFit="1" customWidth="1"/>
    <col min="14335" max="14335" width="12" style="2" bestFit="1" customWidth="1"/>
    <col min="14336" max="14337" width="9.28515625" style="2" bestFit="1" customWidth="1"/>
    <col min="14338" max="14339" width="10.7109375" style="2" bestFit="1" customWidth="1"/>
    <col min="14340" max="14341" width="10.85546875" style="2" bestFit="1" customWidth="1"/>
    <col min="14342" max="14342" width="10.5703125" style="2" bestFit="1" customWidth="1"/>
    <col min="14343" max="14343" width="9.28515625" style="2" bestFit="1" customWidth="1"/>
    <col min="14344" max="14585" width="9.140625" style="2"/>
    <col min="14586" max="14586" width="50.85546875" style="2" customWidth="1"/>
    <col min="14587" max="14587" width="10.7109375" style="2" customWidth="1"/>
    <col min="14588" max="14588" width="12.28515625" style="2" customWidth="1"/>
    <col min="14589" max="14590" width="10.5703125" style="2" bestFit="1" customWidth="1"/>
    <col min="14591" max="14591" width="12" style="2" bestFit="1" customWidth="1"/>
    <col min="14592" max="14593" width="9.28515625" style="2" bestFit="1" customWidth="1"/>
    <col min="14594" max="14595" width="10.7109375" style="2" bestFit="1" customWidth="1"/>
    <col min="14596" max="14597" width="10.85546875" style="2" bestFit="1" customWidth="1"/>
    <col min="14598" max="14598" width="10.5703125" style="2" bestFit="1" customWidth="1"/>
    <col min="14599" max="14599" width="9.28515625" style="2" bestFit="1" customWidth="1"/>
    <col min="14600" max="14841" width="9.140625" style="2"/>
    <col min="14842" max="14842" width="50.85546875" style="2" customWidth="1"/>
    <col min="14843" max="14843" width="10.7109375" style="2" customWidth="1"/>
    <col min="14844" max="14844" width="12.28515625" style="2" customWidth="1"/>
    <col min="14845" max="14846" width="10.5703125" style="2" bestFit="1" customWidth="1"/>
    <col min="14847" max="14847" width="12" style="2" bestFit="1" customWidth="1"/>
    <col min="14848" max="14849" width="9.28515625" style="2" bestFit="1" customWidth="1"/>
    <col min="14850" max="14851" width="10.7109375" style="2" bestFit="1" customWidth="1"/>
    <col min="14852" max="14853" width="10.85546875" style="2" bestFit="1" customWidth="1"/>
    <col min="14854" max="14854" width="10.5703125" style="2" bestFit="1" customWidth="1"/>
    <col min="14855" max="14855" width="9.28515625" style="2" bestFit="1" customWidth="1"/>
    <col min="14856" max="15097" width="9.140625" style="2"/>
    <col min="15098" max="15098" width="50.85546875" style="2" customWidth="1"/>
    <col min="15099" max="15099" width="10.7109375" style="2" customWidth="1"/>
    <col min="15100" max="15100" width="12.28515625" style="2" customWidth="1"/>
    <col min="15101" max="15102" width="10.5703125" style="2" bestFit="1" customWidth="1"/>
    <col min="15103" max="15103" width="12" style="2" bestFit="1" customWidth="1"/>
    <col min="15104" max="15105" width="9.28515625" style="2" bestFit="1" customWidth="1"/>
    <col min="15106" max="15107" width="10.7109375" style="2" bestFit="1" customWidth="1"/>
    <col min="15108" max="15109" width="10.85546875" style="2" bestFit="1" customWidth="1"/>
    <col min="15110" max="15110" width="10.5703125" style="2" bestFit="1" customWidth="1"/>
    <col min="15111" max="15111" width="9.28515625" style="2" bestFit="1" customWidth="1"/>
    <col min="15112" max="15353" width="9.140625" style="2"/>
    <col min="15354" max="15354" width="50.85546875" style="2" customWidth="1"/>
    <col min="15355" max="15355" width="10.7109375" style="2" customWidth="1"/>
    <col min="15356" max="15356" width="12.28515625" style="2" customWidth="1"/>
    <col min="15357" max="15358" width="10.5703125" style="2" bestFit="1" customWidth="1"/>
    <col min="15359" max="15359" width="12" style="2" bestFit="1" customWidth="1"/>
    <col min="15360" max="15361" width="9.28515625" style="2" bestFit="1" customWidth="1"/>
    <col min="15362" max="15363" width="10.7109375" style="2" bestFit="1" customWidth="1"/>
    <col min="15364" max="15365" width="10.85546875" style="2" bestFit="1" customWidth="1"/>
    <col min="15366" max="15366" width="10.5703125" style="2" bestFit="1" customWidth="1"/>
    <col min="15367" max="15367" width="9.28515625" style="2" bestFit="1" customWidth="1"/>
    <col min="15368" max="15609" width="9.140625" style="2"/>
    <col min="15610" max="15610" width="50.85546875" style="2" customWidth="1"/>
    <col min="15611" max="15611" width="10.7109375" style="2" customWidth="1"/>
    <col min="15612" max="15612" width="12.28515625" style="2" customWidth="1"/>
    <col min="15613" max="15614" width="10.5703125" style="2" bestFit="1" customWidth="1"/>
    <col min="15615" max="15615" width="12" style="2" bestFit="1" customWidth="1"/>
    <col min="15616" max="15617" width="9.28515625" style="2" bestFit="1" customWidth="1"/>
    <col min="15618" max="15619" width="10.7109375" style="2" bestFit="1" customWidth="1"/>
    <col min="15620" max="15621" width="10.85546875" style="2" bestFit="1" customWidth="1"/>
    <col min="15622" max="15622" width="10.5703125" style="2" bestFit="1" customWidth="1"/>
    <col min="15623" max="15623" width="9.28515625" style="2" bestFit="1" customWidth="1"/>
    <col min="15624" max="15865" width="9.140625" style="2"/>
    <col min="15866" max="15866" width="50.85546875" style="2" customWidth="1"/>
    <col min="15867" max="15867" width="10.7109375" style="2" customWidth="1"/>
    <col min="15868" max="15868" width="12.28515625" style="2" customWidth="1"/>
    <col min="15869" max="15870" width="10.5703125" style="2" bestFit="1" customWidth="1"/>
    <col min="15871" max="15871" width="12" style="2" bestFit="1" customWidth="1"/>
    <col min="15872" max="15873" width="9.28515625" style="2" bestFit="1" customWidth="1"/>
    <col min="15874" max="15875" width="10.7109375" style="2" bestFit="1" customWidth="1"/>
    <col min="15876" max="15877" width="10.85546875" style="2" bestFit="1" customWidth="1"/>
    <col min="15878" max="15878" width="10.5703125" style="2" bestFit="1" customWidth="1"/>
    <col min="15879" max="15879" width="9.28515625" style="2" bestFit="1" customWidth="1"/>
    <col min="15880" max="16121" width="9.140625" style="2"/>
    <col min="16122" max="16122" width="50.85546875" style="2" customWidth="1"/>
    <col min="16123" max="16123" width="10.7109375" style="2" customWidth="1"/>
    <col min="16124" max="16124" width="12.28515625" style="2" customWidth="1"/>
    <col min="16125" max="16126" width="10.5703125" style="2" bestFit="1" customWidth="1"/>
    <col min="16127" max="16127" width="12" style="2" bestFit="1" customWidth="1"/>
    <col min="16128" max="16129" width="9.28515625" style="2" bestFit="1" customWidth="1"/>
    <col min="16130" max="16131" width="10.7109375" style="2" bestFit="1" customWidth="1"/>
    <col min="16132" max="16133" width="10.85546875" style="2" bestFit="1" customWidth="1"/>
    <col min="16134" max="16134" width="10.5703125" style="2" bestFit="1" customWidth="1"/>
    <col min="16135" max="16135" width="9.28515625" style="2" bestFit="1" customWidth="1"/>
    <col min="16136" max="16377" width="9.140625" style="2"/>
    <col min="16378" max="16378" width="9.140625" style="2" customWidth="1"/>
    <col min="16379" max="16384" width="9.140625" style="2"/>
  </cols>
  <sheetData>
    <row r="1" spans="2:9" ht="21.75" customHeight="1" x14ac:dyDescent="0.25">
      <c r="B1" s="1"/>
      <c r="C1" s="356" t="s">
        <v>116</v>
      </c>
      <c r="D1" s="356"/>
      <c r="E1" s="356"/>
      <c r="F1" s="356"/>
      <c r="G1" s="356"/>
      <c r="H1" s="356"/>
    </row>
    <row r="2" spans="2:9" ht="19.5" customHeight="1" thickBot="1" x14ac:dyDescent="0.3">
      <c r="B2" s="1"/>
      <c r="C2" s="86" t="s">
        <v>66</v>
      </c>
      <c r="D2" s="3"/>
      <c r="E2" s="3"/>
      <c r="F2" s="3"/>
      <c r="G2" s="3"/>
      <c r="H2" s="39"/>
    </row>
    <row r="3" spans="2:9" ht="14.25" customHeight="1" x14ac:dyDescent="0.25">
      <c r="B3" s="357" t="s">
        <v>0</v>
      </c>
      <c r="C3" s="359" t="s">
        <v>1</v>
      </c>
      <c r="D3" s="361" t="s">
        <v>104</v>
      </c>
      <c r="E3" s="363" t="s">
        <v>3</v>
      </c>
      <c r="F3" s="363" t="s">
        <v>4</v>
      </c>
      <c r="G3" s="365" t="s">
        <v>5</v>
      </c>
      <c r="H3" s="367" t="s">
        <v>6</v>
      </c>
      <c r="I3" s="353"/>
    </row>
    <row r="4" spans="2:9" ht="22.5" customHeight="1" thickBot="1" x14ac:dyDescent="0.3">
      <c r="B4" s="358"/>
      <c r="C4" s="360"/>
      <c r="D4" s="362"/>
      <c r="E4" s="364"/>
      <c r="F4" s="364"/>
      <c r="G4" s="366"/>
      <c r="H4" s="368"/>
      <c r="I4" s="353"/>
    </row>
    <row r="5" spans="2:9" s="5" customFormat="1" ht="18.75" customHeight="1" x14ac:dyDescent="0.3">
      <c r="B5" s="158"/>
      <c r="C5" s="50" t="s">
        <v>7</v>
      </c>
      <c r="D5" s="51"/>
      <c r="E5" s="51"/>
      <c r="F5" s="51"/>
      <c r="G5" s="51"/>
      <c r="H5" s="159"/>
      <c r="I5" s="147"/>
    </row>
    <row r="6" spans="2:9" ht="17.25" customHeight="1" x14ac:dyDescent="0.25">
      <c r="B6" s="151"/>
      <c r="C6" s="6" t="s">
        <v>8</v>
      </c>
      <c r="D6" s="7"/>
      <c r="E6" s="7"/>
      <c r="F6" s="7"/>
      <c r="G6" s="7"/>
      <c r="H6" s="152"/>
      <c r="I6" s="44"/>
    </row>
    <row r="7" spans="2:9" ht="18" customHeight="1" x14ac:dyDescent="0.25">
      <c r="B7" s="151" t="s">
        <v>190</v>
      </c>
      <c r="C7" s="8" t="s">
        <v>197</v>
      </c>
      <c r="D7" s="7">
        <v>60</v>
      </c>
      <c r="E7" s="7">
        <v>1.78</v>
      </c>
      <c r="F7" s="7">
        <v>3.11</v>
      </c>
      <c r="G7" s="7">
        <v>3.93</v>
      </c>
      <c r="H7" s="152">
        <v>50.16</v>
      </c>
      <c r="I7" s="44"/>
    </row>
    <row r="8" spans="2:9" ht="18" customHeight="1" x14ac:dyDescent="0.25">
      <c r="B8" s="64" t="s">
        <v>39</v>
      </c>
      <c r="C8" s="94" t="s">
        <v>143</v>
      </c>
      <c r="D8" s="37">
        <v>160</v>
      </c>
      <c r="E8" s="38">
        <v>10.82</v>
      </c>
      <c r="F8" s="38">
        <v>12.73</v>
      </c>
      <c r="G8" s="38">
        <v>27.28</v>
      </c>
      <c r="H8" s="77">
        <v>267.52</v>
      </c>
      <c r="I8" s="148"/>
    </row>
    <row r="9" spans="2:9" ht="18" customHeight="1" x14ac:dyDescent="0.25">
      <c r="B9" s="64" t="s">
        <v>54</v>
      </c>
      <c r="C9" s="94" t="s">
        <v>9</v>
      </c>
      <c r="D9" s="37">
        <v>30</v>
      </c>
      <c r="E9" s="38">
        <v>1.77</v>
      </c>
      <c r="F9" s="38">
        <v>0.22</v>
      </c>
      <c r="G9" s="38">
        <v>10.39</v>
      </c>
      <c r="H9" s="77">
        <v>52.6</v>
      </c>
      <c r="I9" s="148"/>
    </row>
    <row r="10" spans="2:9" ht="17.25" customHeight="1" x14ac:dyDescent="0.25">
      <c r="B10" s="64" t="s">
        <v>50</v>
      </c>
      <c r="C10" s="94" t="s">
        <v>41</v>
      </c>
      <c r="D10" s="37">
        <v>10</v>
      </c>
      <c r="E10" s="40">
        <v>0.08</v>
      </c>
      <c r="F10" s="40">
        <v>7.25</v>
      </c>
      <c r="G10" s="40">
        <v>0.13</v>
      </c>
      <c r="H10" s="304">
        <v>66</v>
      </c>
      <c r="I10" s="148"/>
    </row>
    <row r="11" spans="2:9" ht="18" customHeight="1" x14ac:dyDescent="0.25">
      <c r="B11" s="64" t="s">
        <v>182</v>
      </c>
      <c r="C11" s="94" t="s">
        <v>38</v>
      </c>
      <c r="D11" s="37">
        <v>200</v>
      </c>
      <c r="E11" s="38">
        <v>7.0000000000000007E-2</v>
      </c>
      <c r="F11" s="38">
        <v>0.02</v>
      </c>
      <c r="G11" s="38">
        <v>15</v>
      </c>
      <c r="H11" s="77">
        <v>60</v>
      </c>
      <c r="I11" s="148"/>
    </row>
    <row r="12" spans="2:9" ht="18" customHeight="1" x14ac:dyDescent="0.25">
      <c r="B12" s="64" t="s">
        <v>52</v>
      </c>
      <c r="C12" s="96" t="s">
        <v>100</v>
      </c>
      <c r="D12" s="87">
        <v>100</v>
      </c>
      <c r="E12" s="97">
        <v>0.4</v>
      </c>
      <c r="F12" s="97">
        <v>0.4</v>
      </c>
      <c r="G12" s="97">
        <v>10</v>
      </c>
      <c r="H12" s="98">
        <v>47</v>
      </c>
      <c r="I12" s="148"/>
    </row>
    <row r="13" spans="2:9" ht="24.75" customHeight="1" thickBot="1" x14ac:dyDescent="0.3">
      <c r="B13" s="57"/>
      <c r="C13" s="164" t="s">
        <v>10</v>
      </c>
      <c r="D13" s="249">
        <f>SUM(D7:D12)</f>
        <v>560</v>
      </c>
      <c r="E13" s="249">
        <f>SUM(E7:E12)</f>
        <v>14.92</v>
      </c>
      <c r="F13" s="249">
        <f>SUM(F7:F12)</f>
        <v>23.729999999999997</v>
      </c>
      <c r="G13" s="249">
        <f>SUM(G7:G12)</f>
        <v>66.73</v>
      </c>
      <c r="H13" s="335">
        <f>SUM(H7:H12)</f>
        <v>543.28</v>
      </c>
      <c r="I13" s="44"/>
    </row>
    <row r="14" spans="2:9" ht="20.25" customHeight="1" x14ac:dyDescent="0.25">
      <c r="B14" s="60"/>
      <c r="C14" s="50" t="s">
        <v>11</v>
      </c>
      <c r="D14" s="61"/>
      <c r="E14" s="62"/>
      <c r="F14" s="62"/>
      <c r="G14" s="62"/>
      <c r="H14" s="63"/>
      <c r="I14" s="44"/>
    </row>
    <row r="15" spans="2:9" ht="15.75" customHeight="1" x14ac:dyDescent="0.25">
      <c r="B15" s="64"/>
      <c r="C15" s="42" t="s">
        <v>8</v>
      </c>
      <c r="D15" s="17"/>
      <c r="E15" s="18"/>
      <c r="F15" s="18"/>
      <c r="G15" s="18"/>
      <c r="H15" s="155"/>
      <c r="I15" s="44"/>
    </row>
    <row r="16" spans="2:9" ht="18" customHeight="1" x14ac:dyDescent="0.25">
      <c r="B16" s="64" t="s">
        <v>55</v>
      </c>
      <c r="C16" s="19" t="s">
        <v>40</v>
      </c>
      <c r="D16" s="7">
        <v>250</v>
      </c>
      <c r="E16" s="11">
        <v>10.38</v>
      </c>
      <c r="F16" s="11">
        <v>16.399999999999999</v>
      </c>
      <c r="G16" s="11">
        <v>47.03</v>
      </c>
      <c r="H16" s="53">
        <v>378.57</v>
      </c>
      <c r="I16" s="44"/>
    </row>
    <row r="17" spans="2:9" ht="18" customHeight="1" x14ac:dyDescent="0.25">
      <c r="B17" s="64" t="s">
        <v>50</v>
      </c>
      <c r="C17" s="21" t="s">
        <v>41</v>
      </c>
      <c r="D17" s="74">
        <v>10</v>
      </c>
      <c r="E17" s="40">
        <v>0.08</v>
      </c>
      <c r="F17" s="40">
        <v>7.25</v>
      </c>
      <c r="G17" s="40">
        <v>0.13</v>
      </c>
      <c r="H17" s="304">
        <v>66</v>
      </c>
      <c r="I17" s="44"/>
    </row>
    <row r="18" spans="2:9" ht="18" customHeight="1" x14ac:dyDescent="0.25">
      <c r="B18" s="64" t="s">
        <v>54</v>
      </c>
      <c r="C18" s="21" t="s">
        <v>9</v>
      </c>
      <c r="D18" s="74">
        <v>30</v>
      </c>
      <c r="E18" s="11">
        <v>1.77</v>
      </c>
      <c r="F18" s="11">
        <v>0.22</v>
      </c>
      <c r="G18" s="11">
        <v>10.39</v>
      </c>
      <c r="H18" s="53">
        <v>52.6</v>
      </c>
      <c r="I18" s="44"/>
    </row>
    <row r="19" spans="2:9" ht="17.25" customHeight="1" x14ac:dyDescent="0.25">
      <c r="B19" s="64" t="s">
        <v>33</v>
      </c>
      <c r="C19" s="21" t="s">
        <v>87</v>
      </c>
      <c r="D19" s="30">
        <v>200</v>
      </c>
      <c r="E19" s="22">
        <v>3.02</v>
      </c>
      <c r="F19" s="22">
        <v>2.67</v>
      </c>
      <c r="G19" s="22">
        <v>15.94</v>
      </c>
      <c r="H19" s="156">
        <v>100.6</v>
      </c>
      <c r="I19" s="44"/>
    </row>
    <row r="20" spans="2:9" ht="17.25" customHeight="1" x14ac:dyDescent="0.25">
      <c r="B20" s="64"/>
      <c r="C20" s="21" t="s">
        <v>102</v>
      </c>
      <c r="D20" s="74">
        <v>15</v>
      </c>
      <c r="E20" s="22">
        <v>0.02</v>
      </c>
      <c r="F20" s="22">
        <v>1.43</v>
      </c>
      <c r="G20" s="22">
        <v>11.2</v>
      </c>
      <c r="H20" s="156">
        <v>37.5</v>
      </c>
      <c r="I20" s="44"/>
    </row>
    <row r="21" spans="2:9" ht="24" customHeight="1" thickBot="1" x14ac:dyDescent="0.3">
      <c r="B21" s="70"/>
      <c r="C21" s="162" t="s">
        <v>10</v>
      </c>
      <c r="D21" s="125">
        <f>SUM(D16:D20)</f>
        <v>505</v>
      </c>
      <c r="E21" s="117">
        <f t="shared" ref="E21:H21" si="0">SUM(E16:E20)</f>
        <v>15.27</v>
      </c>
      <c r="F21" s="117">
        <f t="shared" si="0"/>
        <v>27.97</v>
      </c>
      <c r="G21" s="117">
        <f t="shared" si="0"/>
        <v>84.690000000000012</v>
      </c>
      <c r="H21" s="126">
        <f t="shared" si="0"/>
        <v>635.27</v>
      </c>
      <c r="I21" s="44"/>
    </row>
    <row r="22" spans="2:9" ht="20.25" customHeight="1" x14ac:dyDescent="0.3">
      <c r="B22" s="60"/>
      <c r="C22" s="66" t="s">
        <v>13</v>
      </c>
      <c r="D22" s="61"/>
      <c r="E22" s="67"/>
      <c r="F22" s="67"/>
      <c r="G22" s="67"/>
      <c r="H22" s="68"/>
      <c r="I22" s="44"/>
    </row>
    <row r="23" spans="2:9" ht="15.75" customHeight="1" x14ac:dyDescent="0.25">
      <c r="B23" s="64"/>
      <c r="C23" s="6" t="s">
        <v>8</v>
      </c>
      <c r="D23" s="9"/>
      <c r="E23" s="11"/>
      <c r="F23" s="11"/>
      <c r="G23" s="11"/>
      <c r="H23" s="53"/>
      <c r="I23" s="44"/>
    </row>
    <row r="24" spans="2:9" ht="17.25" customHeight="1" x14ac:dyDescent="0.25">
      <c r="B24" s="64" t="s">
        <v>51</v>
      </c>
      <c r="C24" s="94" t="s">
        <v>84</v>
      </c>
      <c r="D24" s="37">
        <v>60</v>
      </c>
      <c r="E24" s="38">
        <v>0.98</v>
      </c>
      <c r="F24" s="38">
        <v>2.4700000000000002</v>
      </c>
      <c r="G24" s="38">
        <v>4.37</v>
      </c>
      <c r="H24" s="77">
        <v>43.74</v>
      </c>
      <c r="I24" s="44"/>
    </row>
    <row r="25" spans="2:9" ht="16.5" customHeight="1" x14ac:dyDescent="0.25">
      <c r="B25" s="64" t="s">
        <v>32</v>
      </c>
      <c r="C25" s="94" t="s">
        <v>46</v>
      </c>
      <c r="D25" s="37">
        <v>120</v>
      </c>
      <c r="E25" s="95">
        <v>11.15</v>
      </c>
      <c r="F25" s="95">
        <v>19.86</v>
      </c>
      <c r="G25" s="250">
        <v>2.1</v>
      </c>
      <c r="H25" s="253">
        <v>231.72</v>
      </c>
      <c r="I25" s="44"/>
    </row>
    <row r="26" spans="2:9" ht="15.75" customHeight="1" x14ac:dyDescent="0.25">
      <c r="B26" s="64" t="s">
        <v>54</v>
      </c>
      <c r="C26" s="89" t="s">
        <v>9</v>
      </c>
      <c r="D26" s="37">
        <v>30</v>
      </c>
      <c r="E26" s="38">
        <v>1.77</v>
      </c>
      <c r="F26" s="38">
        <v>0.22</v>
      </c>
      <c r="G26" s="38">
        <v>10.39</v>
      </c>
      <c r="H26" s="77">
        <v>52.6</v>
      </c>
      <c r="I26" s="44"/>
    </row>
    <row r="27" spans="2:9" ht="15.75" customHeight="1" x14ac:dyDescent="0.25">
      <c r="B27" s="64" t="s">
        <v>183</v>
      </c>
      <c r="C27" s="99" t="s">
        <v>125</v>
      </c>
      <c r="D27" s="108">
        <v>207</v>
      </c>
      <c r="E27" s="38">
        <v>0.13</v>
      </c>
      <c r="F27" s="38">
        <v>0.02</v>
      </c>
      <c r="G27" s="38">
        <v>15.2</v>
      </c>
      <c r="H27" s="77">
        <v>62</v>
      </c>
      <c r="I27" s="44"/>
    </row>
    <row r="28" spans="2:9" ht="16.5" customHeight="1" x14ac:dyDescent="0.25">
      <c r="B28" s="64" t="s">
        <v>52</v>
      </c>
      <c r="C28" s="96" t="s">
        <v>100</v>
      </c>
      <c r="D28" s="87">
        <v>100</v>
      </c>
      <c r="E28" s="97">
        <v>0.4</v>
      </c>
      <c r="F28" s="97">
        <v>0.4</v>
      </c>
      <c r="G28" s="97">
        <v>9.8000000000000007</v>
      </c>
      <c r="H28" s="98">
        <v>47</v>
      </c>
      <c r="I28" s="44"/>
    </row>
    <row r="29" spans="2:9" ht="24.75" customHeight="1" thickBot="1" x14ac:dyDescent="0.3">
      <c r="B29" s="65"/>
      <c r="C29" s="164" t="s">
        <v>10</v>
      </c>
      <c r="D29" s="249">
        <f>SUM(D24:D28)</f>
        <v>517</v>
      </c>
      <c r="E29" s="120">
        <f t="shared" ref="E29:H29" si="1">SUM(E24:E28)</f>
        <v>14.430000000000001</v>
      </c>
      <c r="F29" s="120">
        <f t="shared" si="1"/>
        <v>22.969999999999995</v>
      </c>
      <c r="G29" s="120">
        <f t="shared" si="1"/>
        <v>41.86</v>
      </c>
      <c r="H29" s="121">
        <f t="shared" si="1"/>
        <v>437.06</v>
      </c>
      <c r="I29" s="44"/>
    </row>
    <row r="30" spans="2:9" ht="18.75" customHeight="1" x14ac:dyDescent="0.3">
      <c r="B30" s="69"/>
      <c r="C30" s="161" t="s">
        <v>15</v>
      </c>
      <c r="D30" s="75"/>
      <c r="E30" s="79"/>
      <c r="F30" s="79"/>
      <c r="G30" s="79"/>
      <c r="H30" s="128"/>
      <c r="I30" s="44"/>
    </row>
    <row r="31" spans="2:9" ht="16.5" customHeight="1" x14ac:dyDescent="0.25">
      <c r="B31" s="70"/>
      <c r="C31" s="328" t="s">
        <v>8</v>
      </c>
      <c r="D31" s="9"/>
      <c r="E31" s="11"/>
      <c r="F31" s="11"/>
      <c r="G31" s="11"/>
      <c r="H31" s="53"/>
      <c r="I31" s="44"/>
    </row>
    <row r="32" spans="2:9" ht="18.75" customHeight="1" x14ac:dyDescent="0.25">
      <c r="B32" s="64" t="s">
        <v>191</v>
      </c>
      <c r="C32" s="19" t="s">
        <v>194</v>
      </c>
      <c r="D32" s="37">
        <v>120</v>
      </c>
      <c r="E32" s="38">
        <v>17.53</v>
      </c>
      <c r="F32" s="38">
        <v>13.26</v>
      </c>
      <c r="G32" s="38">
        <v>33.6</v>
      </c>
      <c r="H32" s="77">
        <v>324</v>
      </c>
      <c r="I32" s="44"/>
    </row>
    <row r="33" spans="2:9" s="25" customFormat="1" ht="18" customHeight="1" x14ac:dyDescent="0.25">
      <c r="B33" s="64" t="s">
        <v>54</v>
      </c>
      <c r="C33" s="96" t="s">
        <v>9</v>
      </c>
      <c r="D33" s="37">
        <v>40</v>
      </c>
      <c r="E33" s="38">
        <v>2.36</v>
      </c>
      <c r="F33" s="38">
        <v>0.28999999999999998</v>
      </c>
      <c r="G33" s="38">
        <v>13.85</v>
      </c>
      <c r="H33" s="77">
        <v>70.13</v>
      </c>
      <c r="I33" s="48"/>
    </row>
    <row r="34" spans="2:9" ht="20.25" customHeight="1" x14ac:dyDescent="0.25">
      <c r="B34" s="64" t="s">
        <v>37</v>
      </c>
      <c r="C34" s="96" t="s">
        <v>16</v>
      </c>
      <c r="D34" s="37">
        <v>200</v>
      </c>
      <c r="E34" s="40">
        <v>4.07</v>
      </c>
      <c r="F34" s="40">
        <v>3.5</v>
      </c>
      <c r="G34" s="40">
        <v>17.57</v>
      </c>
      <c r="H34" s="154">
        <v>118.6</v>
      </c>
      <c r="I34" s="44"/>
    </row>
    <row r="35" spans="2:9" ht="20.25" customHeight="1" x14ac:dyDescent="0.25">
      <c r="B35" s="64"/>
      <c r="C35" s="96" t="s">
        <v>102</v>
      </c>
      <c r="D35" s="37">
        <v>40</v>
      </c>
      <c r="E35" s="40">
        <v>5.2999999999999999E-2</v>
      </c>
      <c r="F35" s="40">
        <v>3.81</v>
      </c>
      <c r="G35" s="40">
        <v>29.86</v>
      </c>
      <c r="H35" s="304">
        <v>100</v>
      </c>
      <c r="I35" s="44"/>
    </row>
    <row r="36" spans="2:9" ht="20.25" customHeight="1" x14ac:dyDescent="0.25">
      <c r="B36" s="64" t="str">
        <f t="shared" ref="B36:H36" si="2">B28</f>
        <v>№338</v>
      </c>
      <c r="C36" s="144" t="str">
        <f t="shared" si="2"/>
        <v>Фрукты свежие (по сезону)</v>
      </c>
      <c r="D36" s="103">
        <f t="shared" si="2"/>
        <v>100</v>
      </c>
      <c r="E36" s="145">
        <f t="shared" si="2"/>
        <v>0.4</v>
      </c>
      <c r="F36" s="145">
        <f t="shared" si="2"/>
        <v>0.4</v>
      </c>
      <c r="G36" s="145">
        <f t="shared" si="2"/>
        <v>9.8000000000000007</v>
      </c>
      <c r="H36" s="304">
        <f t="shared" si="2"/>
        <v>47</v>
      </c>
      <c r="I36" s="44"/>
    </row>
    <row r="37" spans="2:9" ht="23.25" customHeight="1" thickBot="1" x14ac:dyDescent="0.3">
      <c r="B37" s="65"/>
      <c r="C37" s="164" t="s">
        <v>10</v>
      </c>
      <c r="D37" s="249">
        <f>SUM(D32:D36)</f>
        <v>500</v>
      </c>
      <c r="E37" s="120">
        <f>E36+E34+E33+E32</f>
        <v>24.36</v>
      </c>
      <c r="F37" s="120">
        <f>F36+F34+F33+F32</f>
        <v>17.45</v>
      </c>
      <c r="G37" s="120">
        <f>G36+G34+G33+G32</f>
        <v>74.819999999999993</v>
      </c>
      <c r="H37" s="121">
        <f>H36+H34+H33+H32</f>
        <v>559.73</v>
      </c>
      <c r="I37" s="44"/>
    </row>
    <row r="38" spans="2:9" customFormat="1" ht="20.25" customHeight="1" x14ac:dyDescent="0.3">
      <c r="B38" s="60"/>
      <c r="C38" s="66" t="s">
        <v>17</v>
      </c>
      <c r="D38" s="61"/>
      <c r="E38" s="67"/>
      <c r="F38" s="67"/>
      <c r="G38" s="67"/>
      <c r="H38" s="68"/>
      <c r="I38" s="149"/>
    </row>
    <row r="39" spans="2:9" ht="17.25" customHeight="1" x14ac:dyDescent="0.25">
      <c r="B39" s="64"/>
      <c r="C39" s="6" t="s">
        <v>8</v>
      </c>
      <c r="D39" s="9"/>
      <c r="E39" s="11"/>
      <c r="F39" s="11"/>
      <c r="G39" s="11"/>
      <c r="H39" s="53"/>
      <c r="I39" s="44"/>
    </row>
    <row r="40" spans="2:9" ht="18" customHeight="1" x14ac:dyDescent="0.25">
      <c r="B40" s="64" t="s">
        <v>192</v>
      </c>
      <c r="C40" s="8" t="s">
        <v>193</v>
      </c>
      <c r="D40" s="30">
        <v>60</v>
      </c>
      <c r="E40" s="11">
        <v>0.78</v>
      </c>
      <c r="F40" s="11">
        <v>4.26</v>
      </c>
      <c r="G40" s="11">
        <v>4.1399999999999997</v>
      </c>
      <c r="H40" s="53">
        <v>58.74</v>
      </c>
      <c r="I40" s="44"/>
    </row>
    <row r="41" spans="2:9" ht="17.25" customHeight="1" x14ac:dyDescent="0.25">
      <c r="B41" s="52" t="s">
        <v>58</v>
      </c>
      <c r="C41" s="99" t="s">
        <v>85</v>
      </c>
      <c r="D41" s="100">
        <v>150</v>
      </c>
      <c r="E41" s="22">
        <v>3.54</v>
      </c>
      <c r="F41" s="22">
        <v>7.29</v>
      </c>
      <c r="G41" s="22">
        <v>36.83</v>
      </c>
      <c r="H41" s="156">
        <v>226.87</v>
      </c>
      <c r="I41" s="44"/>
    </row>
    <row r="42" spans="2:9" ht="16.5" customHeight="1" x14ac:dyDescent="0.25">
      <c r="B42" s="52" t="s">
        <v>57</v>
      </c>
      <c r="C42" s="99" t="s">
        <v>144</v>
      </c>
      <c r="D42" s="100">
        <v>100</v>
      </c>
      <c r="E42" s="40">
        <v>8.6</v>
      </c>
      <c r="F42" s="306">
        <v>7</v>
      </c>
      <c r="G42" s="306">
        <v>12</v>
      </c>
      <c r="H42" s="304">
        <v>145</v>
      </c>
      <c r="I42" s="44"/>
    </row>
    <row r="43" spans="2:9" ht="18" customHeight="1" x14ac:dyDescent="0.25">
      <c r="B43" s="64" t="s">
        <v>54</v>
      </c>
      <c r="C43" s="94" t="s">
        <v>9</v>
      </c>
      <c r="D43" s="87">
        <v>35</v>
      </c>
      <c r="E43" s="38">
        <v>2.06</v>
      </c>
      <c r="F43" s="38">
        <v>0.25</v>
      </c>
      <c r="G43" s="38">
        <v>12.12</v>
      </c>
      <c r="H43" s="77">
        <v>62.36</v>
      </c>
      <c r="I43" s="44"/>
    </row>
    <row r="44" spans="2:9" ht="17.25" customHeight="1" x14ac:dyDescent="0.25">
      <c r="B44" s="64"/>
      <c r="C44" s="94" t="s">
        <v>102</v>
      </c>
      <c r="D44" s="87">
        <v>15</v>
      </c>
      <c r="E44" s="40">
        <v>0.02</v>
      </c>
      <c r="F44" s="40">
        <v>1.43</v>
      </c>
      <c r="G44" s="40">
        <v>11.2</v>
      </c>
      <c r="H44" s="154">
        <v>37.5</v>
      </c>
      <c r="I44" s="44"/>
    </row>
    <row r="45" spans="2:9" ht="18" customHeight="1" x14ac:dyDescent="0.25">
      <c r="B45" s="64" t="s">
        <v>182</v>
      </c>
      <c r="C45" s="96" t="s">
        <v>38</v>
      </c>
      <c r="D45" s="37">
        <v>200</v>
      </c>
      <c r="E45" s="38">
        <v>7.0000000000000007E-2</v>
      </c>
      <c r="F45" s="38">
        <v>0.02</v>
      </c>
      <c r="G45" s="38">
        <v>15</v>
      </c>
      <c r="H45" s="77">
        <v>60</v>
      </c>
      <c r="I45" s="44"/>
    </row>
    <row r="46" spans="2:9" ht="21.75" customHeight="1" thickBot="1" x14ac:dyDescent="0.3">
      <c r="B46" s="65"/>
      <c r="C46" s="164" t="s">
        <v>10</v>
      </c>
      <c r="D46" s="249">
        <f>SUM(D40:D45)</f>
        <v>560</v>
      </c>
      <c r="E46" s="249">
        <f>SUM(E40:E45)</f>
        <v>15.07</v>
      </c>
      <c r="F46" s="249">
        <f>SUM(F40:F45)</f>
        <v>20.25</v>
      </c>
      <c r="G46" s="249">
        <f>SUM(G40:G45)</f>
        <v>91.29</v>
      </c>
      <c r="H46" s="335">
        <f>SUM(H40:H45)</f>
        <v>590.47</v>
      </c>
      <c r="I46" s="44"/>
    </row>
    <row r="47" spans="2:9" ht="19.5" customHeight="1" x14ac:dyDescent="0.3">
      <c r="B47" s="60"/>
      <c r="C47" s="66" t="s">
        <v>18</v>
      </c>
      <c r="D47" s="61"/>
      <c r="E47" s="67"/>
      <c r="F47" s="67"/>
      <c r="G47" s="67"/>
      <c r="H47" s="68"/>
      <c r="I47" s="44"/>
    </row>
    <row r="48" spans="2:9" ht="16.5" customHeight="1" x14ac:dyDescent="0.25">
      <c r="B48" s="64"/>
      <c r="C48" s="6" t="s">
        <v>8</v>
      </c>
      <c r="D48" s="9"/>
      <c r="E48" s="11"/>
      <c r="F48" s="11"/>
      <c r="G48" s="11"/>
      <c r="H48" s="53"/>
      <c r="I48" s="44"/>
    </row>
    <row r="49" spans="2:9" ht="16.5" customHeight="1" x14ac:dyDescent="0.25">
      <c r="B49" s="151" t="s">
        <v>190</v>
      </c>
      <c r="C49" s="8" t="s">
        <v>196</v>
      </c>
      <c r="D49" s="7">
        <v>60</v>
      </c>
      <c r="E49" s="7">
        <v>1.78</v>
      </c>
      <c r="F49" s="7">
        <v>3.11</v>
      </c>
      <c r="G49" s="7">
        <v>3.93</v>
      </c>
      <c r="H49" s="152">
        <v>50.16</v>
      </c>
      <c r="I49" s="44"/>
    </row>
    <row r="50" spans="2:9" ht="18" customHeight="1" x14ac:dyDescent="0.25">
      <c r="B50" s="64" t="s">
        <v>39</v>
      </c>
      <c r="C50" s="94" t="s">
        <v>143</v>
      </c>
      <c r="D50" s="37">
        <v>160</v>
      </c>
      <c r="E50" s="38">
        <v>10.82</v>
      </c>
      <c r="F50" s="38">
        <v>12.73</v>
      </c>
      <c r="G50" s="38">
        <v>27.28</v>
      </c>
      <c r="H50" s="77">
        <v>267.52</v>
      </c>
      <c r="I50" s="44"/>
    </row>
    <row r="51" spans="2:9" ht="17.25" customHeight="1" x14ac:dyDescent="0.25">
      <c r="B51" s="64" t="s">
        <v>50</v>
      </c>
      <c r="C51" s="94" t="s">
        <v>41</v>
      </c>
      <c r="D51" s="37">
        <v>10</v>
      </c>
      <c r="E51" s="40">
        <v>0.08</v>
      </c>
      <c r="F51" s="40">
        <v>7.25</v>
      </c>
      <c r="G51" s="40">
        <v>0.13</v>
      </c>
      <c r="H51" s="304">
        <v>66</v>
      </c>
      <c r="I51" s="150"/>
    </row>
    <row r="52" spans="2:9" ht="17.25" customHeight="1" x14ac:dyDescent="0.25">
      <c r="B52" s="64" t="s">
        <v>54</v>
      </c>
      <c r="C52" s="96" t="s">
        <v>9</v>
      </c>
      <c r="D52" s="37">
        <v>30</v>
      </c>
      <c r="E52" s="38">
        <v>1.77</v>
      </c>
      <c r="F52" s="38">
        <v>0.22</v>
      </c>
      <c r="G52" s="38">
        <v>10.39</v>
      </c>
      <c r="H52" s="77">
        <v>52.6</v>
      </c>
      <c r="I52" s="150"/>
    </row>
    <row r="53" spans="2:9" ht="18" customHeight="1" x14ac:dyDescent="0.25">
      <c r="B53" s="64" t="s">
        <v>183</v>
      </c>
      <c r="C53" s="96" t="s">
        <v>146</v>
      </c>
      <c r="D53" s="37">
        <v>207</v>
      </c>
      <c r="E53" s="38">
        <v>0.13</v>
      </c>
      <c r="F53" s="38">
        <v>0.02</v>
      </c>
      <c r="G53" s="38">
        <v>15.2</v>
      </c>
      <c r="H53" s="77">
        <v>62</v>
      </c>
      <c r="I53" s="150"/>
    </row>
    <row r="54" spans="2:9" ht="17.25" customHeight="1" x14ac:dyDescent="0.25">
      <c r="B54" s="111" t="s">
        <v>52</v>
      </c>
      <c r="C54" s="237" t="s">
        <v>100</v>
      </c>
      <c r="D54" s="239">
        <v>100</v>
      </c>
      <c r="E54" s="240">
        <v>0.4</v>
      </c>
      <c r="F54" s="240">
        <v>0.4</v>
      </c>
      <c r="G54" s="240">
        <v>9.8000000000000007</v>
      </c>
      <c r="H54" s="241">
        <v>47</v>
      </c>
      <c r="I54" s="44"/>
    </row>
    <row r="55" spans="2:9" ht="21.75" customHeight="1" thickBot="1" x14ac:dyDescent="0.3">
      <c r="B55" s="65"/>
      <c r="C55" s="164" t="s">
        <v>10</v>
      </c>
      <c r="D55" s="249">
        <f>SUM(D49:D54)</f>
        <v>567</v>
      </c>
      <c r="E55" s="249">
        <f>SUM(E49:E54)</f>
        <v>14.98</v>
      </c>
      <c r="F55" s="249">
        <f>SUM(F49:F54)</f>
        <v>23.729999999999997</v>
      </c>
      <c r="G55" s="249">
        <f>SUM(G49:G54)</f>
        <v>66.73</v>
      </c>
      <c r="H55" s="335">
        <f>SUM(H49:H54)</f>
        <v>545.28</v>
      </c>
      <c r="I55" s="44"/>
    </row>
    <row r="56" spans="2:9" ht="19.5" customHeight="1" x14ac:dyDescent="0.3">
      <c r="B56" s="60"/>
      <c r="C56" s="66" t="s">
        <v>19</v>
      </c>
      <c r="D56" s="61"/>
      <c r="E56" s="67"/>
      <c r="F56" s="67"/>
      <c r="G56" s="67"/>
      <c r="H56" s="68"/>
      <c r="I56" s="44"/>
    </row>
    <row r="57" spans="2:9" ht="16.5" customHeight="1" x14ac:dyDescent="0.25">
      <c r="B57" s="64"/>
      <c r="C57" s="6" t="s">
        <v>8</v>
      </c>
      <c r="D57" s="9"/>
      <c r="E57" s="11"/>
      <c r="F57" s="11"/>
      <c r="G57" s="11"/>
      <c r="H57" s="53"/>
      <c r="I57" s="44"/>
    </row>
    <row r="58" spans="2:9" ht="18" customHeight="1" x14ac:dyDescent="0.25">
      <c r="B58" s="64" t="s">
        <v>56</v>
      </c>
      <c r="C58" s="94" t="s">
        <v>101</v>
      </c>
      <c r="D58" s="37">
        <v>200</v>
      </c>
      <c r="E58" s="95">
        <v>8.65</v>
      </c>
      <c r="F58" s="95">
        <v>12.37</v>
      </c>
      <c r="G58" s="95">
        <v>33.5</v>
      </c>
      <c r="H58" s="253">
        <v>280.95</v>
      </c>
      <c r="I58" s="44"/>
    </row>
    <row r="59" spans="2:9" s="25" customFormat="1" ht="16.5" customHeight="1" x14ac:dyDescent="0.25">
      <c r="B59" s="69" t="s">
        <v>49</v>
      </c>
      <c r="C59" s="101" t="s">
        <v>86</v>
      </c>
      <c r="D59" s="108">
        <v>50</v>
      </c>
      <c r="E59" s="38">
        <v>5.08</v>
      </c>
      <c r="F59" s="38">
        <v>4.5999999999999996</v>
      </c>
      <c r="G59" s="38">
        <v>0.28000000000000003</v>
      </c>
      <c r="H59" s="77">
        <v>63</v>
      </c>
      <c r="I59" s="48"/>
    </row>
    <row r="60" spans="2:9" s="25" customFormat="1" ht="17.25" customHeight="1" x14ac:dyDescent="0.25">
      <c r="B60" s="64" t="s">
        <v>142</v>
      </c>
      <c r="C60" s="96" t="s">
        <v>9</v>
      </c>
      <c r="D60" s="37">
        <v>30</v>
      </c>
      <c r="E60" s="38">
        <v>1.77</v>
      </c>
      <c r="F60" s="38">
        <v>0.22</v>
      </c>
      <c r="G60" s="38">
        <v>10.39</v>
      </c>
      <c r="H60" s="77">
        <v>52.6</v>
      </c>
      <c r="I60" s="48"/>
    </row>
    <row r="61" spans="2:9" ht="17.25" customHeight="1" x14ac:dyDescent="0.25">
      <c r="B61" s="64" t="s">
        <v>33</v>
      </c>
      <c r="C61" s="89" t="s">
        <v>87</v>
      </c>
      <c r="D61" s="37">
        <v>200</v>
      </c>
      <c r="E61" s="40">
        <v>3.16</v>
      </c>
      <c r="F61" s="40">
        <v>2.67</v>
      </c>
      <c r="G61" s="40">
        <v>15.94</v>
      </c>
      <c r="H61" s="154">
        <v>100.6</v>
      </c>
      <c r="I61" s="44"/>
    </row>
    <row r="62" spans="2:9" ht="17.25" customHeight="1" x14ac:dyDescent="0.25">
      <c r="B62" s="64"/>
      <c r="C62" s="94" t="s">
        <v>102</v>
      </c>
      <c r="D62" s="87">
        <v>20</v>
      </c>
      <c r="E62" s="40">
        <v>0.02</v>
      </c>
      <c r="F62" s="40">
        <v>1.9</v>
      </c>
      <c r="G62" s="40">
        <v>14.93</v>
      </c>
      <c r="H62" s="304">
        <v>50</v>
      </c>
      <c r="I62" s="44"/>
    </row>
    <row r="63" spans="2:9" ht="20.25" customHeight="1" thickBot="1" x14ac:dyDescent="0.3">
      <c r="B63" s="65"/>
      <c r="C63" s="164" t="s">
        <v>10</v>
      </c>
      <c r="D63" s="249">
        <f>SUM(D58:D62)</f>
        <v>500</v>
      </c>
      <c r="E63" s="58">
        <f t="shared" ref="E63:H63" si="3">SUM(E58:E62)</f>
        <v>18.68</v>
      </c>
      <c r="F63" s="58">
        <f t="shared" si="3"/>
        <v>21.759999999999998</v>
      </c>
      <c r="G63" s="58">
        <f t="shared" si="3"/>
        <v>75.039999999999992</v>
      </c>
      <c r="H63" s="59">
        <f t="shared" si="3"/>
        <v>547.15</v>
      </c>
      <c r="I63" s="44"/>
    </row>
    <row r="64" spans="2:9" ht="18.75" customHeight="1" x14ac:dyDescent="0.3">
      <c r="B64" s="60"/>
      <c r="C64" s="66" t="s">
        <v>22</v>
      </c>
      <c r="D64" s="61"/>
      <c r="E64" s="67"/>
      <c r="F64" s="67"/>
      <c r="G64" s="67"/>
      <c r="H64" s="68"/>
      <c r="I64" s="44"/>
    </row>
    <row r="65" spans="2:9" ht="15.75" customHeight="1" x14ac:dyDescent="0.25">
      <c r="B65" s="64"/>
      <c r="C65" s="16" t="s">
        <v>8</v>
      </c>
      <c r="D65" s="9"/>
      <c r="E65" s="15"/>
      <c r="F65" s="15"/>
      <c r="G65" s="15"/>
      <c r="H65" s="56"/>
      <c r="I65" s="44"/>
    </row>
    <row r="66" spans="2:9" ht="17.25" customHeight="1" x14ac:dyDescent="0.25">
      <c r="B66" s="64" t="s">
        <v>53</v>
      </c>
      <c r="C66" s="19" t="s">
        <v>103</v>
      </c>
      <c r="D66" s="37">
        <v>60</v>
      </c>
      <c r="E66" s="40">
        <v>0.42</v>
      </c>
      <c r="F66" s="40">
        <v>0.06</v>
      </c>
      <c r="G66" s="40">
        <v>1.1399999999999999</v>
      </c>
      <c r="H66" s="304">
        <v>6</v>
      </c>
      <c r="I66" s="44"/>
    </row>
    <row r="67" spans="2:9" ht="17.25" customHeight="1" x14ac:dyDescent="0.25">
      <c r="B67" s="64" t="s">
        <v>140</v>
      </c>
      <c r="C67" s="96" t="s">
        <v>141</v>
      </c>
      <c r="D67" s="37">
        <v>200</v>
      </c>
      <c r="E67" s="40">
        <v>14.35</v>
      </c>
      <c r="F67" s="40">
        <v>13.39</v>
      </c>
      <c r="G67" s="40">
        <v>17.37</v>
      </c>
      <c r="H67" s="304">
        <v>248</v>
      </c>
      <c r="I67" s="44"/>
    </row>
    <row r="68" spans="2:9" ht="17.25" customHeight="1" x14ac:dyDescent="0.25">
      <c r="B68" s="64" t="s">
        <v>142</v>
      </c>
      <c r="C68" s="94" t="s">
        <v>9</v>
      </c>
      <c r="D68" s="37">
        <v>40</v>
      </c>
      <c r="E68" s="38">
        <v>2.36</v>
      </c>
      <c r="F68" s="38">
        <v>0.28999999999999998</v>
      </c>
      <c r="G68" s="38">
        <v>13.85</v>
      </c>
      <c r="H68" s="77">
        <v>70.13</v>
      </c>
      <c r="I68" s="44"/>
    </row>
    <row r="69" spans="2:9" ht="18.75" customHeight="1" x14ac:dyDescent="0.25">
      <c r="B69" s="64" t="s">
        <v>36</v>
      </c>
      <c r="C69" s="96" t="s">
        <v>14</v>
      </c>
      <c r="D69" s="37">
        <v>200</v>
      </c>
      <c r="E69" s="38">
        <v>1.52</v>
      </c>
      <c r="F69" s="38">
        <v>1.35</v>
      </c>
      <c r="G69" s="38">
        <v>15.9</v>
      </c>
      <c r="H69" s="77">
        <v>81</v>
      </c>
      <c r="I69" s="44"/>
    </row>
    <row r="70" spans="2:9" ht="21.75" customHeight="1" thickBot="1" x14ac:dyDescent="0.3">
      <c r="B70" s="65"/>
      <c r="C70" s="245" t="s">
        <v>10</v>
      </c>
      <c r="D70" s="249">
        <f>SUM(D66:D69)</f>
        <v>500</v>
      </c>
      <c r="E70" s="120">
        <f>SUM(E66:E69)</f>
        <v>18.649999999999999</v>
      </c>
      <c r="F70" s="120">
        <f>SUM(F66:F69)</f>
        <v>15.09</v>
      </c>
      <c r="G70" s="120">
        <f>SUM(G66:G69)</f>
        <v>48.26</v>
      </c>
      <c r="H70" s="121">
        <f>SUM(H66:H69)</f>
        <v>405.13</v>
      </c>
      <c r="I70" s="44"/>
    </row>
    <row r="71" spans="2:9" ht="18.75" customHeight="1" x14ac:dyDescent="0.3">
      <c r="B71" s="60"/>
      <c r="C71" s="66" t="s">
        <v>23</v>
      </c>
      <c r="D71" s="71"/>
      <c r="E71" s="72"/>
      <c r="F71" s="72"/>
      <c r="G71" s="72"/>
      <c r="H71" s="163"/>
      <c r="I71" s="44"/>
    </row>
    <row r="72" spans="2:9" ht="18" customHeight="1" x14ac:dyDescent="0.25">
      <c r="B72" s="64"/>
      <c r="C72" s="16" t="s">
        <v>8</v>
      </c>
      <c r="D72" s="17"/>
      <c r="E72" s="18"/>
      <c r="F72" s="18"/>
      <c r="G72" s="18"/>
      <c r="H72" s="155"/>
      <c r="I72" s="44"/>
    </row>
    <row r="73" spans="2:9" ht="16.5" customHeight="1" x14ac:dyDescent="0.25">
      <c r="B73" s="116" t="s">
        <v>191</v>
      </c>
      <c r="C73" s="19" t="s">
        <v>194</v>
      </c>
      <c r="D73" s="37">
        <v>130</v>
      </c>
      <c r="E73" s="38">
        <v>18.989999999999998</v>
      </c>
      <c r="F73" s="38">
        <v>14.36</v>
      </c>
      <c r="G73" s="38">
        <v>36.4</v>
      </c>
      <c r="H73" s="77">
        <v>351</v>
      </c>
      <c r="I73" s="44"/>
    </row>
    <row r="74" spans="2:9" ht="18.75" customHeight="1" x14ac:dyDescent="0.25">
      <c r="B74" s="116" t="s">
        <v>54</v>
      </c>
      <c r="C74" s="96" t="s">
        <v>9</v>
      </c>
      <c r="D74" s="37">
        <v>40</v>
      </c>
      <c r="E74" s="38">
        <v>2.36</v>
      </c>
      <c r="F74" s="38">
        <v>0.28999999999999998</v>
      </c>
      <c r="G74" s="38">
        <v>13.85</v>
      </c>
      <c r="H74" s="77">
        <v>70.13</v>
      </c>
      <c r="I74" s="44"/>
    </row>
    <row r="75" spans="2:9" ht="18" customHeight="1" x14ac:dyDescent="0.25">
      <c r="B75" s="116" t="s">
        <v>122</v>
      </c>
      <c r="C75" s="89" t="s">
        <v>126</v>
      </c>
      <c r="D75" s="108">
        <v>180</v>
      </c>
      <c r="E75" s="40">
        <v>5.04</v>
      </c>
      <c r="F75" s="40">
        <v>4.5</v>
      </c>
      <c r="G75" s="40">
        <v>21.96</v>
      </c>
      <c r="H75" s="154">
        <v>149.4</v>
      </c>
      <c r="I75" s="44"/>
    </row>
    <row r="76" spans="2:9" ht="16.5" customHeight="1" x14ac:dyDescent="0.25">
      <c r="B76" s="116"/>
      <c r="C76" s="89" t="s">
        <v>102</v>
      </c>
      <c r="D76" s="108">
        <v>50</v>
      </c>
      <c r="E76" s="40">
        <v>6.6000000000000003E-2</v>
      </c>
      <c r="F76" s="40">
        <v>4.76</v>
      </c>
      <c r="G76" s="40">
        <v>37.33</v>
      </c>
      <c r="H76" s="304">
        <v>125</v>
      </c>
      <c r="I76" s="44"/>
    </row>
    <row r="77" spans="2:9" ht="18" customHeight="1" x14ac:dyDescent="0.25">
      <c r="B77" s="116" t="s">
        <v>127</v>
      </c>
      <c r="C77" s="96" t="s">
        <v>100</v>
      </c>
      <c r="D77" s="87">
        <v>100</v>
      </c>
      <c r="E77" s="97">
        <v>0.4</v>
      </c>
      <c r="F77" s="97">
        <v>0.4</v>
      </c>
      <c r="G77" s="97">
        <v>9.8000000000000007</v>
      </c>
      <c r="H77" s="98">
        <v>47</v>
      </c>
      <c r="I77" s="44"/>
    </row>
    <row r="78" spans="2:9" ht="21" customHeight="1" thickBot="1" x14ac:dyDescent="0.3">
      <c r="B78" s="324"/>
      <c r="C78" s="246" t="s">
        <v>10</v>
      </c>
      <c r="D78" s="249">
        <f>SUM(D73:D77)</f>
        <v>500</v>
      </c>
      <c r="E78" s="120">
        <f>E77+E76+E75+E74+E73</f>
        <v>26.855999999999998</v>
      </c>
      <c r="F78" s="120">
        <f>F77+F76+F75+F74+F73</f>
        <v>24.31</v>
      </c>
      <c r="G78" s="120">
        <f>G77+G76+G75+G74+G73</f>
        <v>119.34</v>
      </c>
      <c r="H78" s="121">
        <f>H77+H76+H75+H74+H73</f>
        <v>742.53</v>
      </c>
      <c r="I78" s="44"/>
    </row>
    <row r="79" spans="2:9" customFormat="1" ht="20.25" customHeight="1" x14ac:dyDescent="0.3">
      <c r="B79" s="60"/>
      <c r="C79" s="66" t="s">
        <v>24</v>
      </c>
      <c r="D79" s="61"/>
      <c r="E79" s="67"/>
      <c r="F79" s="67"/>
      <c r="G79" s="67"/>
      <c r="H79" s="68"/>
      <c r="I79" s="149"/>
    </row>
    <row r="80" spans="2:9" ht="16.5" customHeight="1" x14ac:dyDescent="0.25">
      <c r="B80" s="64"/>
      <c r="C80" s="6" t="s">
        <v>8</v>
      </c>
      <c r="D80" s="9"/>
      <c r="E80" s="11"/>
      <c r="F80" s="11"/>
      <c r="G80" s="11"/>
      <c r="H80" s="53"/>
      <c r="I80" s="44"/>
    </row>
    <row r="81" spans="2:9" ht="15.75" customHeight="1" x14ac:dyDescent="0.25">
      <c r="B81" s="64" t="s">
        <v>195</v>
      </c>
      <c r="C81" s="88" t="s">
        <v>75</v>
      </c>
      <c r="D81" s="37">
        <v>250</v>
      </c>
      <c r="E81" s="38">
        <v>7.14</v>
      </c>
      <c r="F81" s="38">
        <v>12.91</v>
      </c>
      <c r="G81" s="38">
        <v>51.13</v>
      </c>
      <c r="H81" s="77">
        <v>350</v>
      </c>
      <c r="I81" s="44"/>
    </row>
    <row r="82" spans="2:9" ht="15" customHeight="1" x14ac:dyDescent="0.25">
      <c r="B82" s="64" t="s">
        <v>48</v>
      </c>
      <c r="C82" s="96" t="s">
        <v>42</v>
      </c>
      <c r="D82" s="37">
        <v>15</v>
      </c>
      <c r="E82" s="321">
        <v>2.3199999999999998</v>
      </c>
      <c r="F82" s="321">
        <v>2.95</v>
      </c>
      <c r="G82" s="321">
        <v>0</v>
      </c>
      <c r="H82" s="322">
        <v>36</v>
      </c>
      <c r="I82" s="44"/>
    </row>
    <row r="83" spans="2:9" ht="15" customHeight="1" x14ac:dyDescent="0.25">
      <c r="B83" s="83" t="s">
        <v>54</v>
      </c>
      <c r="C83" s="94" t="s">
        <v>9</v>
      </c>
      <c r="D83" s="37">
        <v>30</v>
      </c>
      <c r="E83" s="38">
        <v>1.77</v>
      </c>
      <c r="F83" s="38">
        <v>0.22</v>
      </c>
      <c r="G83" s="38">
        <v>10.39</v>
      </c>
      <c r="H83" s="77">
        <v>52.6</v>
      </c>
      <c r="I83" s="44"/>
    </row>
    <row r="84" spans="2:9" ht="15.75" customHeight="1" x14ac:dyDescent="0.25">
      <c r="B84" s="64" t="s">
        <v>182</v>
      </c>
      <c r="C84" s="96" t="s">
        <v>38</v>
      </c>
      <c r="D84" s="37">
        <v>200</v>
      </c>
      <c r="E84" s="38">
        <v>7.0000000000000007E-2</v>
      </c>
      <c r="F84" s="38">
        <v>0.02</v>
      </c>
      <c r="G84" s="38">
        <v>15</v>
      </c>
      <c r="H84" s="77">
        <v>60</v>
      </c>
      <c r="I84" s="44"/>
    </row>
    <row r="85" spans="2:9" ht="16.5" customHeight="1" x14ac:dyDescent="0.25">
      <c r="B85" s="64"/>
      <c r="C85" s="94" t="s">
        <v>102</v>
      </c>
      <c r="D85" s="87">
        <v>15</v>
      </c>
      <c r="E85" s="40">
        <v>0.02</v>
      </c>
      <c r="F85" s="40">
        <v>1.43</v>
      </c>
      <c r="G85" s="40">
        <v>11.2</v>
      </c>
      <c r="H85" s="154">
        <v>37.5</v>
      </c>
      <c r="I85" s="44"/>
    </row>
    <row r="86" spans="2:9" ht="22.5" customHeight="1" thickBot="1" x14ac:dyDescent="0.3">
      <c r="B86" s="65"/>
      <c r="C86" s="164" t="s">
        <v>10</v>
      </c>
      <c r="D86" s="249">
        <f>SUM(D81:D85)</f>
        <v>510</v>
      </c>
      <c r="E86" s="243">
        <f t="shared" ref="E86:H86" si="4">SUM(E81:E85)</f>
        <v>11.319999999999999</v>
      </c>
      <c r="F86" s="243">
        <f t="shared" si="4"/>
        <v>17.529999999999998</v>
      </c>
      <c r="G86" s="243">
        <f t="shared" si="4"/>
        <v>87.720000000000013</v>
      </c>
      <c r="H86" s="244">
        <f t="shared" si="4"/>
        <v>536.1</v>
      </c>
      <c r="I86" s="44"/>
    </row>
    <row r="87" spans="2:9" ht="20.25" customHeight="1" thickBot="1" x14ac:dyDescent="0.3">
      <c r="B87" s="268"/>
      <c r="C87" s="269" t="s">
        <v>179</v>
      </c>
      <c r="D87" s="270"/>
      <c r="E87" s="271">
        <f>E13+E21+E29+E37+E46+E55+E63+E70+E78+E86</f>
        <v>174.53599999999997</v>
      </c>
      <c r="F87" s="271">
        <f>F13+F21+F29+F37+F46+F55+F63+F70+F78+F86</f>
        <v>214.79</v>
      </c>
      <c r="G87" s="271">
        <f>G13+G21+G29+G37+G46+G55+G63+G70+G78+G86</f>
        <v>756.48000000000013</v>
      </c>
      <c r="H87" s="272">
        <f>H13+H21+H29+H37+H46+H55+H63+H70+H78+H86</f>
        <v>5542</v>
      </c>
      <c r="I87" s="44"/>
    </row>
    <row r="88" spans="2:9" ht="20.25" customHeight="1" thickBot="1" x14ac:dyDescent="0.3">
      <c r="B88" s="267"/>
      <c r="C88" s="247" t="s">
        <v>184</v>
      </c>
      <c r="D88" s="273"/>
      <c r="E88" s="234">
        <f>E87/10</f>
        <v>17.453599999999998</v>
      </c>
      <c r="F88" s="234">
        <f>F87/10</f>
        <v>21.478999999999999</v>
      </c>
      <c r="G88" s="234">
        <f>G87/10</f>
        <v>75.64800000000001</v>
      </c>
      <c r="H88" s="235">
        <f>H87/10</f>
        <v>554.20000000000005</v>
      </c>
      <c r="I88" s="44"/>
    </row>
    <row r="89" spans="2:9" ht="34.5" customHeight="1" thickBot="1" x14ac:dyDescent="0.3">
      <c r="B89" s="336"/>
      <c r="C89" s="354" t="s">
        <v>99</v>
      </c>
      <c r="D89" s="354"/>
      <c r="E89" s="354"/>
      <c r="F89" s="354"/>
      <c r="G89" s="354"/>
      <c r="H89" s="355"/>
    </row>
    <row r="91" spans="2:9" x14ac:dyDescent="0.25">
      <c r="B91" s="48"/>
      <c r="C91" s="44"/>
      <c r="D91" s="44"/>
      <c r="E91" s="44"/>
      <c r="F91" s="44"/>
      <c r="G91" s="44"/>
      <c r="H91" s="44"/>
    </row>
    <row r="92" spans="2:9" x14ac:dyDescent="0.25">
      <c r="B92" s="48"/>
      <c r="C92" s="45"/>
      <c r="D92" s="46"/>
      <c r="E92" s="47"/>
      <c r="F92" s="47"/>
      <c r="G92" s="47"/>
      <c r="H92" s="47"/>
    </row>
    <row r="93" spans="2:9" x14ac:dyDescent="0.25">
      <c r="B93" s="48"/>
      <c r="C93" s="44"/>
      <c r="D93" s="44"/>
      <c r="E93" s="44"/>
      <c r="F93" s="44"/>
      <c r="G93" s="44"/>
      <c r="H93" s="44"/>
    </row>
    <row r="94" spans="2:9" x14ac:dyDescent="0.25">
      <c r="B94" s="33"/>
      <c r="C94" s="34"/>
      <c r="D94" s="35"/>
      <c r="E94" s="36"/>
      <c r="F94" s="36"/>
      <c r="G94" s="36"/>
      <c r="H94" s="36"/>
    </row>
    <row r="95" spans="2:9" x14ac:dyDescent="0.25">
      <c r="B95" s="48"/>
      <c r="C95" s="44"/>
      <c r="D95" s="44"/>
      <c r="E95" s="44"/>
      <c r="F95" s="44"/>
      <c r="G95" s="44"/>
      <c r="H95" s="44"/>
    </row>
    <row r="96" spans="2:9" x14ac:dyDescent="0.25">
      <c r="B96" s="48"/>
      <c r="C96" s="44"/>
      <c r="D96" s="44"/>
      <c r="E96" s="44"/>
      <c r="F96" s="44"/>
      <c r="G96" s="44"/>
      <c r="H96" s="44"/>
    </row>
    <row r="97" spans="2:8" x14ac:dyDescent="0.25">
      <c r="B97" s="48"/>
      <c r="C97" s="44"/>
      <c r="D97" s="44"/>
      <c r="E97" s="44"/>
      <c r="F97" s="44"/>
      <c r="G97" s="44"/>
      <c r="H97" s="44"/>
    </row>
    <row r="98" spans="2:8" x14ac:dyDescent="0.25">
      <c r="B98" s="48"/>
    </row>
  </sheetData>
  <mergeCells count="10">
    <mergeCell ref="I3:I4"/>
    <mergeCell ref="C89:H89"/>
    <mergeCell ref="C1:H1"/>
    <mergeCell ref="B3:B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8" sqref="N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5"/>
  <sheetViews>
    <sheetView workbookViewId="0">
      <pane xSplit="3" ySplit="4" topLeftCell="D62" activePane="bottomRight" state="frozen"/>
      <selection pane="topRight" activeCell="C1" sqref="C1"/>
      <selection pane="bottomLeft" activeCell="A5" sqref="A5"/>
      <selection pane="bottomRight" activeCell="J65" sqref="J65"/>
    </sheetView>
  </sheetViews>
  <sheetFormatPr defaultRowHeight="15.75" x14ac:dyDescent="0.25"/>
  <cols>
    <col min="1" max="1" width="9.140625" style="2"/>
    <col min="2" max="2" width="22.28515625" style="25" customWidth="1"/>
    <col min="3" max="3" width="54.85546875" style="2" bestFit="1" customWidth="1"/>
    <col min="4" max="4" width="19.42578125" style="2" customWidth="1"/>
    <col min="5" max="5" width="19.7109375" style="2" customWidth="1"/>
    <col min="6" max="6" width="17.140625" style="2" customWidth="1"/>
    <col min="7" max="7" width="17.85546875" style="2" customWidth="1"/>
    <col min="8" max="8" width="25.140625" style="2" customWidth="1"/>
    <col min="9" max="9" width="8.85546875" style="2"/>
    <col min="10" max="10" width="10.140625" style="2" bestFit="1" customWidth="1"/>
    <col min="11" max="249" width="8.85546875" style="2"/>
    <col min="250" max="250" width="50.85546875" style="2" customWidth="1"/>
    <col min="251" max="251" width="10.7109375" style="2" customWidth="1"/>
    <col min="252" max="252" width="12.28515625" style="2" customWidth="1"/>
    <col min="253" max="254" width="10.5703125" style="2" bestFit="1" customWidth="1"/>
    <col min="255" max="255" width="12" style="2" bestFit="1" customWidth="1"/>
    <col min="256" max="257" width="9.28515625" style="2" bestFit="1" customWidth="1"/>
    <col min="258" max="259" width="10.7109375" style="2" bestFit="1" customWidth="1"/>
    <col min="260" max="261" width="10.85546875" style="2" bestFit="1" customWidth="1"/>
    <col min="262" max="262" width="10.5703125" style="2" bestFit="1" customWidth="1"/>
    <col min="263" max="263" width="9.28515625" style="2" bestFit="1" customWidth="1"/>
    <col min="264" max="505" width="8.85546875" style="2"/>
    <col min="506" max="506" width="50.85546875" style="2" customWidth="1"/>
    <col min="507" max="507" width="10.7109375" style="2" customWidth="1"/>
    <col min="508" max="508" width="12.28515625" style="2" customWidth="1"/>
    <col min="509" max="510" width="10.5703125" style="2" bestFit="1" customWidth="1"/>
    <col min="511" max="511" width="12" style="2" bestFit="1" customWidth="1"/>
    <col min="512" max="513" width="9.28515625" style="2" bestFit="1" customWidth="1"/>
    <col min="514" max="515" width="10.7109375" style="2" bestFit="1" customWidth="1"/>
    <col min="516" max="517" width="10.85546875" style="2" bestFit="1" customWidth="1"/>
    <col min="518" max="518" width="10.5703125" style="2" bestFit="1" customWidth="1"/>
    <col min="519" max="519" width="9.28515625" style="2" bestFit="1" customWidth="1"/>
    <col min="520" max="761" width="8.85546875" style="2"/>
    <col min="762" max="762" width="50.85546875" style="2" customWidth="1"/>
    <col min="763" max="763" width="10.7109375" style="2" customWidth="1"/>
    <col min="764" max="764" width="12.28515625" style="2" customWidth="1"/>
    <col min="765" max="766" width="10.5703125" style="2" bestFit="1" customWidth="1"/>
    <col min="767" max="767" width="12" style="2" bestFit="1" customWidth="1"/>
    <col min="768" max="769" width="9.28515625" style="2" bestFit="1" customWidth="1"/>
    <col min="770" max="771" width="10.7109375" style="2" bestFit="1" customWidth="1"/>
    <col min="772" max="773" width="10.85546875" style="2" bestFit="1" customWidth="1"/>
    <col min="774" max="774" width="10.5703125" style="2" bestFit="1" customWidth="1"/>
    <col min="775" max="775" width="9.28515625" style="2" bestFit="1" customWidth="1"/>
    <col min="776" max="1017" width="8.85546875" style="2"/>
    <col min="1018" max="1018" width="50.85546875" style="2" customWidth="1"/>
    <col min="1019" max="1019" width="10.7109375" style="2" customWidth="1"/>
    <col min="1020" max="1020" width="12.28515625" style="2" customWidth="1"/>
    <col min="1021" max="1022" width="10.5703125" style="2" bestFit="1" customWidth="1"/>
    <col min="1023" max="1023" width="12" style="2" bestFit="1" customWidth="1"/>
    <col min="1024" max="1025" width="9.28515625" style="2" bestFit="1" customWidth="1"/>
    <col min="1026" max="1027" width="10.7109375" style="2" bestFit="1" customWidth="1"/>
    <col min="1028" max="1029" width="10.85546875" style="2" bestFit="1" customWidth="1"/>
    <col min="1030" max="1030" width="10.5703125" style="2" bestFit="1" customWidth="1"/>
    <col min="1031" max="1031" width="9.28515625" style="2" bestFit="1" customWidth="1"/>
    <col min="1032" max="1273" width="8.85546875" style="2"/>
    <col min="1274" max="1274" width="50.85546875" style="2" customWidth="1"/>
    <col min="1275" max="1275" width="10.7109375" style="2" customWidth="1"/>
    <col min="1276" max="1276" width="12.28515625" style="2" customWidth="1"/>
    <col min="1277" max="1278" width="10.5703125" style="2" bestFit="1" customWidth="1"/>
    <col min="1279" max="1279" width="12" style="2" bestFit="1" customWidth="1"/>
    <col min="1280" max="1281" width="9.28515625" style="2" bestFit="1" customWidth="1"/>
    <col min="1282" max="1283" width="10.7109375" style="2" bestFit="1" customWidth="1"/>
    <col min="1284" max="1285" width="10.85546875" style="2" bestFit="1" customWidth="1"/>
    <col min="1286" max="1286" width="10.5703125" style="2" bestFit="1" customWidth="1"/>
    <col min="1287" max="1287" width="9.28515625" style="2" bestFit="1" customWidth="1"/>
    <col min="1288" max="1529" width="8.85546875" style="2"/>
    <col min="1530" max="1530" width="50.85546875" style="2" customWidth="1"/>
    <col min="1531" max="1531" width="10.7109375" style="2" customWidth="1"/>
    <col min="1532" max="1532" width="12.28515625" style="2" customWidth="1"/>
    <col min="1533" max="1534" width="10.5703125" style="2" bestFit="1" customWidth="1"/>
    <col min="1535" max="1535" width="12" style="2" bestFit="1" customWidth="1"/>
    <col min="1536" max="1537" width="9.28515625" style="2" bestFit="1" customWidth="1"/>
    <col min="1538" max="1539" width="10.7109375" style="2" bestFit="1" customWidth="1"/>
    <col min="1540" max="1541" width="10.85546875" style="2" bestFit="1" customWidth="1"/>
    <col min="1542" max="1542" width="10.5703125" style="2" bestFit="1" customWidth="1"/>
    <col min="1543" max="1543" width="9.28515625" style="2" bestFit="1" customWidth="1"/>
    <col min="1544" max="1785" width="8.85546875" style="2"/>
    <col min="1786" max="1786" width="50.85546875" style="2" customWidth="1"/>
    <col min="1787" max="1787" width="10.7109375" style="2" customWidth="1"/>
    <col min="1788" max="1788" width="12.28515625" style="2" customWidth="1"/>
    <col min="1789" max="1790" width="10.5703125" style="2" bestFit="1" customWidth="1"/>
    <col min="1791" max="1791" width="12" style="2" bestFit="1" customWidth="1"/>
    <col min="1792" max="1793" width="9.28515625" style="2" bestFit="1" customWidth="1"/>
    <col min="1794" max="1795" width="10.7109375" style="2" bestFit="1" customWidth="1"/>
    <col min="1796" max="1797" width="10.85546875" style="2" bestFit="1" customWidth="1"/>
    <col min="1798" max="1798" width="10.5703125" style="2" bestFit="1" customWidth="1"/>
    <col min="1799" max="1799" width="9.28515625" style="2" bestFit="1" customWidth="1"/>
    <col min="1800" max="2041" width="8.85546875" style="2"/>
    <col min="2042" max="2042" width="50.85546875" style="2" customWidth="1"/>
    <col min="2043" max="2043" width="10.7109375" style="2" customWidth="1"/>
    <col min="2044" max="2044" width="12.28515625" style="2" customWidth="1"/>
    <col min="2045" max="2046" width="10.5703125" style="2" bestFit="1" customWidth="1"/>
    <col min="2047" max="2047" width="12" style="2" bestFit="1" customWidth="1"/>
    <col min="2048" max="2049" width="9.28515625" style="2" bestFit="1" customWidth="1"/>
    <col min="2050" max="2051" width="10.7109375" style="2" bestFit="1" customWidth="1"/>
    <col min="2052" max="2053" width="10.85546875" style="2" bestFit="1" customWidth="1"/>
    <col min="2054" max="2054" width="10.5703125" style="2" bestFit="1" customWidth="1"/>
    <col min="2055" max="2055" width="9.28515625" style="2" bestFit="1" customWidth="1"/>
    <col min="2056" max="2297" width="8.85546875" style="2"/>
    <col min="2298" max="2298" width="50.85546875" style="2" customWidth="1"/>
    <col min="2299" max="2299" width="10.7109375" style="2" customWidth="1"/>
    <col min="2300" max="2300" width="12.28515625" style="2" customWidth="1"/>
    <col min="2301" max="2302" width="10.5703125" style="2" bestFit="1" customWidth="1"/>
    <col min="2303" max="2303" width="12" style="2" bestFit="1" customWidth="1"/>
    <col min="2304" max="2305" width="9.28515625" style="2" bestFit="1" customWidth="1"/>
    <col min="2306" max="2307" width="10.7109375" style="2" bestFit="1" customWidth="1"/>
    <col min="2308" max="2309" width="10.85546875" style="2" bestFit="1" customWidth="1"/>
    <col min="2310" max="2310" width="10.5703125" style="2" bestFit="1" customWidth="1"/>
    <col min="2311" max="2311" width="9.28515625" style="2" bestFit="1" customWidth="1"/>
    <col min="2312" max="2553" width="8.85546875" style="2"/>
    <col min="2554" max="2554" width="50.85546875" style="2" customWidth="1"/>
    <col min="2555" max="2555" width="10.7109375" style="2" customWidth="1"/>
    <col min="2556" max="2556" width="12.28515625" style="2" customWidth="1"/>
    <col min="2557" max="2558" width="10.5703125" style="2" bestFit="1" customWidth="1"/>
    <col min="2559" max="2559" width="12" style="2" bestFit="1" customWidth="1"/>
    <col min="2560" max="2561" width="9.28515625" style="2" bestFit="1" customWidth="1"/>
    <col min="2562" max="2563" width="10.7109375" style="2" bestFit="1" customWidth="1"/>
    <col min="2564" max="2565" width="10.85546875" style="2" bestFit="1" customWidth="1"/>
    <col min="2566" max="2566" width="10.5703125" style="2" bestFit="1" customWidth="1"/>
    <col min="2567" max="2567" width="9.28515625" style="2" bestFit="1" customWidth="1"/>
    <col min="2568" max="2809" width="8.85546875" style="2"/>
    <col min="2810" max="2810" width="50.85546875" style="2" customWidth="1"/>
    <col min="2811" max="2811" width="10.7109375" style="2" customWidth="1"/>
    <col min="2812" max="2812" width="12.28515625" style="2" customWidth="1"/>
    <col min="2813" max="2814" width="10.5703125" style="2" bestFit="1" customWidth="1"/>
    <col min="2815" max="2815" width="12" style="2" bestFit="1" customWidth="1"/>
    <col min="2816" max="2817" width="9.28515625" style="2" bestFit="1" customWidth="1"/>
    <col min="2818" max="2819" width="10.7109375" style="2" bestFit="1" customWidth="1"/>
    <col min="2820" max="2821" width="10.85546875" style="2" bestFit="1" customWidth="1"/>
    <col min="2822" max="2822" width="10.5703125" style="2" bestFit="1" customWidth="1"/>
    <col min="2823" max="2823" width="9.28515625" style="2" bestFit="1" customWidth="1"/>
    <col min="2824" max="3065" width="8.85546875" style="2"/>
    <col min="3066" max="3066" width="50.85546875" style="2" customWidth="1"/>
    <col min="3067" max="3067" width="10.7109375" style="2" customWidth="1"/>
    <col min="3068" max="3068" width="12.28515625" style="2" customWidth="1"/>
    <col min="3069" max="3070" width="10.5703125" style="2" bestFit="1" customWidth="1"/>
    <col min="3071" max="3071" width="12" style="2" bestFit="1" customWidth="1"/>
    <col min="3072" max="3073" width="9.28515625" style="2" bestFit="1" customWidth="1"/>
    <col min="3074" max="3075" width="10.7109375" style="2" bestFit="1" customWidth="1"/>
    <col min="3076" max="3077" width="10.85546875" style="2" bestFit="1" customWidth="1"/>
    <col min="3078" max="3078" width="10.5703125" style="2" bestFit="1" customWidth="1"/>
    <col min="3079" max="3079" width="9.28515625" style="2" bestFit="1" customWidth="1"/>
    <col min="3080" max="3321" width="8.85546875" style="2"/>
    <col min="3322" max="3322" width="50.85546875" style="2" customWidth="1"/>
    <col min="3323" max="3323" width="10.7109375" style="2" customWidth="1"/>
    <col min="3324" max="3324" width="12.28515625" style="2" customWidth="1"/>
    <col min="3325" max="3326" width="10.5703125" style="2" bestFit="1" customWidth="1"/>
    <col min="3327" max="3327" width="12" style="2" bestFit="1" customWidth="1"/>
    <col min="3328" max="3329" width="9.28515625" style="2" bestFit="1" customWidth="1"/>
    <col min="3330" max="3331" width="10.7109375" style="2" bestFit="1" customWidth="1"/>
    <col min="3332" max="3333" width="10.85546875" style="2" bestFit="1" customWidth="1"/>
    <col min="3334" max="3334" width="10.5703125" style="2" bestFit="1" customWidth="1"/>
    <col min="3335" max="3335" width="9.28515625" style="2" bestFit="1" customWidth="1"/>
    <col min="3336" max="3577" width="8.85546875" style="2"/>
    <col min="3578" max="3578" width="50.85546875" style="2" customWidth="1"/>
    <col min="3579" max="3579" width="10.7109375" style="2" customWidth="1"/>
    <col min="3580" max="3580" width="12.28515625" style="2" customWidth="1"/>
    <col min="3581" max="3582" width="10.5703125" style="2" bestFit="1" customWidth="1"/>
    <col min="3583" max="3583" width="12" style="2" bestFit="1" customWidth="1"/>
    <col min="3584" max="3585" width="9.28515625" style="2" bestFit="1" customWidth="1"/>
    <col min="3586" max="3587" width="10.7109375" style="2" bestFit="1" customWidth="1"/>
    <col min="3588" max="3589" width="10.85546875" style="2" bestFit="1" customWidth="1"/>
    <col min="3590" max="3590" width="10.5703125" style="2" bestFit="1" customWidth="1"/>
    <col min="3591" max="3591" width="9.28515625" style="2" bestFit="1" customWidth="1"/>
    <col min="3592" max="3833" width="8.85546875" style="2"/>
    <col min="3834" max="3834" width="50.85546875" style="2" customWidth="1"/>
    <col min="3835" max="3835" width="10.7109375" style="2" customWidth="1"/>
    <col min="3836" max="3836" width="12.28515625" style="2" customWidth="1"/>
    <col min="3837" max="3838" width="10.5703125" style="2" bestFit="1" customWidth="1"/>
    <col min="3839" max="3839" width="12" style="2" bestFit="1" customWidth="1"/>
    <col min="3840" max="3841" width="9.28515625" style="2" bestFit="1" customWidth="1"/>
    <col min="3842" max="3843" width="10.7109375" style="2" bestFit="1" customWidth="1"/>
    <col min="3844" max="3845" width="10.85546875" style="2" bestFit="1" customWidth="1"/>
    <col min="3846" max="3846" width="10.5703125" style="2" bestFit="1" customWidth="1"/>
    <col min="3847" max="3847" width="9.28515625" style="2" bestFit="1" customWidth="1"/>
    <col min="3848" max="4089" width="8.85546875" style="2"/>
    <col min="4090" max="4090" width="50.85546875" style="2" customWidth="1"/>
    <col min="4091" max="4091" width="10.7109375" style="2" customWidth="1"/>
    <col min="4092" max="4092" width="12.28515625" style="2" customWidth="1"/>
    <col min="4093" max="4094" width="10.5703125" style="2" bestFit="1" customWidth="1"/>
    <col min="4095" max="4095" width="12" style="2" bestFit="1" customWidth="1"/>
    <col min="4096" max="4097" width="9.28515625" style="2" bestFit="1" customWidth="1"/>
    <col min="4098" max="4099" width="10.7109375" style="2" bestFit="1" customWidth="1"/>
    <col min="4100" max="4101" width="10.85546875" style="2" bestFit="1" customWidth="1"/>
    <col min="4102" max="4102" width="10.5703125" style="2" bestFit="1" customWidth="1"/>
    <col min="4103" max="4103" width="9.28515625" style="2" bestFit="1" customWidth="1"/>
    <col min="4104" max="4345" width="8.85546875" style="2"/>
    <col min="4346" max="4346" width="50.85546875" style="2" customWidth="1"/>
    <col min="4347" max="4347" width="10.7109375" style="2" customWidth="1"/>
    <col min="4348" max="4348" width="12.28515625" style="2" customWidth="1"/>
    <col min="4349" max="4350" width="10.5703125" style="2" bestFit="1" customWidth="1"/>
    <col min="4351" max="4351" width="12" style="2" bestFit="1" customWidth="1"/>
    <col min="4352" max="4353" width="9.28515625" style="2" bestFit="1" customWidth="1"/>
    <col min="4354" max="4355" width="10.7109375" style="2" bestFit="1" customWidth="1"/>
    <col min="4356" max="4357" width="10.85546875" style="2" bestFit="1" customWidth="1"/>
    <col min="4358" max="4358" width="10.5703125" style="2" bestFit="1" customWidth="1"/>
    <col min="4359" max="4359" width="9.28515625" style="2" bestFit="1" customWidth="1"/>
    <col min="4360" max="4601" width="8.85546875" style="2"/>
    <col min="4602" max="4602" width="50.85546875" style="2" customWidth="1"/>
    <col min="4603" max="4603" width="10.7109375" style="2" customWidth="1"/>
    <col min="4604" max="4604" width="12.28515625" style="2" customWidth="1"/>
    <col min="4605" max="4606" width="10.5703125" style="2" bestFit="1" customWidth="1"/>
    <col min="4607" max="4607" width="12" style="2" bestFit="1" customWidth="1"/>
    <col min="4608" max="4609" width="9.28515625" style="2" bestFit="1" customWidth="1"/>
    <col min="4610" max="4611" width="10.7109375" style="2" bestFit="1" customWidth="1"/>
    <col min="4612" max="4613" width="10.85546875" style="2" bestFit="1" customWidth="1"/>
    <col min="4614" max="4614" width="10.5703125" style="2" bestFit="1" customWidth="1"/>
    <col min="4615" max="4615" width="9.28515625" style="2" bestFit="1" customWidth="1"/>
    <col min="4616" max="4857" width="8.85546875" style="2"/>
    <col min="4858" max="4858" width="50.85546875" style="2" customWidth="1"/>
    <col min="4859" max="4859" width="10.7109375" style="2" customWidth="1"/>
    <col min="4860" max="4860" width="12.28515625" style="2" customWidth="1"/>
    <col min="4861" max="4862" width="10.5703125" style="2" bestFit="1" customWidth="1"/>
    <col min="4863" max="4863" width="12" style="2" bestFit="1" customWidth="1"/>
    <col min="4864" max="4865" width="9.28515625" style="2" bestFit="1" customWidth="1"/>
    <col min="4866" max="4867" width="10.7109375" style="2" bestFit="1" customWidth="1"/>
    <col min="4868" max="4869" width="10.85546875" style="2" bestFit="1" customWidth="1"/>
    <col min="4870" max="4870" width="10.5703125" style="2" bestFit="1" customWidth="1"/>
    <col min="4871" max="4871" width="9.28515625" style="2" bestFit="1" customWidth="1"/>
    <col min="4872" max="5113" width="8.85546875" style="2"/>
    <col min="5114" max="5114" width="50.85546875" style="2" customWidth="1"/>
    <col min="5115" max="5115" width="10.7109375" style="2" customWidth="1"/>
    <col min="5116" max="5116" width="12.28515625" style="2" customWidth="1"/>
    <col min="5117" max="5118" width="10.5703125" style="2" bestFit="1" customWidth="1"/>
    <col min="5119" max="5119" width="12" style="2" bestFit="1" customWidth="1"/>
    <col min="5120" max="5121" width="9.28515625" style="2" bestFit="1" customWidth="1"/>
    <col min="5122" max="5123" width="10.7109375" style="2" bestFit="1" customWidth="1"/>
    <col min="5124" max="5125" width="10.85546875" style="2" bestFit="1" customWidth="1"/>
    <col min="5126" max="5126" width="10.5703125" style="2" bestFit="1" customWidth="1"/>
    <col min="5127" max="5127" width="9.28515625" style="2" bestFit="1" customWidth="1"/>
    <col min="5128" max="5369" width="8.85546875" style="2"/>
    <col min="5370" max="5370" width="50.85546875" style="2" customWidth="1"/>
    <col min="5371" max="5371" width="10.7109375" style="2" customWidth="1"/>
    <col min="5372" max="5372" width="12.28515625" style="2" customWidth="1"/>
    <col min="5373" max="5374" width="10.5703125" style="2" bestFit="1" customWidth="1"/>
    <col min="5375" max="5375" width="12" style="2" bestFit="1" customWidth="1"/>
    <col min="5376" max="5377" width="9.28515625" style="2" bestFit="1" customWidth="1"/>
    <col min="5378" max="5379" width="10.7109375" style="2" bestFit="1" customWidth="1"/>
    <col min="5380" max="5381" width="10.85546875" style="2" bestFit="1" customWidth="1"/>
    <col min="5382" max="5382" width="10.5703125" style="2" bestFit="1" customWidth="1"/>
    <col min="5383" max="5383" width="9.28515625" style="2" bestFit="1" customWidth="1"/>
    <col min="5384" max="5625" width="8.85546875" style="2"/>
    <col min="5626" max="5626" width="50.85546875" style="2" customWidth="1"/>
    <col min="5627" max="5627" width="10.7109375" style="2" customWidth="1"/>
    <col min="5628" max="5628" width="12.28515625" style="2" customWidth="1"/>
    <col min="5629" max="5630" width="10.5703125" style="2" bestFit="1" customWidth="1"/>
    <col min="5631" max="5631" width="12" style="2" bestFit="1" customWidth="1"/>
    <col min="5632" max="5633" width="9.28515625" style="2" bestFit="1" customWidth="1"/>
    <col min="5634" max="5635" width="10.7109375" style="2" bestFit="1" customWidth="1"/>
    <col min="5636" max="5637" width="10.85546875" style="2" bestFit="1" customWidth="1"/>
    <col min="5638" max="5638" width="10.5703125" style="2" bestFit="1" customWidth="1"/>
    <col min="5639" max="5639" width="9.28515625" style="2" bestFit="1" customWidth="1"/>
    <col min="5640" max="5881" width="8.85546875" style="2"/>
    <col min="5882" max="5882" width="50.85546875" style="2" customWidth="1"/>
    <col min="5883" max="5883" width="10.7109375" style="2" customWidth="1"/>
    <col min="5884" max="5884" width="12.28515625" style="2" customWidth="1"/>
    <col min="5885" max="5886" width="10.5703125" style="2" bestFit="1" customWidth="1"/>
    <col min="5887" max="5887" width="12" style="2" bestFit="1" customWidth="1"/>
    <col min="5888" max="5889" width="9.28515625" style="2" bestFit="1" customWidth="1"/>
    <col min="5890" max="5891" width="10.7109375" style="2" bestFit="1" customWidth="1"/>
    <col min="5892" max="5893" width="10.85546875" style="2" bestFit="1" customWidth="1"/>
    <col min="5894" max="5894" width="10.5703125" style="2" bestFit="1" customWidth="1"/>
    <col min="5895" max="5895" width="9.28515625" style="2" bestFit="1" customWidth="1"/>
    <col min="5896" max="6137" width="8.85546875" style="2"/>
    <col min="6138" max="6138" width="50.85546875" style="2" customWidth="1"/>
    <col min="6139" max="6139" width="10.7109375" style="2" customWidth="1"/>
    <col min="6140" max="6140" width="12.28515625" style="2" customWidth="1"/>
    <col min="6141" max="6142" width="10.5703125" style="2" bestFit="1" customWidth="1"/>
    <col min="6143" max="6143" width="12" style="2" bestFit="1" customWidth="1"/>
    <col min="6144" max="6145" width="9.28515625" style="2" bestFit="1" customWidth="1"/>
    <col min="6146" max="6147" width="10.7109375" style="2" bestFit="1" customWidth="1"/>
    <col min="6148" max="6149" width="10.85546875" style="2" bestFit="1" customWidth="1"/>
    <col min="6150" max="6150" width="10.5703125" style="2" bestFit="1" customWidth="1"/>
    <col min="6151" max="6151" width="9.28515625" style="2" bestFit="1" customWidth="1"/>
    <col min="6152" max="6393" width="8.85546875" style="2"/>
    <col min="6394" max="6394" width="50.85546875" style="2" customWidth="1"/>
    <col min="6395" max="6395" width="10.7109375" style="2" customWidth="1"/>
    <col min="6396" max="6396" width="12.28515625" style="2" customWidth="1"/>
    <col min="6397" max="6398" width="10.5703125" style="2" bestFit="1" customWidth="1"/>
    <col min="6399" max="6399" width="12" style="2" bestFit="1" customWidth="1"/>
    <col min="6400" max="6401" width="9.28515625" style="2" bestFit="1" customWidth="1"/>
    <col min="6402" max="6403" width="10.7109375" style="2" bestFit="1" customWidth="1"/>
    <col min="6404" max="6405" width="10.85546875" style="2" bestFit="1" customWidth="1"/>
    <col min="6406" max="6406" width="10.5703125" style="2" bestFit="1" customWidth="1"/>
    <col min="6407" max="6407" width="9.28515625" style="2" bestFit="1" customWidth="1"/>
    <col min="6408" max="6649" width="8.85546875" style="2"/>
    <col min="6650" max="6650" width="50.85546875" style="2" customWidth="1"/>
    <col min="6651" max="6651" width="10.7109375" style="2" customWidth="1"/>
    <col min="6652" max="6652" width="12.28515625" style="2" customWidth="1"/>
    <col min="6653" max="6654" width="10.5703125" style="2" bestFit="1" customWidth="1"/>
    <col min="6655" max="6655" width="12" style="2" bestFit="1" customWidth="1"/>
    <col min="6656" max="6657" width="9.28515625" style="2" bestFit="1" customWidth="1"/>
    <col min="6658" max="6659" width="10.7109375" style="2" bestFit="1" customWidth="1"/>
    <col min="6660" max="6661" width="10.85546875" style="2" bestFit="1" customWidth="1"/>
    <col min="6662" max="6662" width="10.5703125" style="2" bestFit="1" customWidth="1"/>
    <col min="6663" max="6663" width="9.28515625" style="2" bestFit="1" customWidth="1"/>
    <col min="6664" max="6905" width="8.85546875" style="2"/>
    <col min="6906" max="6906" width="50.85546875" style="2" customWidth="1"/>
    <col min="6907" max="6907" width="10.7109375" style="2" customWidth="1"/>
    <col min="6908" max="6908" width="12.28515625" style="2" customWidth="1"/>
    <col min="6909" max="6910" width="10.5703125" style="2" bestFit="1" customWidth="1"/>
    <col min="6911" max="6911" width="12" style="2" bestFit="1" customWidth="1"/>
    <col min="6912" max="6913" width="9.28515625" style="2" bestFit="1" customWidth="1"/>
    <col min="6914" max="6915" width="10.7109375" style="2" bestFit="1" customWidth="1"/>
    <col min="6916" max="6917" width="10.85546875" style="2" bestFit="1" customWidth="1"/>
    <col min="6918" max="6918" width="10.5703125" style="2" bestFit="1" customWidth="1"/>
    <col min="6919" max="6919" width="9.28515625" style="2" bestFit="1" customWidth="1"/>
    <col min="6920" max="7161" width="8.85546875" style="2"/>
    <col min="7162" max="7162" width="50.85546875" style="2" customWidth="1"/>
    <col min="7163" max="7163" width="10.7109375" style="2" customWidth="1"/>
    <col min="7164" max="7164" width="12.28515625" style="2" customWidth="1"/>
    <col min="7165" max="7166" width="10.5703125" style="2" bestFit="1" customWidth="1"/>
    <col min="7167" max="7167" width="12" style="2" bestFit="1" customWidth="1"/>
    <col min="7168" max="7169" width="9.28515625" style="2" bestFit="1" customWidth="1"/>
    <col min="7170" max="7171" width="10.7109375" style="2" bestFit="1" customWidth="1"/>
    <col min="7172" max="7173" width="10.85546875" style="2" bestFit="1" customWidth="1"/>
    <col min="7174" max="7174" width="10.5703125" style="2" bestFit="1" customWidth="1"/>
    <col min="7175" max="7175" width="9.28515625" style="2" bestFit="1" customWidth="1"/>
    <col min="7176" max="7417" width="8.85546875" style="2"/>
    <col min="7418" max="7418" width="50.85546875" style="2" customWidth="1"/>
    <col min="7419" max="7419" width="10.7109375" style="2" customWidth="1"/>
    <col min="7420" max="7420" width="12.28515625" style="2" customWidth="1"/>
    <col min="7421" max="7422" width="10.5703125" style="2" bestFit="1" customWidth="1"/>
    <col min="7423" max="7423" width="12" style="2" bestFit="1" customWidth="1"/>
    <col min="7424" max="7425" width="9.28515625" style="2" bestFit="1" customWidth="1"/>
    <col min="7426" max="7427" width="10.7109375" style="2" bestFit="1" customWidth="1"/>
    <col min="7428" max="7429" width="10.85546875" style="2" bestFit="1" customWidth="1"/>
    <col min="7430" max="7430" width="10.5703125" style="2" bestFit="1" customWidth="1"/>
    <col min="7431" max="7431" width="9.28515625" style="2" bestFit="1" customWidth="1"/>
    <col min="7432" max="7673" width="8.85546875" style="2"/>
    <col min="7674" max="7674" width="50.85546875" style="2" customWidth="1"/>
    <col min="7675" max="7675" width="10.7109375" style="2" customWidth="1"/>
    <col min="7676" max="7676" width="12.28515625" style="2" customWidth="1"/>
    <col min="7677" max="7678" width="10.5703125" style="2" bestFit="1" customWidth="1"/>
    <col min="7679" max="7679" width="12" style="2" bestFit="1" customWidth="1"/>
    <col min="7680" max="7681" width="9.28515625" style="2" bestFit="1" customWidth="1"/>
    <col min="7682" max="7683" width="10.7109375" style="2" bestFit="1" customWidth="1"/>
    <col min="7684" max="7685" width="10.85546875" style="2" bestFit="1" customWidth="1"/>
    <col min="7686" max="7686" width="10.5703125" style="2" bestFit="1" customWidth="1"/>
    <col min="7687" max="7687" width="9.28515625" style="2" bestFit="1" customWidth="1"/>
    <col min="7688" max="7929" width="8.85546875" style="2"/>
    <col min="7930" max="7930" width="50.85546875" style="2" customWidth="1"/>
    <col min="7931" max="7931" width="10.7109375" style="2" customWidth="1"/>
    <col min="7932" max="7932" width="12.28515625" style="2" customWidth="1"/>
    <col min="7933" max="7934" width="10.5703125" style="2" bestFit="1" customWidth="1"/>
    <col min="7935" max="7935" width="12" style="2" bestFit="1" customWidth="1"/>
    <col min="7936" max="7937" width="9.28515625" style="2" bestFit="1" customWidth="1"/>
    <col min="7938" max="7939" width="10.7109375" style="2" bestFit="1" customWidth="1"/>
    <col min="7940" max="7941" width="10.85546875" style="2" bestFit="1" customWidth="1"/>
    <col min="7942" max="7942" width="10.5703125" style="2" bestFit="1" customWidth="1"/>
    <col min="7943" max="7943" width="9.28515625" style="2" bestFit="1" customWidth="1"/>
    <col min="7944" max="8185" width="8.85546875" style="2"/>
    <col min="8186" max="8186" width="50.85546875" style="2" customWidth="1"/>
    <col min="8187" max="8187" width="10.7109375" style="2" customWidth="1"/>
    <col min="8188" max="8188" width="12.28515625" style="2" customWidth="1"/>
    <col min="8189" max="8190" width="10.5703125" style="2" bestFit="1" customWidth="1"/>
    <col min="8191" max="8191" width="12" style="2" bestFit="1" customWidth="1"/>
    <col min="8192" max="8193" width="9.28515625" style="2" bestFit="1" customWidth="1"/>
    <col min="8194" max="8195" width="10.7109375" style="2" bestFit="1" customWidth="1"/>
    <col min="8196" max="8197" width="10.85546875" style="2" bestFit="1" customWidth="1"/>
    <col min="8198" max="8198" width="10.5703125" style="2" bestFit="1" customWidth="1"/>
    <col min="8199" max="8199" width="9.28515625" style="2" bestFit="1" customWidth="1"/>
    <col min="8200" max="8441" width="8.85546875" style="2"/>
    <col min="8442" max="8442" width="50.85546875" style="2" customWidth="1"/>
    <col min="8443" max="8443" width="10.7109375" style="2" customWidth="1"/>
    <col min="8444" max="8444" width="12.28515625" style="2" customWidth="1"/>
    <col min="8445" max="8446" width="10.5703125" style="2" bestFit="1" customWidth="1"/>
    <col min="8447" max="8447" width="12" style="2" bestFit="1" customWidth="1"/>
    <col min="8448" max="8449" width="9.28515625" style="2" bestFit="1" customWidth="1"/>
    <col min="8450" max="8451" width="10.7109375" style="2" bestFit="1" customWidth="1"/>
    <col min="8452" max="8453" width="10.85546875" style="2" bestFit="1" customWidth="1"/>
    <col min="8454" max="8454" width="10.5703125" style="2" bestFit="1" customWidth="1"/>
    <col min="8455" max="8455" width="9.28515625" style="2" bestFit="1" customWidth="1"/>
    <col min="8456" max="8697" width="8.85546875" style="2"/>
    <col min="8698" max="8698" width="50.85546875" style="2" customWidth="1"/>
    <col min="8699" max="8699" width="10.7109375" style="2" customWidth="1"/>
    <col min="8700" max="8700" width="12.28515625" style="2" customWidth="1"/>
    <col min="8701" max="8702" width="10.5703125" style="2" bestFit="1" customWidth="1"/>
    <col min="8703" max="8703" width="12" style="2" bestFit="1" customWidth="1"/>
    <col min="8704" max="8705" width="9.28515625" style="2" bestFit="1" customWidth="1"/>
    <col min="8706" max="8707" width="10.7109375" style="2" bestFit="1" customWidth="1"/>
    <col min="8708" max="8709" width="10.85546875" style="2" bestFit="1" customWidth="1"/>
    <col min="8710" max="8710" width="10.5703125" style="2" bestFit="1" customWidth="1"/>
    <col min="8711" max="8711" width="9.28515625" style="2" bestFit="1" customWidth="1"/>
    <col min="8712" max="8953" width="8.85546875" style="2"/>
    <col min="8954" max="8954" width="50.85546875" style="2" customWidth="1"/>
    <col min="8955" max="8955" width="10.7109375" style="2" customWidth="1"/>
    <col min="8956" max="8956" width="12.28515625" style="2" customWidth="1"/>
    <col min="8957" max="8958" width="10.5703125" style="2" bestFit="1" customWidth="1"/>
    <col min="8959" max="8959" width="12" style="2" bestFit="1" customWidth="1"/>
    <col min="8960" max="8961" width="9.28515625" style="2" bestFit="1" customWidth="1"/>
    <col min="8962" max="8963" width="10.7109375" style="2" bestFit="1" customWidth="1"/>
    <col min="8964" max="8965" width="10.85546875" style="2" bestFit="1" customWidth="1"/>
    <col min="8966" max="8966" width="10.5703125" style="2" bestFit="1" customWidth="1"/>
    <col min="8967" max="8967" width="9.28515625" style="2" bestFit="1" customWidth="1"/>
    <col min="8968" max="9209" width="8.85546875" style="2"/>
    <col min="9210" max="9210" width="50.85546875" style="2" customWidth="1"/>
    <col min="9211" max="9211" width="10.7109375" style="2" customWidth="1"/>
    <col min="9212" max="9212" width="12.28515625" style="2" customWidth="1"/>
    <col min="9213" max="9214" width="10.5703125" style="2" bestFit="1" customWidth="1"/>
    <col min="9215" max="9215" width="12" style="2" bestFit="1" customWidth="1"/>
    <col min="9216" max="9217" width="9.28515625" style="2" bestFit="1" customWidth="1"/>
    <col min="9218" max="9219" width="10.7109375" style="2" bestFit="1" customWidth="1"/>
    <col min="9220" max="9221" width="10.85546875" style="2" bestFit="1" customWidth="1"/>
    <col min="9222" max="9222" width="10.5703125" style="2" bestFit="1" customWidth="1"/>
    <col min="9223" max="9223" width="9.28515625" style="2" bestFit="1" customWidth="1"/>
    <col min="9224" max="9465" width="8.85546875" style="2"/>
    <col min="9466" max="9466" width="50.85546875" style="2" customWidth="1"/>
    <col min="9467" max="9467" width="10.7109375" style="2" customWidth="1"/>
    <col min="9468" max="9468" width="12.28515625" style="2" customWidth="1"/>
    <col min="9469" max="9470" width="10.5703125" style="2" bestFit="1" customWidth="1"/>
    <col min="9471" max="9471" width="12" style="2" bestFit="1" customWidth="1"/>
    <col min="9472" max="9473" width="9.28515625" style="2" bestFit="1" customWidth="1"/>
    <col min="9474" max="9475" width="10.7109375" style="2" bestFit="1" customWidth="1"/>
    <col min="9476" max="9477" width="10.85546875" style="2" bestFit="1" customWidth="1"/>
    <col min="9478" max="9478" width="10.5703125" style="2" bestFit="1" customWidth="1"/>
    <col min="9479" max="9479" width="9.28515625" style="2" bestFit="1" customWidth="1"/>
    <col min="9480" max="9721" width="8.85546875" style="2"/>
    <col min="9722" max="9722" width="50.85546875" style="2" customWidth="1"/>
    <col min="9723" max="9723" width="10.7109375" style="2" customWidth="1"/>
    <col min="9724" max="9724" width="12.28515625" style="2" customWidth="1"/>
    <col min="9725" max="9726" width="10.5703125" style="2" bestFit="1" customWidth="1"/>
    <col min="9727" max="9727" width="12" style="2" bestFit="1" customWidth="1"/>
    <col min="9728" max="9729" width="9.28515625" style="2" bestFit="1" customWidth="1"/>
    <col min="9730" max="9731" width="10.7109375" style="2" bestFit="1" customWidth="1"/>
    <col min="9732" max="9733" width="10.85546875" style="2" bestFit="1" customWidth="1"/>
    <col min="9734" max="9734" width="10.5703125" style="2" bestFit="1" customWidth="1"/>
    <col min="9735" max="9735" width="9.28515625" style="2" bestFit="1" customWidth="1"/>
    <col min="9736" max="9977" width="8.85546875" style="2"/>
    <col min="9978" max="9978" width="50.85546875" style="2" customWidth="1"/>
    <col min="9979" max="9979" width="10.7109375" style="2" customWidth="1"/>
    <col min="9980" max="9980" width="12.28515625" style="2" customWidth="1"/>
    <col min="9981" max="9982" width="10.5703125" style="2" bestFit="1" customWidth="1"/>
    <col min="9983" max="9983" width="12" style="2" bestFit="1" customWidth="1"/>
    <col min="9984" max="9985" width="9.28515625" style="2" bestFit="1" customWidth="1"/>
    <col min="9986" max="9987" width="10.7109375" style="2" bestFit="1" customWidth="1"/>
    <col min="9988" max="9989" width="10.85546875" style="2" bestFit="1" customWidth="1"/>
    <col min="9990" max="9990" width="10.5703125" style="2" bestFit="1" customWidth="1"/>
    <col min="9991" max="9991" width="9.28515625" style="2" bestFit="1" customWidth="1"/>
    <col min="9992" max="10233" width="8.85546875" style="2"/>
    <col min="10234" max="10234" width="50.85546875" style="2" customWidth="1"/>
    <col min="10235" max="10235" width="10.7109375" style="2" customWidth="1"/>
    <col min="10236" max="10236" width="12.28515625" style="2" customWidth="1"/>
    <col min="10237" max="10238" width="10.5703125" style="2" bestFit="1" customWidth="1"/>
    <col min="10239" max="10239" width="12" style="2" bestFit="1" customWidth="1"/>
    <col min="10240" max="10241" width="9.28515625" style="2" bestFit="1" customWidth="1"/>
    <col min="10242" max="10243" width="10.7109375" style="2" bestFit="1" customWidth="1"/>
    <col min="10244" max="10245" width="10.85546875" style="2" bestFit="1" customWidth="1"/>
    <col min="10246" max="10246" width="10.5703125" style="2" bestFit="1" customWidth="1"/>
    <col min="10247" max="10247" width="9.28515625" style="2" bestFit="1" customWidth="1"/>
    <col min="10248" max="10489" width="8.85546875" style="2"/>
    <col min="10490" max="10490" width="50.85546875" style="2" customWidth="1"/>
    <col min="10491" max="10491" width="10.7109375" style="2" customWidth="1"/>
    <col min="10492" max="10492" width="12.28515625" style="2" customWidth="1"/>
    <col min="10493" max="10494" width="10.5703125" style="2" bestFit="1" customWidth="1"/>
    <col min="10495" max="10495" width="12" style="2" bestFit="1" customWidth="1"/>
    <col min="10496" max="10497" width="9.28515625" style="2" bestFit="1" customWidth="1"/>
    <col min="10498" max="10499" width="10.7109375" style="2" bestFit="1" customWidth="1"/>
    <col min="10500" max="10501" width="10.85546875" style="2" bestFit="1" customWidth="1"/>
    <col min="10502" max="10502" width="10.5703125" style="2" bestFit="1" customWidth="1"/>
    <col min="10503" max="10503" width="9.28515625" style="2" bestFit="1" customWidth="1"/>
    <col min="10504" max="10745" width="8.85546875" style="2"/>
    <col min="10746" max="10746" width="50.85546875" style="2" customWidth="1"/>
    <col min="10747" max="10747" width="10.7109375" style="2" customWidth="1"/>
    <col min="10748" max="10748" width="12.28515625" style="2" customWidth="1"/>
    <col min="10749" max="10750" width="10.5703125" style="2" bestFit="1" customWidth="1"/>
    <col min="10751" max="10751" width="12" style="2" bestFit="1" customWidth="1"/>
    <col min="10752" max="10753" width="9.28515625" style="2" bestFit="1" customWidth="1"/>
    <col min="10754" max="10755" width="10.7109375" style="2" bestFit="1" customWidth="1"/>
    <col min="10756" max="10757" width="10.85546875" style="2" bestFit="1" customWidth="1"/>
    <col min="10758" max="10758" width="10.5703125" style="2" bestFit="1" customWidth="1"/>
    <col min="10759" max="10759" width="9.28515625" style="2" bestFit="1" customWidth="1"/>
    <col min="10760" max="11001" width="8.85546875" style="2"/>
    <col min="11002" max="11002" width="50.85546875" style="2" customWidth="1"/>
    <col min="11003" max="11003" width="10.7109375" style="2" customWidth="1"/>
    <col min="11004" max="11004" width="12.28515625" style="2" customWidth="1"/>
    <col min="11005" max="11006" width="10.5703125" style="2" bestFit="1" customWidth="1"/>
    <col min="11007" max="11007" width="12" style="2" bestFit="1" customWidth="1"/>
    <col min="11008" max="11009" width="9.28515625" style="2" bestFit="1" customWidth="1"/>
    <col min="11010" max="11011" width="10.7109375" style="2" bestFit="1" customWidth="1"/>
    <col min="11012" max="11013" width="10.85546875" style="2" bestFit="1" customWidth="1"/>
    <col min="11014" max="11014" width="10.5703125" style="2" bestFit="1" customWidth="1"/>
    <col min="11015" max="11015" width="9.28515625" style="2" bestFit="1" customWidth="1"/>
    <col min="11016" max="11257" width="8.85546875" style="2"/>
    <col min="11258" max="11258" width="50.85546875" style="2" customWidth="1"/>
    <col min="11259" max="11259" width="10.7109375" style="2" customWidth="1"/>
    <col min="11260" max="11260" width="12.28515625" style="2" customWidth="1"/>
    <col min="11261" max="11262" width="10.5703125" style="2" bestFit="1" customWidth="1"/>
    <col min="11263" max="11263" width="12" style="2" bestFit="1" customWidth="1"/>
    <col min="11264" max="11265" width="9.28515625" style="2" bestFit="1" customWidth="1"/>
    <col min="11266" max="11267" width="10.7109375" style="2" bestFit="1" customWidth="1"/>
    <col min="11268" max="11269" width="10.85546875" style="2" bestFit="1" customWidth="1"/>
    <col min="11270" max="11270" width="10.5703125" style="2" bestFit="1" customWidth="1"/>
    <col min="11271" max="11271" width="9.28515625" style="2" bestFit="1" customWidth="1"/>
    <col min="11272" max="11513" width="8.85546875" style="2"/>
    <col min="11514" max="11514" width="50.85546875" style="2" customWidth="1"/>
    <col min="11515" max="11515" width="10.7109375" style="2" customWidth="1"/>
    <col min="11516" max="11516" width="12.28515625" style="2" customWidth="1"/>
    <col min="11517" max="11518" width="10.5703125" style="2" bestFit="1" customWidth="1"/>
    <col min="11519" max="11519" width="12" style="2" bestFit="1" customWidth="1"/>
    <col min="11520" max="11521" width="9.28515625" style="2" bestFit="1" customWidth="1"/>
    <col min="11522" max="11523" width="10.7109375" style="2" bestFit="1" customWidth="1"/>
    <col min="11524" max="11525" width="10.85546875" style="2" bestFit="1" customWidth="1"/>
    <col min="11526" max="11526" width="10.5703125" style="2" bestFit="1" customWidth="1"/>
    <col min="11527" max="11527" width="9.28515625" style="2" bestFit="1" customWidth="1"/>
    <col min="11528" max="11769" width="8.85546875" style="2"/>
    <col min="11770" max="11770" width="50.85546875" style="2" customWidth="1"/>
    <col min="11771" max="11771" width="10.7109375" style="2" customWidth="1"/>
    <col min="11772" max="11772" width="12.28515625" style="2" customWidth="1"/>
    <col min="11773" max="11774" width="10.5703125" style="2" bestFit="1" customWidth="1"/>
    <col min="11775" max="11775" width="12" style="2" bestFit="1" customWidth="1"/>
    <col min="11776" max="11777" width="9.28515625" style="2" bestFit="1" customWidth="1"/>
    <col min="11778" max="11779" width="10.7109375" style="2" bestFit="1" customWidth="1"/>
    <col min="11780" max="11781" width="10.85546875" style="2" bestFit="1" customWidth="1"/>
    <col min="11782" max="11782" width="10.5703125" style="2" bestFit="1" customWidth="1"/>
    <col min="11783" max="11783" width="9.28515625" style="2" bestFit="1" customWidth="1"/>
    <col min="11784" max="12025" width="8.85546875" style="2"/>
    <col min="12026" max="12026" width="50.85546875" style="2" customWidth="1"/>
    <col min="12027" max="12027" width="10.7109375" style="2" customWidth="1"/>
    <col min="12028" max="12028" width="12.28515625" style="2" customWidth="1"/>
    <col min="12029" max="12030" width="10.5703125" style="2" bestFit="1" customWidth="1"/>
    <col min="12031" max="12031" width="12" style="2" bestFit="1" customWidth="1"/>
    <col min="12032" max="12033" width="9.28515625" style="2" bestFit="1" customWidth="1"/>
    <col min="12034" max="12035" width="10.7109375" style="2" bestFit="1" customWidth="1"/>
    <col min="12036" max="12037" width="10.85546875" style="2" bestFit="1" customWidth="1"/>
    <col min="12038" max="12038" width="10.5703125" style="2" bestFit="1" customWidth="1"/>
    <col min="12039" max="12039" width="9.28515625" style="2" bestFit="1" customWidth="1"/>
    <col min="12040" max="12281" width="8.85546875" style="2"/>
    <col min="12282" max="12282" width="50.85546875" style="2" customWidth="1"/>
    <col min="12283" max="12283" width="10.7109375" style="2" customWidth="1"/>
    <col min="12284" max="12284" width="12.28515625" style="2" customWidth="1"/>
    <col min="12285" max="12286" width="10.5703125" style="2" bestFit="1" customWidth="1"/>
    <col min="12287" max="12287" width="12" style="2" bestFit="1" customWidth="1"/>
    <col min="12288" max="12289" width="9.28515625" style="2" bestFit="1" customWidth="1"/>
    <col min="12290" max="12291" width="10.7109375" style="2" bestFit="1" customWidth="1"/>
    <col min="12292" max="12293" width="10.85546875" style="2" bestFit="1" customWidth="1"/>
    <col min="12294" max="12294" width="10.5703125" style="2" bestFit="1" customWidth="1"/>
    <col min="12295" max="12295" width="9.28515625" style="2" bestFit="1" customWidth="1"/>
    <col min="12296" max="12537" width="8.85546875" style="2"/>
    <col min="12538" max="12538" width="50.85546875" style="2" customWidth="1"/>
    <col min="12539" max="12539" width="10.7109375" style="2" customWidth="1"/>
    <col min="12540" max="12540" width="12.28515625" style="2" customWidth="1"/>
    <col min="12541" max="12542" width="10.5703125" style="2" bestFit="1" customWidth="1"/>
    <col min="12543" max="12543" width="12" style="2" bestFit="1" customWidth="1"/>
    <col min="12544" max="12545" width="9.28515625" style="2" bestFit="1" customWidth="1"/>
    <col min="12546" max="12547" width="10.7109375" style="2" bestFit="1" customWidth="1"/>
    <col min="12548" max="12549" width="10.85546875" style="2" bestFit="1" customWidth="1"/>
    <col min="12550" max="12550" width="10.5703125" style="2" bestFit="1" customWidth="1"/>
    <col min="12551" max="12551" width="9.28515625" style="2" bestFit="1" customWidth="1"/>
    <col min="12552" max="12793" width="8.85546875" style="2"/>
    <col min="12794" max="12794" width="50.85546875" style="2" customWidth="1"/>
    <col min="12795" max="12795" width="10.7109375" style="2" customWidth="1"/>
    <col min="12796" max="12796" width="12.28515625" style="2" customWidth="1"/>
    <col min="12797" max="12798" width="10.5703125" style="2" bestFit="1" customWidth="1"/>
    <col min="12799" max="12799" width="12" style="2" bestFit="1" customWidth="1"/>
    <col min="12800" max="12801" width="9.28515625" style="2" bestFit="1" customWidth="1"/>
    <col min="12802" max="12803" width="10.7109375" style="2" bestFit="1" customWidth="1"/>
    <col min="12804" max="12805" width="10.85546875" style="2" bestFit="1" customWidth="1"/>
    <col min="12806" max="12806" width="10.5703125" style="2" bestFit="1" customWidth="1"/>
    <col min="12807" max="12807" width="9.28515625" style="2" bestFit="1" customWidth="1"/>
    <col min="12808" max="13049" width="8.85546875" style="2"/>
    <col min="13050" max="13050" width="50.85546875" style="2" customWidth="1"/>
    <col min="13051" max="13051" width="10.7109375" style="2" customWidth="1"/>
    <col min="13052" max="13052" width="12.28515625" style="2" customWidth="1"/>
    <col min="13053" max="13054" width="10.5703125" style="2" bestFit="1" customWidth="1"/>
    <col min="13055" max="13055" width="12" style="2" bestFit="1" customWidth="1"/>
    <col min="13056" max="13057" width="9.28515625" style="2" bestFit="1" customWidth="1"/>
    <col min="13058" max="13059" width="10.7109375" style="2" bestFit="1" customWidth="1"/>
    <col min="13060" max="13061" width="10.85546875" style="2" bestFit="1" customWidth="1"/>
    <col min="13062" max="13062" width="10.5703125" style="2" bestFit="1" customWidth="1"/>
    <col min="13063" max="13063" width="9.28515625" style="2" bestFit="1" customWidth="1"/>
    <col min="13064" max="13305" width="8.85546875" style="2"/>
    <col min="13306" max="13306" width="50.85546875" style="2" customWidth="1"/>
    <col min="13307" max="13307" width="10.7109375" style="2" customWidth="1"/>
    <col min="13308" max="13308" width="12.28515625" style="2" customWidth="1"/>
    <col min="13309" max="13310" width="10.5703125" style="2" bestFit="1" customWidth="1"/>
    <col min="13311" max="13311" width="12" style="2" bestFit="1" customWidth="1"/>
    <col min="13312" max="13313" width="9.28515625" style="2" bestFit="1" customWidth="1"/>
    <col min="13314" max="13315" width="10.7109375" style="2" bestFit="1" customWidth="1"/>
    <col min="13316" max="13317" width="10.85546875" style="2" bestFit="1" customWidth="1"/>
    <col min="13318" max="13318" width="10.5703125" style="2" bestFit="1" customWidth="1"/>
    <col min="13319" max="13319" width="9.28515625" style="2" bestFit="1" customWidth="1"/>
    <col min="13320" max="13561" width="8.85546875" style="2"/>
    <col min="13562" max="13562" width="50.85546875" style="2" customWidth="1"/>
    <col min="13563" max="13563" width="10.7109375" style="2" customWidth="1"/>
    <col min="13564" max="13564" width="12.28515625" style="2" customWidth="1"/>
    <col min="13565" max="13566" width="10.5703125" style="2" bestFit="1" customWidth="1"/>
    <col min="13567" max="13567" width="12" style="2" bestFit="1" customWidth="1"/>
    <col min="13568" max="13569" width="9.28515625" style="2" bestFit="1" customWidth="1"/>
    <col min="13570" max="13571" width="10.7109375" style="2" bestFit="1" customWidth="1"/>
    <col min="13572" max="13573" width="10.85546875" style="2" bestFit="1" customWidth="1"/>
    <col min="13574" max="13574" width="10.5703125" style="2" bestFit="1" customWidth="1"/>
    <col min="13575" max="13575" width="9.28515625" style="2" bestFit="1" customWidth="1"/>
    <col min="13576" max="13817" width="8.85546875" style="2"/>
    <col min="13818" max="13818" width="50.85546875" style="2" customWidth="1"/>
    <col min="13819" max="13819" width="10.7109375" style="2" customWidth="1"/>
    <col min="13820" max="13820" width="12.28515625" style="2" customWidth="1"/>
    <col min="13821" max="13822" width="10.5703125" style="2" bestFit="1" customWidth="1"/>
    <col min="13823" max="13823" width="12" style="2" bestFit="1" customWidth="1"/>
    <col min="13824" max="13825" width="9.28515625" style="2" bestFit="1" customWidth="1"/>
    <col min="13826" max="13827" width="10.7109375" style="2" bestFit="1" customWidth="1"/>
    <col min="13828" max="13829" width="10.85546875" style="2" bestFit="1" customWidth="1"/>
    <col min="13830" max="13830" width="10.5703125" style="2" bestFit="1" customWidth="1"/>
    <col min="13831" max="13831" width="9.28515625" style="2" bestFit="1" customWidth="1"/>
    <col min="13832" max="14073" width="8.85546875" style="2"/>
    <col min="14074" max="14074" width="50.85546875" style="2" customWidth="1"/>
    <col min="14075" max="14075" width="10.7109375" style="2" customWidth="1"/>
    <col min="14076" max="14076" width="12.28515625" style="2" customWidth="1"/>
    <col min="14077" max="14078" width="10.5703125" style="2" bestFit="1" customWidth="1"/>
    <col min="14079" max="14079" width="12" style="2" bestFit="1" customWidth="1"/>
    <col min="14080" max="14081" width="9.28515625" style="2" bestFit="1" customWidth="1"/>
    <col min="14082" max="14083" width="10.7109375" style="2" bestFit="1" customWidth="1"/>
    <col min="14084" max="14085" width="10.85546875" style="2" bestFit="1" customWidth="1"/>
    <col min="14086" max="14086" width="10.5703125" style="2" bestFit="1" customWidth="1"/>
    <col min="14087" max="14087" width="9.28515625" style="2" bestFit="1" customWidth="1"/>
    <col min="14088" max="14329" width="8.85546875" style="2"/>
    <col min="14330" max="14330" width="50.85546875" style="2" customWidth="1"/>
    <col min="14331" max="14331" width="10.7109375" style="2" customWidth="1"/>
    <col min="14332" max="14332" width="12.28515625" style="2" customWidth="1"/>
    <col min="14333" max="14334" width="10.5703125" style="2" bestFit="1" customWidth="1"/>
    <col min="14335" max="14335" width="12" style="2" bestFit="1" customWidth="1"/>
    <col min="14336" max="14337" width="9.28515625" style="2" bestFit="1" customWidth="1"/>
    <col min="14338" max="14339" width="10.7109375" style="2" bestFit="1" customWidth="1"/>
    <col min="14340" max="14341" width="10.85546875" style="2" bestFit="1" customWidth="1"/>
    <col min="14342" max="14342" width="10.5703125" style="2" bestFit="1" customWidth="1"/>
    <col min="14343" max="14343" width="9.28515625" style="2" bestFit="1" customWidth="1"/>
    <col min="14344" max="14585" width="8.85546875" style="2"/>
    <col min="14586" max="14586" width="50.85546875" style="2" customWidth="1"/>
    <col min="14587" max="14587" width="10.7109375" style="2" customWidth="1"/>
    <col min="14588" max="14588" width="12.28515625" style="2" customWidth="1"/>
    <col min="14589" max="14590" width="10.5703125" style="2" bestFit="1" customWidth="1"/>
    <col min="14591" max="14591" width="12" style="2" bestFit="1" customWidth="1"/>
    <col min="14592" max="14593" width="9.28515625" style="2" bestFit="1" customWidth="1"/>
    <col min="14594" max="14595" width="10.7109375" style="2" bestFit="1" customWidth="1"/>
    <col min="14596" max="14597" width="10.85546875" style="2" bestFit="1" customWidth="1"/>
    <col min="14598" max="14598" width="10.5703125" style="2" bestFit="1" customWidth="1"/>
    <col min="14599" max="14599" width="9.28515625" style="2" bestFit="1" customWidth="1"/>
    <col min="14600" max="14841" width="8.85546875" style="2"/>
    <col min="14842" max="14842" width="50.85546875" style="2" customWidth="1"/>
    <col min="14843" max="14843" width="10.7109375" style="2" customWidth="1"/>
    <col min="14844" max="14844" width="12.28515625" style="2" customWidth="1"/>
    <col min="14845" max="14846" width="10.5703125" style="2" bestFit="1" customWidth="1"/>
    <col min="14847" max="14847" width="12" style="2" bestFit="1" customWidth="1"/>
    <col min="14848" max="14849" width="9.28515625" style="2" bestFit="1" customWidth="1"/>
    <col min="14850" max="14851" width="10.7109375" style="2" bestFit="1" customWidth="1"/>
    <col min="14852" max="14853" width="10.85546875" style="2" bestFit="1" customWidth="1"/>
    <col min="14854" max="14854" width="10.5703125" style="2" bestFit="1" customWidth="1"/>
    <col min="14855" max="14855" width="9.28515625" style="2" bestFit="1" customWidth="1"/>
    <col min="14856" max="15097" width="8.85546875" style="2"/>
    <col min="15098" max="15098" width="50.85546875" style="2" customWidth="1"/>
    <col min="15099" max="15099" width="10.7109375" style="2" customWidth="1"/>
    <col min="15100" max="15100" width="12.28515625" style="2" customWidth="1"/>
    <col min="15101" max="15102" width="10.5703125" style="2" bestFit="1" customWidth="1"/>
    <col min="15103" max="15103" width="12" style="2" bestFit="1" customWidth="1"/>
    <col min="15104" max="15105" width="9.28515625" style="2" bestFit="1" customWidth="1"/>
    <col min="15106" max="15107" width="10.7109375" style="2" bestFit="1" customWidth="1"/>
    <col min="15108" max="15109" width="10.85546875" style="2" bestFit="1" customWidth="1"/>
    <col min="15110" max="15110" width="10.5703125" style="2" bestFit="1" customWidth="1"/>
    <col min="15111" max="15111" width="9.28515625" style="2" bestFit="1" customWidth="1"/>
    <col min="15112" max="15353" width="8.85546875" style="2"/>
    <col min="15354" max="15354" width="50.85546875" style="2" customWidth="1"/>
    <col min="15355" max="15355" width="10.7109375" style="2" customWidth="1"/>
    <col min="15356" max="15356" width="12.28515625" style="2" customWidth="1"/>
    <col min="15357" max="15358" width="10.5703125" style="2" bestFit="1" customWidth="1"/>
    <col min="15359" max="15359" width="12" style="2" bestFit="1" customWidth="1"/>
    <col min="15360" max="15361" width="9.28515625" style="2" bestFit="1" customWidth="1"/>
    <col min="15362" max="15363" width="10.7109375" style="2" bestFit="1" customWidth="1"/>
    <col min="15364" max="15365" width="10.85546875" style="2" bestFit="1" customWidth="1"/>
    <col min="15366" max="15366" width="10.5703125" style="2" bestFit="1" customWidth="1"/>
    <col min="15367" max="15367" width="9.28515625" style="2" bestFit="1" customWidth="1"/>
    <col min="15368" max="15609" width="8.85546875" style="2"/>
    <col min="15610" max="15610" width="50.85546875" style="2" customWidth="1"/>
    <col min="15611" max="15611" width="10.7109375" style="2" customWidth="1"/>
    <col min="15612" max="15612" width="12.28515625" style="2" customWidth="1"/>
    <col min="15613" max="15614" width="10.5703125" style="2" bestFit="1" customWidth="1"/>
    <col min="15615" max="15615" width="12" style="2" bestFit="1" customWidth="1"/>
    <col min="15616" max="15617" width="9.28515625" style="2" bestFit="1" customWidth="1"/>
    <col min="15618" max="15619" width="10.7109375" style="2" bestFit="1" customWidth="1"/>
    <col min="15620" max="15621" width="10.85546875" style="2" bestFit="1" customWidth="1"/>
    <col min="15622" max="15622" width="10.5703125" style="2" bestFit="1" customWidth="1"/>
    <col min="15623" max="15623" width="9.28515625" style="2" bestFit="1" customWidth="1"/>
    <col min="15624" max="15865" width="8.85546875" style="2"/>
    <col min="15866" max="15866" width="50.85546875" style="2" customWidth="1"/>
    <col min="15867" max="15867" width="10.7109375" style="2" customWidth="1"/>
    <col min="15868" max="15868" width="12.28515625" style="2" customWidth="1"/>
    <col min="15869" max="15870" width="10.5703125" style="2" bestFit="1" customWidth="1"/>
    <col min="15871" max="15871" width="12" style="2" bestFit="1" customWidth="1"/>
    <col min="15872" max="15873" width="9.28515625" style="2" bestFit="1" customWidth="1"/>
    <col min="15874" max="15875" width="10.7109375" style="2" bestFit="1" customWidth="1"/>
    <col min="15876" max="15877" width="10.85546875" style="2" bestFit="1" customWidth="1"/>
    <col min="15878" max="15878" width="10.5703125" style="2" bestFit="1" customWidth="1"/>
    <col min="15879" max="15879" width="9.28515625" style="2" bestFit="1" customWidth="1"/>
    <col min="15880" max="16121" width="8.85546875" style="2"/>
    <col min="16122" max="16122" width="50.85546875" style="2" customWidth="1"/>
    <col min="16123" max="16123" width="10.7109375" style="2" customWidth="1"/>
    <col min="16124" max="16124" width="12.28515625" style="2" customWidth="1"/>
    <col min="16125" max="16126" width="10.5703125" style="2" bestFit="1" customWidth="1"/>
    <col min="16127" max="16127" width="12" style="2" bestFit="1" customWidth="1"/>
    <col min="16128" max="16129" width="9.28515625" style="2" bestFit="1" customWidth="1"/>
    <col min="16130" max="16131" width="10.7109375" style="2" bestFit="1" customWidth="1"/>
    <col min="16132" max="16133" width="10.85546875" style="2" bestFit="1" customWidth="1"/>
    <col min="16134" max="16134" width="10.5703125" style="2" bestFit="1" customWidth="1"/>
    <col min="16135" max="16135" width="9.28515625" style="2" bestFit="1" customWidth="1"/>
    <col min="16136" max="16377" width="8.85546875" style="2"/>
    <col min="16378" max="16378" width="9.140625" style="2" customWidth="1"/>
    <col min="16379" max="16384" width="9.140625" style="2"/>
  </cols>
  <sheetData>
    <row r="1" spans="2:9" ht="31.5" customHeight="1" x14ac:dyDescent="0.25">
      <c r="B1" s="1"/>
      <c r="C1" s="356" t="s">
        <v>121</v>
      </c>
      <c r="D1" s="356"/>
      <c r="E1" s="356"/>
      <c r="F1" s="356"/>
      <c r="G1" s="356"/>
      <c r="H1" s="356"/>
    </row>
    <row r="2" spans="2:9" ht="26.25" customHeight="1" thickBot="1" x14ac:dyDescent="0.3">
      <c r="B2" s="1"/>
      <c r="C2" s="167" t="s">
        <v>72</v>
      </c>
      <c r="D2" s="3"/>
      <c r="E2" s="3"/>
      <c r="F2" s="3"/>
      <c r="G2" s="3"/>
      <c r="H2" s="39"/>
    </row>
    <row r="3" spans="2:9" ht="23.25" customHeight="1" x14ac:dyDescent="0.25">
      <c r="B3" s="357" t="s">
        <v>0</v>
      </c>
      <c r="C3" s="359" t="s">
        <v>1</v>
      </c>
      <c r="D3" s="361" t="s">
        <v>105</v>
      </c>
      <c r="E3" s="363" t="s">
        <v>3</v>
      </c>
      <c r="F3" s="363" t="s">
        <v>4</v>
      </c>
      <c r="G3" s="363" t="s">
        <v>5</v>
      </c>
      <c r="H3" s="367" t="s">
        <v>6</v>
      </c>
    </row>
    <row r="4" spans="2:9" ht="24.75" customHeight="1" thickBot="1" x14ac:dyDescent="0.3">
      <c r="B4" s="370"/>
      <c r="C4" s="371"/>
      <c r="D4" s="372"/>
      <c r="E4" s="373"/>
      <c r="F4" s="373"/>
      <c r="G4" s="373"/>
      <c r="H4" s="374"/>
    </row>
    <row r="5" spans="2:9" s="5" customFormat="1" ht="19.5" customHeight="1" x14ac:dyDescent="0.3">
      <c r="B5" s="49"/>
      <c r="C5" s="50" t="s">
        <v>7</v>
      </c>
      <c r="D5" s="51"/>
      <c r="E5" s="51"/>
      <c r="F5" s="51"/>
      <c r="G5" s="51"/>
      <c r="H5" s="159"/>
    </row>
    <row r="6" spans="2:9" ht="16.5" customHeight="1" x14ac:dyDescent="0.25">
      <c r="B6" s="52"/>
      <c r="C6" s="6" t="s">
        <v>8</v>
      </c>
      <c r="D6" s="7"/>
      <c r="E6" s="7"/>
      <c r="F6" s="7"/>
      <c r="G6" s="7"/>
      <c r="H6" s="152"/>
    </row>
    <row r="7" spans="2:9" ht="18.75" customHeight="1" x14ac:dyDescent="0.25">
      <c r="B7" s="151" t="s">
        <v>190</v>
      </c>
      <c r="C7" s="8" t="s">
        <v>196</v>
      </c>
      <c r="D7" s="7">
        <v>50</v>
      </c>
      <c r="E7" s="7">
        <v>1.48</v>
      </c>
      <c r="F7" s="7">
        <v>2.59</v>
      </c>
      <c r="G7" s="7">
        <v>3.27</v>
      </c>
      <c r="H7" s="152">
        <v>41.8</v>
      </c>
    </row>
    <row r="8" spans="2:9" ht="17.25" customHeight="1" x14ac:dyDescent="0.25">
      <c r="B8" s="64" t="s">
        <v>39</v>
      </c>
      <c r="C8" s="94" t="s">
        <v>167</v>
      </c>
      <c r="D8" s="37">
        <v>190</v>
      </c>
      <c r="E8" s="38">
        <v>12.84</v>
      </c>
      <c r="F8" s="38">
        <v>15.4</v>
      </c>
      <c r="G8" s="38">
        <v>32.39</v>
      </c>
      <c r="H8" s="77">
        <v>317.68</v>
      </c>
    </row>
    <row r="9" spans="2:9" ht="18" customHeight="1" x14ac:dyDescent="0.25">
      <c r="B9" s="64" t="s">
        <v>47</v>
      </c>
      <c r="C9" s="94" t="s">
        <v>9</v>
      </c>
      <c r="D9" s="37">
        <v>30</v>
      </c>
      <c r="E9" s="38">
        <v>1.77</v>
      </c>
      <c r="F9" s="38">
        <v>0.22</v>
      </c>
      <c r="G9" s="38">
        <v>10.39</v>
      </c>
      <c r="H9" s="77">
        <v>52.6</v>
      </c>
    </row>
    <row r="10" spans="2:9" ht="18.75" customHeight="1" x14ac:dyDescent="0.25">
      <c r="B10" s="64" t="s">
        <v>182</v>
      </c>
      <c r="C10" s="94" t="s">
        <v>38</v>
      </c>
      <c r="D10" s="37">
        <v>200</v>
      </c>
      <c r="E10" s="38">
        <v>7.0000000000000007E-2</v>
      </c>
      <c r="F10" s="38">
        <v>0.02</v>
      </c>
      <c r="G10" s="38">
        <v>15</v>
      </c>
      <c r="H10" s="77">
        <v>60</v>
      </c>
    </row>
    <row r="11" spans="2:9" ht="27.75" customHeight="1" thickBot="1" x14ac:dyDescent="0.3">
      <c r="B11" s="55"/>
      <c r="C11" s="106" t="s">
        <v>10</v>
      </c>
      <c r="D11" s="262">
        <f>SUM(D7:D10)</f>
        <v>470</v>
      </c>
      <c r="E11" s="262">
        <f>SUM(E7:E10)</f>
        <v>16.16</v>
      </c>
      <c r="F11" s="262">
        <f>SUM(F7:F10)</f>
        <v>18.23</v>
      </c>
      <c r="G11" s="262">
        <f>SUM(G7:G10)</f>
        <v>61.050000000000004</v>
      </c>
      <c r="H11" s="262">
        <f>SUM(H7:H10)</f>
        <v>472.08000000000004</v>
      </c>
    </row>
    <row r="12" spans="2:9" ht="20.25" customHeight="1" x14ac:dyDescent="0.25">
      <c r="B12" s="60"/>
      <c r="C12" s="50" t="s">
        <v>11</v>
      </c>
      <c r="D12" s="61"/>
      <c r="E12" s="62"/>
      <c r="F12" s="62"/>
      <c r="G12" s="62"/>
      <c r="H12" s="63"/>
    </row>
    <row r="13" spans="2:9" ht="18.75" customHeight="1" x14ac:dyDescent="0.25">
      <c r="B13" s="64"/>
      <c r="C13" s="42" t="s">
        <v>8</v>
      </c>
      <c r="D13" s="103"/>
      <c r="E13" s="38"/>
      <c r="F13" s="38"/>
      <c r="G13" s="38"/>
      <c r="H13" s="77"/>
    </row>
    <row r="14" spans="2:9" ht="20.25" customHeight="1" x14ac:dyDescent="0.25">
      <c r="B14" s="64" t="s">
        <v>55</v>
      </c>
      <c r="C14" s="19" t="s">
        <v>40</v>
      </c>
      <c r="D14" s="107">
        <v>250</v>
      </c>
      <c r="E14" s="38">
        <v>10.38</v>
      </c>
      <c r="F14" s="38">
        <v>16.399999999999999</v>
      </c>
      <c r="G14" s="38">
        <v>74.03</v>
      </c>
      <c r="H14" s="77">
        <v>378.57</v>
      </c>
    </row>
    <row r="15" spans="2:9" ht="20.25" customHeight="1" x14ac:dyDescent="0.25">
      <c r="B15" s="64" t="s">
        <v>49</v>
      </c>
      <c r="C15" s="96" t="s">
        <v>86</v>
      </c>
      <c r="D15" s="107">
        <v>50</v>
      </c>
      <c r="E15" s="38">
        <v>5.08</v>
      </c>
      <c r="F15" s="38">
        <v>4.5999999999999996</v>
      </c>
      <c r="G15" s="38">
        <v>0.28000000000000003</v>
      </c>
      <c r="H15" s="77">
        <v>63</v>
      </c>
      <c r="I15" s="20"/>
    </row>
    <row r="16" spans="2:9" ht="20.25" customHeight="1" x14ac:dyDescent="0.25">
      <c r="B16" s="64" t="s">
        <v>47</v>
      </c>
      <c r="C16" s="89" t="s">
        <v>9</v>
      </c>
      <c r="D16" s="108">
        <v>30</v>
      </c>
      <c r="E16" s="38">
        <v>1.77</v>
      </c>
      <c r="F16" s="38">
        <v>0.22</v>
      </c>
      <c r="G16" s="38">
        <v>10.39</v>
      </c>
      <c r="H16" s="77">
        <v>52.6</v>
      </c>
    </row>
    <row r="17" spans="2:8" ht="20.25" customHeight="1" x14ac:dyDescent="0.25">
      <c r="B17" s="64" t="s">
        <v>33</v>
      </c>
      <c r="C17" s="89" t="s">
        <v>87</v>
      </c>
      <c r="D17" s="37">
        <v>200</v>
      </c>
      <c r="E17" s="40">
        <v>3.02</v>
      </c>
      <c r="F17" s="40">
        <v>2.67</v>
      </c>
      <c r="G17" s="40">
        <v>15.94</v>
      </c>
      <c r="H17" s="154">
        <v>100.6</v>
      </c>
    </row>
    <row r="18" spans="2:8" ht="24" customHeight="1" thickBot="1" x14ac:dyDescent="0.3">
      <c r="B18" s="64"/>
      <c r="C18" s="16" t="s">
        <v>10</v>
      </c>
      <c r="D18" s="262">
        <f>SUM(D14:D17)</f>
        <v>530</v>
      </c>
      <c r="E18" s="104">
        <f t="shared" ref="E18:H18" si="0">SUM(E14:E17)</f>
        <v>20.25</v>
      </c>
      <c r="F18" s="104">
        <f t="shared" si="0"/>
        <v>23.89</v>
      </c>
      <c r="G18" s="104">
        <f t="shared" si="0"/>
        <v>100.64</v>
      </c>
      <c r="H18" s="105">
        <f t="shared" si="0"/>
        <v>594.77</v>
      </c>
    </row>
    <row r="19" spans="2:8" ht="20.25" customHeight="1" x14ac:dyDescent="0.3">
      <c r="B19" s="60"/>
      <c r="C19" s="66" t="s">
        <v>13</v>
      </c>
      <c r="D19" s="61"/>
      <c r="E19" s="67"/>
      <c r="F19" s="67"/>
      <c r="G19" s="67"/>
      <c r="H19" s="68"/>
    </row>
    <row r="20" spans="2:8" ht="20.25" customHeight="1" x14ac:dyDescent="0.25">
      <c r="B20" s="64"/>
      <c r="C20" s="106" t="s">
        <v>8</v>
      </c>
      <c r="D20" s="9"/>
      <c r="E20" s="11"/>
      <c r="F20" s="11"/>
      <c r="G20" s="11"/>
      <c r="H20" s="53"/>
    </row>
    <row r="21" spans="2:8" ht="20.25" customHeight="1" x14ac:dyDescent="0.25">
      <c r="B21" s="64" t="s">
        <v>51</v>
      </c>
      <c r="C21" s="94" t="s">
        <v>84</v>
      </c>
      <c r="D21" s="37">
        <v>60</v>
      </c>
      <c r="E21" s="38">
        <v>0.98</v>
      </c>
      <c r="F21" s="38">
        <v>2.4700000000000002</v>
      </c>
      <c r="G21" s="38">
        <v>4.37</v>
      </c>
      <c r="H21" s="77">
        <v>43.74</v>
      </c>
    </row>
    <row r="22" spans="2:8" ht="20.25" customHeight="1" x14ac:dyDescent="0.25">
      <c r="B22" s="64" t="s">
        <v>32</v>
      </c>
      <c r="C22" s="94" t="s">
        <v>46</v>
      </c>
      <c r="D22" s="37">
        <v>120</v>
      </c>
      <c r="E22" s="95">
        <v>11.15</v>
      </c>
      <c r="F22" s="95">
        <v>19.86</v>
      </c>
      <c r="G22" s="250">
        <v>2.1</v>
      </c>
      <c r="H22" s="253">
        <v>231.72</v>
      </c>
    </row>
    <row r="23" spans="2:8" ht="20.25" customHeight="1" x14ac:dyDescent="0.25">
      <c r="B23" s="64" t="s">
        <v>47</v>
      </c>
      <c r="C23" s="89" t="s">
        <v>9</v>
      </c>
      <c r="D23" s="37">
        <v>30</v>
      </c>
      <c r="E23" s="38">
        <v>1.77</v>
      </c>
      <c r="F23" s="38">
        <v>0.22</v>
      </c>
      <c r="G23" s="38">
        <v>10.39</v>
      </c>
      <c r="H23" s="77">
        <v>52.6</v>
      </c>
    </row>
    <row r="24" spans="2:8" ht="20.25" customHeight="1" x14ac:dyDescent="0.25">
      <c r="B24" s="69" t="s">
        <v>183</v>
      </c>
      <c r="C24" s="101" t="s">
        <v>168</v>
      </c>
      <c r="D24" s="102">
        <v>207</v>
      </c>
      <c r="E24" s="38">
        <v>0.13</v>
      </c>
      <c r="F24" s="38">
        <v>0.02</v>
      </c>
      <c r="G24" s="38">
        <v>15.2</v>
      </c>
      <c r="H24" s="77">
        <v>62</v>
      </c>
    </row>
    <row r="25" spans="2:8" ht="22.5" customHeight="1" thickBot="1" x14ac:dyDescent="0.3">
      <c r="B25" s="64"/>
      <c r="C25" s="106" t="s">
        <v>10</v>
      </c>
      <c r="D25" s="262">
        <f>SUM(D21:D24)</f>
        <v>417</v>
      </c>
      <c r="E25" s="104">
        <f t="shared" ref="E25:H25" si="1">SUM(E21:E24)</f>
        <v>14.030000000000001</v>
      </c>
      <c r="F25" s="104">
        <f t="shared" si="1"/>
        <v>22.569999999999997</v>
      </c>
      <c r="G25" s="104">
        <f t="shared" si="1"/>
        <v>32.06</v>
      </c>
      <c r="H25" s="105">
        <f t="shared" si="1"/>
        <v>390.06</v>
      </c>
    </row>
    <row r="26" spans="2:8" ht="20.25" customHeight="1" x14ac:dyDescent="0.3">
      <c r="B26" s="60"/>
      <c r="C26" s="66" t="s">
        <v>15</v>
      </c>
      <c r="D26" s="61"/>
      <c r="E26" s="67"/>
      <c r="F26" s="67"/>
      <c r="G26" s="67"/>
      <c r="H26" s="68"/>
    </row>
    <row r="27" spans="2:8" ht="18.75" customHeight="1" x14ac:dyDescent="0.25">
      <c r="B27" s="70"/>
      <c r="C27" s="24" t="s">
        <v>8</v>
      </c>
      <c r="D27" s="109"/>
      <c r="E27" s="110"/>
      <c r="F27" s="110"/>
      <c r="G27" s="110"/>
      <c r="H27" s="165"/>
    </row>
    <row r="28" spans="2:8" ht="18.75" customHeight="1" x14ac:dyDescent="0.25">
      <c r="B28" s="64" t="s">
        <v>191</v>
      </c>
      <c r="C28" s="19" t="s">
        <v>194</v>
      </c>
      <c r="D28" s="37">
        <v>120</v>
      </c>
      <c r="E28" s="38">
        <v>17.53</v>
      </c>
      <c r="F28" s="38">
        <v>13.26</v>
      </c>
      <c r="G28" s="38">
        <v>33.6</v>
      </c>
      <c r="H28" s="77">
        <v>324</v>
      </c>
    </row>
    <row r="29" spans="2:8" s="25" customFormat="1" ht="20.25" customHeight="1" x14ac:dyDescent="0.25">
      <c r="B29" s="64" t="s">
        <v>54</v>
      </c>
      <c r="C29" s="96" t="s">
        <v>9</v>
      </c>
      <c r="D29" s="37">
        <v>30</v>
      </c>
      <c r="E29" s="38">
        <v>1.77</v>
      </c>
      <c r="F29" s="38">
        <v>0.22</v>
      </c>
      <c r="G29" s="38">
        <v>10.39</v>
      </c>
      <c r="H29" s="77">
        <v>52.6</v>
      </c>
    </row>
    <row r="30" spans="2:8" ht="18.75" customHeight="1" x14ac:dyDescent="0.25">
      <c r="B30" s="64" t="s">
        <v>182</v>
      </c>
      <c r="C30" s="94" t="s">
        <v>38</v>
      </c>
      <c r="D30" s="37">
        <v>200</v>
      </c>
      <c r="E30" s="38">
        <v>7.0000000000000007E-2</v>
      </c>
      <c r="F30" s="38">
        <v>0.02</v>
      </c>
      <c r="G30" s="38">
        <v>15</v>
      </c>
      <c r="H30" s="77">
        <v>60</v>
      </c>
    </row>
    <row r="31" spans="2:8" ht="21.75" customHeight="1" thickBot="1" x14ac:dyDescent="0.3">
      <c r="B31" s="64"/>
      <c r="C31" s="106" t="s">
        <v>10</v>
      </c>
      <c r="D31" s="262">
        <f>SUM(D28:D30)</f>
        <v>350</v>
      </c>
      <c r="E31" s="104">
        <f t="shared" ref="E31:H31" si="2">SUM(E28:E30)</f>
        <v>19.37</v>
      </c>
      <c r="F31" s="104">
        <f t="shared" si="2"/>
        <v>13.5</v>
      </c>
      <c r="G31" s="104">
        <f t="shared" si="2"/>
        <v>58.99</v>
      </c>
      <c r="H31" s="105">
        <f t="shared" si="2"/>
        <v>436.6</v>
      </c>
    </row>
    <row r="32" spans="2:8" customFormat="1" ht="24.75" customHeight="1" x14ac:dyDescent="0.3">
      <c r="B32" s="60"/>
      <c r="C32" s="66" t="s">
        <v>17</v>
      </c>
      <c r="D32" s="61"/>
      <c r="E32" s="67"/>
      <c r="F32" s="67"/>
      <c r="G32" s="67"/>
      <c r="H32" s="68"/>
    </row>
    <row r="33" spans="2:9" ht="20.25" customHeight="1" x14ac:dyDescent="0.25">
      <c r="B33" s="64"/>
      <c r="C33" s="6" t="s">
        <v>8</v>
      </c>
      <c r="D33" s="103"/>
      <c r="E33" s="38"/>
      <c r="F33" s="38"/>
      <c r="G33" s="38"/>
      <c r="H33" s="77"/>
    </row>
    <row r="34" spans="2:9" ht="20.25" customHeight="1" x14ac:dyDescent="0.25">
      <c r="B34" s="64" t="s">
        <v>192</v>
      </c>
      <c r="C34" s="8" t="s">
        <v>193</v>
      </c>
      <c r="D34" s="37">
        <v>50</v>
      </c>
      <c r="E34" s="38">
        <v>0.65</v>
      </c>
      <c r="F34" s="38">
        <v>3.55</v>
      </c>
      <c r="G34" s="38">
        <v>3.45</v>
      </c>
      <c r="H34" s="77">
        <v>48.95</v>
      </c>
    </row>
    <row r="35" spans="2:9" ht="21.75" customHeight="1" x14ac:dyDescent="0.25">
      <c r="B35" s="52" t="s">
        <v>58</v>
      </c>
      <c r="C35" s="99" t="s">
        <v>43</v>
      </c>
      <c r="D35" s="100">
        <v>180</v>
      </c>
      <c r="E35" s="40">
        <v>4.24</v>
      </c>
      <c r="F35" s="306">
        <v>8.74</v>
      </c>
      <c r="G35" s="40">
        <v>44.19</v>
      </c>
      <c r="H35" s="154">
        <v>272.24</v>
      </c>
    </row>
    <row r="36" spans="2:9" ht="21.75" customHeight="1" x14ac:dyDescent="0.25">
      <c r="B36" s="52" t="s">
        <v>57</v>
      </c>
      <c r="C36" s="99" t="s">
        <v>123</v>
      </c>
      <c r="D36" s="100">
        <v>100</v>
      </c>
      <c r="E36" s="40">
        <v>8.6</v>
      </c>
      <c r="F36" s="306">
        <v>7</v>
      </c>
      <c r="G36" s="306">
        <v>12</v>
      </c>
      <c r="H36" s="304">
        <v>145</v>
      </c>
    </row>
    <row r="37" spans="2:9" ht="20.25" customHeight="1" x14ac:dyDescent="0.25">
      <c r="B37" s="64" t="s">
        <v>54</v>
      </c>
      <c r="C37" s="94" t="s">
        <v>9</v>
      </c>
      <c r="D37" s="87">
        <v>35</v>
      </c>
      <c r="E37" s="38">
        <v>2.06</v>
      </c>
      <c r="F37" s="38">
        <v>0.25</v>
      </c>
      <c r="G37" s="38">
        <v>12.12</v>
      </c>
      <c r="H37" s="77">
        <v>62.36</v>
      </c>
    </row>
    <row r="38" spans="2:9" ht="20.25" customHeight="1" x14ac:dyDescent="0.25">
      <c r="B38" s="64" t="s">
        <v>182</v>
      </c>
      <c r="C38" s="94" t="s">
        <v>38</v>
      </c>
      <c r="D38" s="37">
        <v>200</v>
      </c>
      <c r="E38" s="38">
        <v>7.0000000000000007E-2</v>
      </c>
      <c r="F38" s="38">
        <v>0.02</v>
      </c>
      <c r="G38" s="38">
        <v>15</v>
      </c>
      <c r="H38" s="77">
        <v>60</v>
      </c>
    </row>
    <row r="39" spans="2:9" ht="24" customHeight="1" thickBot="1" x14ac:dyDescent="0.3">
      <c r="B39" s="64"/>
      <c r="C39" s="106" t="s">
        <v>10</v>
      </c>
      <c r="D39" s="262">
        <f>SUM(D34:D38)</f>
        <v>565</v>
      </c>
      <c r="E39" s="262">
        <f>SUM(E34:E38)</f>
        <v>15.620000000000001</v>
      </c>
      <c r="F39" s="262">
        <f>SUM(F34:F38)</f>
        <v>19.559999999999999</v>
      </c>
      <c r="G39" s="262">
        <f>SUM(G34:G38)</f>
        <v>86.76</v>
      </c>
      <c r="H39" s="337">
        <f>SUM(H34:H38)</f>
        <v>588.54999999999995</v>
      </c>
    </row>
    <row r="40" spans="2:9" ht="22.5" customHeight="1" x14ac:dyDescent="0.3">
      <c r="B40" s="60"/>
      <c r="C40" s="66" t="s">
        <v>18</v>
      </c>
      <c r="D40" s="61"/>
      <c r="E40" s="67"/>
      <c r="F40" s="67"/>
      <c r="G40" s="67"/>
      <c r="H40" s="68"/>
    </row>
    <row r="41" spans="2:9" ht="20.25" customHeight="1" x14ac:dyDescent="0.25">
      <c r="B41" s="64"/>
      <c r="C41" s="6" t="s">
        <v>8</v>
      </c>
      <c r="D41" s="9"/>
      <c r="E41" s="11"/>
      <c r="F41" s="11"/>
      <c r="G41" s="11"/>
      <c r="H41" s="53"/>
    </row>
    <row r="42" spans="2:9" ht="20.25" customHeight="1" x14ac:dyDescent="0.25">
      <c r="B42" s="151" t="s">
        <v>190</v>
      </c>
      <c r="C42" s="8" t="s">
        <v>196</v>
      </c>
      <c r="D42" s="30">
        <v>50</v>
      </c>
      <c r="E42" s="11">
        <v>1.48</v>
      </c>
      <c r="F42" s="11">
        <v>2.59</v>
      </c>
      <c r="G42" s="11">
        <v>3.27</v>
      </c>
      <c r="H42" s="53">
        <v>41.8</v>
      </c>
    </row>
    <row r="43" spans="2:9" ht="20.25" customHeight="1" x14ac:dyDescent="0.25">
      <c r="B43" s="64" t="s">
        <v>39</v>
      </c>
      <c r="C43" s="19" t="s">
        <v>169</v>
      </c>
      <c r="D43" s="37">
        <v>190</v>
      </c>
      <c r="E43" s="38">
        <v>12.84</v>
      </c>
      <c r="F43" s="38">
        <v>15.4</v>
      </c>
      <c r="G43" s="38">
        <v>32.39</v>
      </c>
      <c r="H43" s="77">
        <v>317.68</v>
      </c>
    </row>
    <row r="44" spans="2:9" ht="20.25" customHeight="1" x14ac:dyDescent="0.25">
      <c r="B44" s="64" t="s">
        <v>47</v>
      </c>
      <c r="C44" s="96" t="s">
        <v>9</v>
      </c>
      <c r="D44" s="37">
        <v>30</v>
      </c>
      <c r="E44" s="38">
        <v>1.77</v>
      </c>
      <c r="F44" s="38">
        <v>0.22</v>
      </c>
      <c r="G44" s="38">
        <v>10.39</v>
      </c>
      <c r="H44" s="77">
        <v>52.6</v>
      </c>
      <c r="I44" s="20"/>
    </row>
    <row r="45" spans="2:9" ht="20.25" customHeight="1" x14ac:dyDescent="0.25">
      <c r="B45" s="64" t="s">
        <v>183</v>
      </c>
      <c r="C45" s="96" t="s">
        <v>146</v>
      </c>
      <c r="D45" s="37">
        <v>207</v>
      </c>
      <c r="E45" s="38">
        <v>0.13</v>
      </c>
      <c r="F45" s="38">
        <v>0.02</v>
      </c>
      <c r="G45" s="38">
        <v>15.2</v>
      </c>
      <c r="H45" s="77">
        <v>62</v>
      </c>
      <c r="I45" s="20"/>
    </row>
    <row r="46" spans="2:9" ht="24" customHeight="1" thickBot="1" x14ac:dyDescent="0.3">
      <c r="B46" s="64"/>
      <c r="C46" s="106" t="s">
        <v>10</v>
      </c>
      <c r="D46" s="262">
        <f>SUM(D42:D45)</f>
        <v>477</v>
      </c>
      <c r="E46" s="262">
        <f>SUM(E42:E45)</f>
        <v>16.22</v>
      </c>
      <c r="F46" s="262">
        <f>SUM(F42:F45)</f>
        <v>18.23</v>
      </c>
      <c r="G46" s="262">
        <f>SUM(G42:G45)</f>
        <v>61.25</v>
      </c>
      <c r="H46" s="337">
        <f>SUM(H42:H45)</f>
        <v>474.08000000000004</v>
      </c>
    </row>
    <row r="47" spans="2:9" ht="24.75" customHeight="1" x14ac:dyDescent="0.3">
      <c r="B47" s="60"/>
      <c r="C47" s="66" t="s">
        <v>19</v>
      </c>
      <c r="D47" s="61"/>
      <c r="E47" s="67"/>
      <c r="F47" s="67"/>
      <c r="G47" s="67"/>
      <c r="H47" s="68"/>
    </row>
    <row r="48" spans="2:9" ht="22.5" customHeight="1" x14ac:dyDescent="0.25">
      <c r="B48" s="64"/>
      <c r="C48" s="6" t="s">
        <v>8</v>
      </c>
      <c r="D48" s="9"/>
      <c r="E48" s="11"/>
      <c r="F48" s="11"/>
      <c r="G48" s="11"/>
      <c r="H48" s="53"/>
    </row>
    <row r="49" spans="2:8" ht="20.25" customHeight="1" x14ac:dyDescent="0.25">
      <c r="B49" s="64" t="s">
        <v>56</v>
      </c>
      <c r="C49" s="94" t="s">
        <v>101</v>
      </c>
      <c r="D49" s="37">
        <v>250</v>
      </c>
      <c r="E49" s="40">
        <v>10.82</v>
      </c>
      <c r="F49" s="40">
        <v>15.46</v>
      </c>
      <c r="G49" s="40">
        <v>41.88</v>
      </c>
      <c r="H49" s="154">
        <v>351.19</v>
      </c>
    </row>
    <row r="50" spans="2:8" s="25" customFormat="1" ht="20.25" customHeight="1" x14ac:dyDescent="0.25">
      <c r="B50" s="69" t="s">
        <v>49</v>
      </c>
      <c r="C50" s="101" t="s">
        <v>86</v>
      </c>
      <c r="D50" s="102">
        <v>50</v>
      </c>
      <c r="E50" s="38">
        <v>5.08</v>
      </c>
      <c r="F50" s="38">
        <v>4.5999999999999996</v>
      </c>
      <c r="G50" s="38">
        <v>0.28000000000000003</v>
      </c>
      <c r="H50" s="77">
        <v>63</v>
      </c>
    </row>
    <row r="51" spans="2:8" s="25" customFormat="1" ht="20.25" customHeight="1" x14ac:dyDescent="0.25">
      <c r="B51" s="64" t="s">
        <v>47</v>
      </c>
      <c r="C51" s="96" t="s">
        <v>9</v>
      </c>
      <c r="D51" s="37">
        <v>30</v>
      </c>
      <c r="E51" s="38">
        <v>1.77</v>
      </c>
      <c r="F51" s="38">
        <v>0.22</v>
      </c>
      <c r="G51" s="38">
        <v>10.39</v>
      </c>
      <c r="H51" s="77">
        <v>52.6</v>
      </c>
    </row>
    <row r="52" spans="2:8" ht="20.25" customHeight="1" x14ac:dyDescent="0.25">
      <c r="B52" s="64" t="s">
        <v>33</v>
      </c>
      <c r="C52" s="89" t="s">
        <v>87</v>
      </c>
      <c r="D52" s="37">
        <v>200</v>
      </c>
      <c r="E52" s="40">
        <v>3.16</v>
      </c>
      <c r="F52" s="40">
        <v>2.67</v>
      </c>
      <c r="G52" s="40">
        <v>15.94</v>
      </c>
      <c r="H52" s="154">
        <v>100.6</v>
      </c>
    </row>
    <row r="53" spans="2:8" ht="21.75" customHeight="1" thickBot="1" x14ac:dyDescent="0.3">
      <c r="B53" s="64"/>
      <c r="C53" s="106" t="s">
        <v>10</v>
      </c>
      <c r="D53" s="262">
        <f>SUM(D49:D52)</f>
        <v>530</v>
      </c>
      <c r="E53" s="104">
        <f t="shared" ref="E53:H53" si="3">SUM(E49:E52)</f>
        <v>20.830000000000002</v>
      </c>
      <c r="F53" s="104">
        <f t="shared" si="3"/>
        <v>22.950000000000003</v>
      </c>
      <c r="G53" s="104">
        <f t="shared" si="3"/>
        <v>68.490000000000009</v>
      </c>
      <c r="H53" s="105">
        <f t="shared" si="3"/>
        <v>567.39</v>
      </c>
    </row>
    <row r="54" spans="2:8" ht="24" customHeight="1" x14ac:dyDescent="0.3">
      <c r="B54" s="60"/>
      <c r="C54" s="66" t="s">
        <v>22</v>
      </c>
      <c r="D54" s="61"/>
      <c r="E54" s="67"/>
      <c r="F54" s="67"/>
      <c r="G54" s="67"/>
      <c r="H54" s="68"/>
    </row>
    <row r="55" spans="2:8" ht="20.25" customHeight="1" x14ac:dyDescent="0.25">
      <c r="B55" s="64"/>
      <c r="C55" s="16" t="s">
        <v>8</v>
      </c>
      <c r="D55" s="9"/>
      <c r="E55" s="15"/>
      <c r="F55" s="15"/>
      <c r="G55" s="15"/>
      <c r="H55" s="56"/>
    </row>
    <row r="56" spans="2:8" ht="20.25" customHeight="1" x14ac:dyDescent="0.25">
      <c r="B56" s="64" t="s">
        <v>53</v>
      </c>
      <c r="C56" s="19" t="s">
        <v>103</v>
      </c>
      <c r="D56" s="37">
        <v>60</v>
      </c>
      <c r="E56" s="40">
        <v>0.42</v>
      </c>
      <c r="F56" s="40">
        <v>0.06</v>
      </c>
      <c r="G56" s="40">
        <v>1.1399999999999999</v>
      </c>
      <c r="H56" s="304">
        <v>6</v>
      </c>
    </row>
    <row r="57" spans="2:8" ht="20.25" customHeight="1" x14ac:dyDescent="0.25">
      <c r="B57" s="64" t="s">
        <v>171</v>
      </c>
      <c r="C57" s="96" t="s">
        <v>172</v>
      </c>
      <c r="D57" s="37">
        <v>250</v>
      </c>
      <c r="E57" s="40">
        <v>17.93</v>
      </c>
      <c r="F57" s="40">
        <v>16.73</v>
      </c>
      <c r="G57" s="40">
        <v>21.71</v>
      </c>
      <c r="H57" s="304">
        <v>310</v>
      </c>
    </row>
    <row r="58" spans="2:8" ht="20.25" customHeight="1" x14ac:dyDescent="0.25">
      <c r="B58" s="64" t="s">
        <v>47</v>
      </c>
      <c r="C58" s="94" t="s">
        <v>9</v>
      </c>
      <c r="D58" s="37">
        <v>40</v>
      </c>
      <c r="E58" s="38">
        <v>2.36</v>
      </c>
      <c r="F58" s="38">
        <v>0.28999999999999998</v>
      </c>
      <c r="G58" s="38">
        <v>10.39</v>
      </c>
      <c r="H58" s="77">
        <v>70.13</v>
      </c>
    </row>
    <row r="59" spans="2:8" ht="20.25" customHeight="1" x14ac:dyDescent="0.25">
      <c r="B59" s="64" t="s">
        <v>182</v>
      </c>
      <c r="C59" s="96" t="s">
        <v>181</v>
      </c>
      <c r="D59" s="37">
        <v>200</v>
      </c>
      <c r="E59" s="38">
        <v>7.0000000000000007E-2</v>
      </c>
      <c r="F59" s="38">
        <v>0.02</v>
      </c>
      <c r="G59" s="38">
        <v>15</v>
      </c>
      <c r="H59" s="77">
        <v>60</v>
      </c>
    </row>
    <row r="60" spans="2:8" ht="25.5" customHeight="1" thickBot="1" x14ac:dyDescent="0.3">
      <c r="B60" s="64"/>
      <c r="C60" s="16" t="s">
        <v>10</v>
      </c>
      <c r="D60" s="262">
        <f>SUM(D56:D59)</f>
        <v>550</v>
      </c>
      <c r="E60" s="104">
        <f t="shared" ref="E60:H60" si="4">SUM(E56:E59)</f>
        <v>20.78</v>
      </c>
      <c r="F60" s="104">
        <f t="shared" si="4"/>
        <v>17.099999999999998</v>
      </c>
      <c r="G60" s="104">
        <f t="shared" si="4"/>
        <v>48.24</v>
      </c>
      <c r="H60" s="105">
        <f t="shared" si="4"/>
        <v>446.13</v>
      </c>
    </row>
    <row r="61" spans="2:8" ht="22.5" customHeight="1" x14ac:dyDescent="0.3">
      <c r="B61" s="60"/>
      <c r="C61" s="66" t="s">
        <v>23</v>
      </c>
      <c r="D61" s="71"/>
      <c r="E61" s="72"/>
      <c r="F61" s="72"/>
      <c r="G61" s="72"/>
      <c r="H61" s="163"/>
    </row>
    <row r="62" spans="2:8" ht="20.25" customHeight="1" x14ac:dyDescent="0.25">
      <c r="B62" s="64"/>
      <c r="C62" s="16" t="s">
        <v>8</v>
      </c>
      <c r="D62" s="17"/>
      <c r="E62" s="18"/>
      <c r="F62" s="18"/>
      <c r="G62" s="18"/>
      <c r="H62" s="155"/>
    </row>
    <row r="63" spans="2:8" ht="20.25" customHeight="1" x14ac:dyDescent="0.25">
      <c r="B63" s="116" t="s">
        <v>191</v>
      </c>
      <c r="C63" s="19" t="s">
        <v>194</v>
      </c>
      <c r="D63" s="37">
        <v>120</v>
      </c>
      <c r="E63" s="38">
        <v>17.53</v>
      </c>
      <c r="F63" s="38">
        <v>13.26</v>
      </c>
      <c r="G63" s="38">
        <v>33.6</v>
      </c>
      <c r="H63" s="77">
        <v>324</v>
      </c>
    </row>
    <row r="64" spans="2:8" ht="20.25" customHeight="1" x14ac:dyDescent="0.25">
      <c r="B64" s="83" t="s">
        <v>54</v>
      </c>
      <c r="C64" s="94" t="s">
        <v>9</v>
      </c>
      <c r="D64" s="37">
        <v>30</v>
      </c>
      <c r="E64" s="38">
        <v>1.77</v>
      </c>
      <c r="F64" s="38">
        <v>0.22</v>
      </c>
      <c r="G64" s="38">
        <v>10.39</v>
      </c>
      <c r="H64" s="77">
        <v>52.6</v>
      </c>
    </row>
    <row r="65" spans="2:8" ht="20.25" customHeight="1" x14ac:dyDescent="0.25">
      <c r="B65" s="116" t="s">
        <v>182</v>
      </c>
      <c r="C65" s="96" t="s">
        <v>38</v>
      </c>
      <c r="D65" s="37">
        <v>200</v>
      </c>
      <c r="E65" s="38">
        <v>7.0000000000000007E-2</v>
      </c>
      <c r="F65" s="38">
        <v>0.02</v>
      </c>
      <c r="G65" s="38">
        <v>15</v>
      </c>
      <c r="H65" s="77">
        <v>60</v>
      </c>
    </row>
    <row r="66" spans="2:8" ht="24.75" customHeight="1" thickBot="1" x14ac:dyDescent="0.3">
      <c r="B66" s="64"/>
      <c r="C66" s="106" t="s">
        <v>10</v>
      </c>
      <c r="D66" s="262">
        <f>SUM(D63:D65)</f>
        <v>350</v>
      </c>
      <c r="E66" s="15">
        <f t="shared" ref="E66:G66" si="5">E65+E63</f>
        <v>17.600000000000001</v>
      </c>
      <c r="F66" s="15">
        <f t="shared" si="5"/>
        <v>13.28</v>
      </c>
      <c r="G66" s="15">
        <f t="shared" si="5"/>
        <v>48.6</v>
      </c>
      <c r="H66" s="56">
        <f>H65+H63+H64</f>
        <v>436.6</v>
      </c>
    </row>
    <row r="67" spans="2:8" customFormat="1" ht="24.75" customHeight="1" x14ac:dyDescent="0.3">
      <c r="B67" s="60"/>
      <c r="C67" s="66" t="s">
        <v>24</v>
      </c>
      <c r="D67" s="61"/>
      <c r="E67" s="67"/>
      <c r="F67" s="67"/>
      <c r="G67" s="67"/>
      <c r="H67" s="68"/>
    </row>
    <row r="68" spans="2:8" ht="20.25" customHeight="1" x14ac:dyDescent="0.25">
      <c r="B68" s="64"/>
      <c r="C68" s="6" t="s">
        <v>8</v>
      </c>
      <c r="D68" s="9"/>
      <c r="E68" s="11"/>
      <c r="F68" s="11"/>
      <c r="G68" s="11"/>
      <c r="H68" s="53"/>
    </row>
    <row r="69" spans="2:8" ht="20.25" customHeight="1" x14ac:dyDescent="0.25">
      <c r="B69" s="64" t="s">
        <v>195</v>
      </c>
      <c r="C69" s="88" t="s">
        <v>75</v>
      </c>
      <c r="D69" s="37">
        <v>250</v>
      </c>
      <c r="E69" s="38">
        <v>7.14</v>
      </c>
      <c r="F69" s="38">
        <v>12.91</v>
      </c>
      <c r="G69" s="38">
        <v>51.13</v>
      </c>
      <c r="H69" s="77">
        <v>350</v>
      </c>
    </row>
    <row r="70" spans="2:8" ht="20.25" customHeight="1" x14ac:dyDescent="0.25">
      <c r="B70" s="64" t="s">
        <v>48</v>
      </c>
      <c r="C70" s="8" t="s">
        <v>76</v>
      </c>
      <c r="D70" s="37">
        <v>10</v>
      </c>
      <c r="E70" s="22">
        <v>1.54</v>
      </c>
      <c r="F70" s="22">
        <v>1.96</v>
      </c>
      <c r="G70" s="22">
        <v>0</v>
      </c>
      <c r="H70" s="319">
        <v>24</v>
      </c>
    </row>
    <row r="71" spans="2:8" ht="20.25" customHeight="1" x14ac:dyDescent="0.25">
      <c r="B71" s="83" t="s">
        <v>54</v>
      </c>
      <c r="C71" s="8" t="s">
        <v>9</v>
      </c>
      <c r="D71" s="37">
        <v>30</v>
      </c>
      <c r="E71" s="11">
        <v>1.77</v>
      </c>
      <c r="F71" s="11">
        <v>0.22</v>
      </c>
      <c r="G71" s="11">
        <v>10.39</v>
      </c>
      <c r="H71" s="53">
        <v>52.6</v>
      </c>
    </row>
    <row r="72" spans="2:8" ht="20.25" customHeight="1" x14ac:dyDescent="0.25">
      <c r="B72" s="64" t="s">
        <v>182</v>
      </c>
      <c r="C72" s="13" t="s">
        <v>38</v>
      </c>
      <c r="D72" s="37">
        <v>200</v>
      </c>
      <c r="E72" s="38">
        <v>7.0000000000000007E-2</v>
      </c>
      <c r="F72" s="38">
        <v>0.02</v>
      </c>
      <c r="G72" s="38">
        <v>15</v>
      </c>
      <c r="H72" s="77">
        <v>60</v>
      </c>
    </row>
    <row r="73" spans="2:8" ht="18.75" customHeight="1" thickBot="1" x14ac:dyDescent="0.3">
      <c r="B73" s="65"/>
      <c r="C73" s="164" t="s">
        <v>10</v>
      </c>
      <c r="D73" s="249">
        <f>SUM(D69:D72)</f>
        <v>490</v>
      </c>
      <c r="E73" s="243">
        <f t="shared" ref="E73:H73" si="6">SUM(E69:E72)</f>
        <v>10.52</v>
      </c>
      <c r="F73" s="243">
        <f t="shared" si="6"/>
        <v>15.110000000000001</v>
      </c>
      <c r="G73" s="243">
        <f t="shared" si="6"/>
        <v>76.52000000000001</v>
      </c>
      <c r="H73" s="244">
        <f t="shared" si="6"/>
        <v>486.6</v>
      </c>
    </row>
    <row r="74" spans="2:8" ht="18.75" customHeight="1" thickBot="1" x14ac:dyDescent="0.3">
      <c r="B74" s="84"/>
      <c r="C74" s="307" t="s">
        <v>170</v>
      </c>
      <c r="D74" s="308"/>
      <c r="E74" s="338">
        <f>E11+E18+E25+E31+E39+E46+E53+E60+E66+E73</f>
        <v>171.38</v>
      </c>
      <c r="F74" s="234">
        <f>F11+F18+F25+F31+F39+F46+F53+F60+F66+F73</f>
        <v>184.42000000000002</v>
      </c>
      <c r="G74" s="234">
        <f>G11+G18+G25+G31+G39+G46+G53+G60+G66+G73</f>
        <v>642.6</v>
      </c>
      <c r="H74" s="235">
        <f>H11+H18+H25+H31+H39+H46+H53+H60+H66+H73</f>
        <v>4892.8599999999997</v>
      </c>
    </row>
    <row r="75" spans="2:8" ht="18.75" customHeight="1" thickBot="1" x14ac:dyDescent="0.3">
      <c r="B75" s="267"/>
      <c r="C75" s="307" t="s">
        <v>185</v>
      </c>
      <c r="D75" s="308"/>
      <c r="E75" s="294">
        <f>E74/10</f>
        <v>17.137999999999998</v>
      </c>
      <c r="F75" s="295">
        <f>F74/10</f>
        <v>18.442</v>
      </c>
      <c r="G75" s="294">
        <f>G74/10</f>
        <v>64.260000000000005</v>
      </c>
      <c r="H75" s="295">
        <f>H74/10</f>
        <v>489.28599999999994</v>
      </c>
    </row>
    <row r="76" spans="2:8" ht="43.5" customHeight="1" x14ac:dyDescent="0.25">
      <c r="B76" s="236"/>
      <c r="C76" s="369" t="s">
        <v>106</v>
      </c>
      <c r="D76" s="369"/>
      <c r="E76" s="369"/>
      <c r="F76" s="369"/>
      <c r="G76" s="369"/>
      <c r="H76" s="369"/>
    </row>
    <row r="77" spans="2:8" ht="18.75" customHeight="1" x14ac:dyDescent="0.25"/>
    <row r="78" spans="2:8" ht="31.5" customHeight="1" x14ac:dyDescent="0.25">
      <c r="B78" s="48"/>
      <c r="C78" s="44"/>
      <c r="D78" s="44"/>
      <c r="E78" s="44"/>
      <c r="F78" s="44"/>
      <c r="G78" s="44"/>
      <c r="H78" s="44"/>
    </row>
    <row r="79" spans="2:8" ht="27" customHeight="1" x14ac:dyDescent="0.25">
      <c r="B79" s="48"/>
      <c r="C79" s="45"/>
      <c r="D79" s="46"/>
      <c r="E79" s="47"/>
      <c r="F79" s="47"/>
      <c r="G79" s="47"/>
      <c r="H79" s="47"/>
    </row>
    <row r="80" spans="2:8" ht="27" customHeight="1" x14ac:dyDescent="0.25">
      <c r="B80" s="48"/>
      <c r="C80" s="44"/>
      <c r="D80" s="44"/>
      <c r="E80" s="44"/>
      <c r="F80" s="44"/>
      <c r="G80" s="44"/>
      <c r="H80" s="44"/>
    </row>
    <row r="81" spans="2:8" ht="27" customHeight="1" x14ac:dyDescent="0.25">
      <c r="B81" s="33"/>
      <c r="C81" s="34"/>
      <c r="D81" s="35"/>
      <c r="E81" s="36"/>
      <c r="F81" s="36"/>
      <c r="G81" s="36"/>
      <c r="H81" s="36"/>
    </row>
    <row r="82" spans="2:8" ht="29.25" customHeight="1" x14ac:dyDescent="0.25">
      <c r="B82" s="48"/>
      <c r="C82" s="44"/>
      <c r="D82" s="44"/>
      <c r="E82" s="44"/>
      <c r="F82" s="44"/>
      <c r="G82" s="44"/>
      <c r="H82" s="44"/>
    </row>
    <row r="83" spans="2:8" x14ac:dyDescent="0.25">
      <c r="B83" s="48"/>
      <c r="C83" s="44"/>
      <c r="D83" s="44"/>
      <c r="E83" s="44"/>
      <c r="F83" s="44"/>
      <c r="G83" s="44"/>
      <c r="H83" s="44"/>
    </row>
    <row r="84" spans="2:8" x14ac:dyDescent="0.25">
      <c r="B84" s="48"/>
      <c r="C84" s="44"/>
      <c r="D84" s="44"/>
      <c r="E84" s="44"/>
      <c r="F84" s="44"/>
      <c r="G84" s="44"/>
      <c r="H84" s="44"/>
    </row>
    <row r="85" spans="2:8" x14ac:dyDescent="0.25">
      <c r="B85" s="48"/>
    </row>
  </sheetData>
  <mergeCells count="9">
    <mergeCell ref="C76:H76"/>
    <mergeCell ref="C1:H1"/>
    <mergeCell ref="B3:B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5"/>
  <sheetViews>
    <sheetView view="pageBreakPreview" topLeftCell="A82" zoomScale="98" zoomScaleNormal="100" zoomScaleSheetLayoutView="98" workbookViewId="0">
      <selection activeCell="C107" sqref="C107"/>
    </sheetView>
  </sheetViews>
  <sheetFormatPr defaultRowHeight="15.75" x14ac:dyDescent="0.25"/>
  <cols>
    <col min="1" max="1" width="13.140625" style="2" customWidth="1"/>
    <col min="2" max="2" width="25.42578125" style="25" customWidth="1"/>
    <col min="3" max="3" width="54.42578125" style="2" customWidth="1"/>
    <col min="4" max="4" width="20.5703125" style="2" customWidth="1"/>
    <col min="5" max="5" width="22.7109375" style="2" customWidth="1"/>
    <col min="6" max="6" width="23.5703125" style="2" customWidth="1"/>
    <col min="7" max="7" width="21.5703125" style="2" customWidth="1"/>
    <col min="8" max="8" width="25.140625" style="2" customWidth="1"/>
    <col min="9" max="248" width="9.140625" style="2"/>
    <col min="249" max="249" width="50.85546875" style="2" customWidth="1"/>
    <col min="250" max="250" width="10.7109375" style="2" customWidth="1"/>
    <col min="251" max="251" width="12.28515625" style="2" customWidth="1"/>
    <col min="252" max="253" width="10.5703125" style="2" bestFit="1" customWidth="1"/>
    <col min="254" max="254" width="12" style="2" bestFit="1" customWidth="1"/>
    <col min="255" max="256" width="9.28515625" style="2" bestFit="1" customWidth="1"/>
    <col min="257" max="258" width="10.7109375" style="2" bestFit="1" customWidth="1"/>
    <col min="259" max="260" width="10.85546875" style="2" bestFit="1" customWidth="1"/>
    <col min="261" max="261" width="10.5703125" style="2" bestFit="1" customWidth="1"/>
    <col min="262" max="262" width="9.28515625" style="2" bestFit="1" customWidth="1"/>
    <col min="263" max="504" width="9.140625" style="2"/>
    <col min="505" max="505" width="50.85546875" style="2" customWidth="1"/>
    <col min="506" max="506" width="10.7109375" style="2" customWidth="1"/>
    <col min="507" max="507" width="12.28515625" style="2" customWidth="1"/>
    <col min="508" max="509" width="10.5703125" style="2" bestFit="1" customWidth="1"/>
    <col min="510" max="510" width="12" style="2" bestFit="1" customWidth="1"/>
    <col min="511" max="512" width="9.28515625" style="2" bestFit="1" customWidth="1"/>
    <col min="513" max="514" width="10.7109375" style="2" bestFit="1" customWidth="1"/>
    <col min="515" max="516" width="10.85546875" style="2" bestFit="1" customWidth="1"/>
    <col min="517" max="517" width="10.5703125" style="2" bestFit="1" customWidth="1"/>
    <col min="518" max="518" width="9.28515625" style="2" bestFit="1" customWidth="1"/>
    <col min="519" max="760" width="9.140625" style="2"/>
    <col min="761" max="761" width="50.85546875" style="2" customWidth="1"/>
    <col min="762" max="762" width="10.7109375" style="2" customWidth="1"/>
    <col min="763" max="763" width="12.28515625" style="2" customWidth="1"/>
    <col min="764" max="765" width="10.5703125" style="2" bestFit="1" customWidth="1"/>
    <col min="766" max="766" width="12" style="2" bestFit="1" customWidth="1"/>
    <col min="767" max="768" width="9.28515625" style="2" bestFit="1" customWidth="1"/>
    <col min="769" max="770" width="10.7109375" style="2" bestFit="1" customWidth="1"/>
    <col min="771" max="772" width="10.85546875" style="2" bestFit="1" customWidth="1"/>
    <col min="773" max="773" width="10.5703125" style="2" bestFit="1" customWidth="1"/>
    <col min="774" max="774" width="9.28515625" style="2" bestFit="1" customWidth="1"/>
    <col min="775" max="1016" width="9.140625" style="2"/>
    <col min="1017" max="1017" width="50.85546875" style="2" customWidth="1"/>
    <col min="1018" max="1018" width="10.7109375" style="2" customWidth="1"/>
    <col min="1019" max="1019" width="12.28515625" style="2" customWidth="1"/>
    <col min="1020" max="1021" width="10.5703125" style="2" bestFit="1" customWidth="1"/>
    <col min="1022" max="1022" width="12" style="2" bestFit="1" customWidth="1"/>
    <col min="1023" max="1024" width="9.28515625" style="2" bestFit="1" customWidth="1"/>
    <col min="1025" max="1026" width="10.7109375" style="2" bestFit="1" customWidth="1"/>
    <col min="1027" max="1028" width="10.85546875" style="2" bestFit="1" customWidth="1"/>
    <col min="1029" max="1029" width="10.5703125" style="2" bestFit="1" customWidth="1"/>
    <col min="1030" max="1030" width="9.28515625" style="2" bestFit="1" customWidth="1"/>
    <col min="1031" max="1272" width="9.140625" style="2"/>
    <col min="1273" max="1273" width="50.85546875" style="2" customWidth="1"/>
    <col min="1274" max="1274" width="10.7109375" style="2" customWidth="1"/>
    <col min="1275" max="1275" width="12.28515625" style="2" customWidth="1"/>
    <col min="1276" max="1277" width="10.5703125" style="2" bestFit="1" customWidth="1"/>
    <col min="1278" max="1278" width="12" style="2" bestFit="1" customWidth="1"/>
    <col min="1279" max="1280" width="9.28515625" style="2" bestFit="1" customWidth="1"/>
    <col min="1281" max="1282" width="10.7109375" style="2" bestFit="1" customWidth="1"/>
    <col min="1283" max="1284" width="10.85546875" style="2" bestFit="1" customWidth="1"/>
    <col min="1285" max="1285" width="10.5703125" style="2" bestFit="1" customWidth="1"/>
    <col min="1286" max="1286" width="9.28515625" style="2" bestFit="1" customWidth="1"/>
    <col min="1287" max="1528" width="9.140625" style="2"/>
    <col min="1529" max="1529" width="50.85546875" style="2" customWidth="1"/>
    <col min="1530" max="1530" width="10.7109375" style="2" customWidth="1"/>
    <col min="1531" max="1531" width="12.28515625" style="2" customWidth="1"/>
    <col min="1532" max="1533" width="10.5703125" style="2" bestFit="1" customWidth="1"/>
    <col min="1534" max="1534" width="12" style="2" bestFit="1" customWidth="1"/>
    <col min="1535" max="1536" width="9.28515625" style="2" bestFit="1" customWidth="1"/>
    <col min="1537" max="1538" width="10.7109375" style="2" bestFit="1" customWidth="1"/>
    <col min="1539" max="1540" width="10.85546875" style="2" bestFit="1" customWidth="1"/>
    <col min="1541" max="1541" width="10.5703125" style="2" bestFit="1" customWidth="1"/>
    <col min="1542" max="1542" width="9.28515625" style="2" bestFit="1" customWidth="1"/>
    <col min="1543" max="1784" width="9.140625" style="2"/>
    <col min="1785" max="1785" width="50.85546875" style="2" customWidth="1"/>
    <col min="1786" max="1786" width="10.7109375" style="2" customWidth="1"/>
    <col min="1787" max="1787" width="12.28515625" style="2" customWidth="1"/>
    <col min="1788" max="1789" width="10.5703125" style="2" bestFit="1" customWidth="1"/>
    <col min="1790" max="1790" width="12" style="2" bestFit="1" customWidth="1"/>
    <col min="1791" max="1792" width="9.28515625" style="2" bestFit="1" customWidth="1"/>
    <col min="1793" max="1794" width="10.7109375" style="2" bestFit="1" customWidth="1"/>
    <col min="1795" max="1796" width="10.85546875" style="2" bestFit="1" customWidth="1"/>
    <col min="1797" max="1797" width="10.5703125" style="2" bestFit="1" customWidth="1"/>
    <col min="1798" max="1798" width="9.28515625" style="2" bestFit="1" customWidth="1"/>
    <col min="1799" max="2040" width="9.140625" style="2"/>
    <col min="2041" max="2041" width="50.85546875" style="2" customWidth="1"/>
    <col min="2042" max="2042" width="10.7109375" style="2" customWidth="1"/>
    <col min="2043" max="2043" width="12.28515625" style="2" customWidth="1"/>
    <col min="2044" max="2045" width="10.5703125" style="2" bestFit="1" customWidth="1"/>
    <col min="2046" max="2046" width="12" style="2" bestFit="1" customWidth="1"/>
    <col min="2047" max="2048" width="9.28515625" style="2" bestFit="1" customWidth="1"/>
    <col min="2049" max="2050" width="10.7109375" style="2" bestFit="1" customWidth="1"/>
    <col min="2051" max="2052" width="10.85546875" style="2" bestFit="1" customWidth="1"/>
    <col min="2053" max="2053" width="10.5703125" style="2" bestFit="1" customWidth="1"/>
    <col min="2054" max="2054" width="9.28515625" style="2" bestFit="1" customWidth="1"/>
    <col min="2055" max="2296" width="9.140625" style="2"/>
    <col min="2297" max="2297" width="50.85546875" style="2" customWidth="1"/>
    <col min="2298" max="2298" width="10.7109375" style="2" customWidth="1"/>
    <col min="2299" max="2299" width="12.28515625" style="2" customWidth="1"/>
    <col min="2300" max="2301" width="10.5703125" style="2" bestFit="1" customWidth="1"/>
    <col min="2302" max="2302" width="12" style="2" bestFit="1" customWidth="1"/>
    <col min="2303" max="2304" width="9.28515625" style="2" bestFit="1" customWidth="1"/>
    <col min="2305" max="2306" width="10.7109375" style="2" bestFit="1" customWidth="1"/>
    <col min="2307" max="2308" width="10.85546875" style="2" bestFit="1" customWidth="1"/>
    <col min="2309" max="2309" width="10.5703125" style="2" bestFit="1" customWidth="1"/>
    <col min="2310" max="2310" width="9.28515625" style="2" bestFit="1" customWidth="1"/>
    <col min="2311" max="2552" width="9.140625" style="2"/>
    <col min="2553" max="2553" width="50.85546875" style="2" customWidth="1"/>
    <col min="2554" max="2554" width="10.7109375" style="2" customWidth="1"/>
    <col min="2555" max="2555" width="12.28515625" style="2" customWidth="1"/>
    <col min="2556" max="2557" width="10.5703125" style="2" bestFit="1" customWidth="1"/>
    <col min="2558" max="2558" width="12" style="2" bestFit="1" customWidth="1"/>
    <col min="2559" max="2560" width="9.28515625" style="2" bestFit="1" customWidth="1"/>
    <col min="2561" max="2562" width="10.7109375" style="2" bestFit="1" customWidth="1"/>
    <col min="2563" max="2564" width="10.85546875" style="2" bestFit="1" customWidth="1"/>
    <col min="2565" max="2565" width="10.5703125" style="2" bestFit="1" customWidth="1"/>
    <col min="2566" max="2566" width="9.28515625" style="2" bestFit="1" customWidth="1"/>
    <col min="2567" max="2808" width="9.140625" style="2"/>
    <col min="2809" max="2809" width="50.85546875" style="2" customWidth="1"/>
    <col min="2810" max="2810" width="10.7109375" style="2" customWidth="1"/>
    <col min="2811" max="2811" width="12.28515625" style="2" customWidth="1"/>
    <col min="2812" max="2813" width="10.5703125" style="2" bestFit="1" customWidth="1"/>
    <col min="2814" max="2814" width="12" style="2" bestFit="1" customWidth="1"/>
    <col min="2815" max="2816" width="9.28515625" style="2" bestFit="1" customWidth="1"/>
    <col min="2817" max="2818" width="10.7109375" style="2" bestFit="1" customWidth="1"/>
    <col min="2819" max="2820" width="10.85546875" style="2" bestFit="1" customWidth="1"/>
    <col min="2821" max="2821" width="10.5703125" style="2" bestFit="1" customWidth="1"/>
    <col min="2822" max="2822" width="9.28515625" style="2" bestFit="1" customWidth="1"/>
    <col min="2823" max="3064" width="9.140625" style="2"/>
    <col min="3065" max="3065" width="50.85546875" style="2" customWidth="1"/>
    <col min="3066" max="3066" width="10.7109375" style="2" customWidth="1"/>
    <col min="3067" max="3067" width="12.28515625" style="2" customWidth="1"/>
    <col min="3068" max="3069" width="10.5703125" style="2" bestFit="1" customWidth="1"/>
    <col min="3070" max="3070" width="12" style="2" bestFit="1" customWidth="1"/>
    <col min="3071" max="3072" width="9.28515625" style="2" bestFit="1" customWidth="1"/>
    <col min="3073" max="3074" width="10.7109375" style="2" bestFit="1" customWidth="1"/>
    <col min="3075" max="3076" width="10.85546875" style="2" bestFit="1" customWidth="1"/>
    <col min="3077" max="3077" width="10.5703125" style="2" bestFit="1" customWidth="1"/>
    <col min="3078" max="3078" width="9.28515625" style="2" bestFit="1" customWidth="1"/>
    <col min="3079" max="3320" width="9.140625" style="2"/>
    <col min="3321" max="3321" width="50.85546875" style="2" customWidth="1"/>
    <col min="3322" max="3322" width="10.7109375" style="2" customWidth="1"/>
    <col min="3323" max="3323" width="12.28515625" style="2" customWidth="1"/>
    <col min="3324" max="3325" width="10.5703125" style="2" bestFit="1" customWidth="1"/>
    <col min="3326" max="3326" width="12" style="2" bestFit="1" customWidth="1"/>
    <col min="3327" max="3328" width="9.28515625" style="2" bestFit="1" customWidth="1"/>
    <col min="3329" max="3330" width="10.7109375" style="2" bestFit="1" customWidth="1"/>
    <col min="3331" max="3332" width="10.85546875" style="2" bestFit="1" customWidth="1"/>
    <col min="3333" max="3333" width="10.5703125" style="2" bestFit="1" customWidth="1"/>
    <col min="3334" max="3334" width="9.28515625" style="2" bestFit="1" customWidth="1"/>
    <col min="3335" max="3576" width="9.140625" style="2"/>
    <col min="3577" max="3577" width="50.85546875" style="2" customWidth="1"/>
    <col min="3578" max="3578" width="10.7109375" style="2" customWidth="1"/>
    <col min="3579" max="3579" width="12.28515625" style="2" customWidth="1"/>
    <col min="3580" max="3581" width="10.5703125" style="2" bestFit="1" customWidth="1"/>
    <col min="3582" max="3582" width="12" style="2" bestFit="1" customWidth="1"/>
    <col min="3583" max="3584" width="9.28515625" style="2" bestFit="1" customWidth="1"/>
    <col min="3585" max="3586" width="10.7109375" style="2" bestFit="1" customWidth="1"/>
    <col min="3587" max="3588" width="10.85546875" style="2" bestFit="1" customWidth="1"/>
    <col min="3589" max="3589" width="10.5703125" style="2" bestFit="1" customWidth="1"/>
    <col min="3590" max="3590" width="9.28515625" style="2" bestFit="1" customWidth="1"/>
    <col min="3591" max="3832" width="9.140625" style="2"/>
    <col min="3833" max="3833" width="50.85546875" style="2" customWidth="1"/>
    <col min="3834" max="3834" width="10.7109375" style="2" customWidth="1"/>
    <col min="3835" max="3835" width="12.28515625" style="2" customWidth="1"/>
    <col min="3836" max="3837" width="10.5703125" style="2" bestFit="1" customWidth="1"/>
    <col min="3838" max="3838" width="12" style="2" bestFit="1" customWidth="1"/>
    <col min="3839" max="3840" width="9.28515625" style="2" bestFit="1" customWidth="1"/>
    <col min="3841" max="3842" width="10.7109375" style="2" bestFit="1" customWidth="1"/>
    <col min="3843" max="3844" width="10.85546875" style="2" bestFit="1" customWidth="1"/>
    <col min="3845" max="3845" width="10.5703125" style="2" bestFit="1" customWidth="1"/>
    <col min="3846" max="3846" width="9.28515625" style="2" bestFit="1" customWidth="1"/>
    <col min="3847" max="4088" width="9.140625" style="2"/>
    <col min="4089" max="4089" width="50.85546875" style="2" customWidth="1"/>
    <col min="4090" max="4090" width="10.7109375" style="2" customWidth="1"/>
    <col min="4091" max="4091" width="12.28515625" style="2" customWidth="1"/>
    <col min="4092" max="4093" width="10.5703125" style="2" bestFit="1" customWidth="1"/>
    <col min="4094" max="4094" width="12" style="2" bestFit="1" customWidth="1"/>
    <col min="4095" max="4096" width="9.28515625" style="2" bestFit="1" customWidth="1"/>
    <col min="4097" max="4098" width="10.7109375" style="2" bestFit="1" customWidth="1"/>
    <col min="4099" max="4100" width="10.85546875" style="2" bestFit="1" customWidth="1"/>
    <col min="4101" max="4101" width="10.5703125" style="2" bestFit="1" customWidth="1"/>
    <col min="4102" max="4102" width="9.28515625" style="2" bestFit="1" customWidth="1"/>
    <col min="4103" max="4344" width="9.140625" style="2"/>
    <col min="4345" max="4345" width="50.85546875" style="2" customWidth="1"/>
    <col min="4346" max="4346" width="10.7109375" style="2" customWidth="1"/>
    <col min="4347" max="4347" width="12.28515625" style="2" customWidth="1"/>
    <col min="4348" max="4349" width="10.5703125" style="2" bestFit="1" customWidth="1"/>
    <col min="4350" max="4350" width="12" style="2" bestFit="1" customWidth="1"/>
    <col min="4351" max="4352" width="9.28515625" style="2" bestFit="1" customWidth="1"/>
    <col min="4353" max="4354" width="10.7109375" style="2" bestFit="1" customWidth="1"/>
    <col min="4355" max="4356" width="10.85546875" style="2" bestFit="1" customWidth="1"/>
    <col min="4357" max="4357" width="10.5703125" style="2" bestFit="1" customWidth="1"/>
    <col min="4358" max="4358" width="9.28515625" style="2" bestFit="1" customWidth="1"/>
    <col min="4359" max="4600" width="9.140625" style="2"/>
    <col min="4601" max="4601" width="50.85546875" style="2" customWidth="1"/>
    <col min="4602" max="4602" width="10.7109375" style="2" customWidth="1"/>
    <col min="4603" max="4603" width="12.28515625" style="2" customWidth="1"/>
    <col min="4604" max="4605" width="10.5703125" style="2" bestFit="1" customWidth="1"/>
    <col min="4606" max="4606" width="12" style="2" bestFit="1" customWidth="1"/>
    <col min="4607" max="4608" width="9.28515625" style="2" bestFit="1" customWidth="1"/>
    <col min="4609" max="4610" width="10.7109375" style="2" bestFit="1" customWidth="1"/>
    <col min="4611" max="4612" width="10.85546875" style="2" bestFit="1" customWidth="1"/>
    <col min="4613" max="4613" width="10.5703125" style="2" bestFit="1" customWidth="1"/>
    <col min="4614" max="4614" width="9.28515625" style="2" bestFit="1" customWidth="1"/>
    <col min="4615" max="4856" width="9.140625" style="2"/>
    <col min="4857" max="4857" width="50.85546875" style="2" customWidth="1"/>
    <col min="4858" max="4858" width="10.7109375" style="2" customWidth="1"/>
    <col min="4859" max="4859" width="12.28515625" style="2" customWidth="1"/>
    <col min="4860" max="4861" width="10.5703125" style="2" bestFit="1" customWidth="1"/>
    <col min="4862" max="4862" width="12" style="2" bestFit="1" customWidth="1"/>
    <col min="4863" max="4864" width="9.28515625" style="2" bestFit="1" customWidth="1"/>
    <col min="4865" max="4866" width="10.7109375" style="2" bestFit="1" customWidth="1"/>
    <col min="4867" max="4868" width="10.85546875" style="2" bestFit="1" customWidth="1"/>
    <col min="4869" max="4869" width="10.5703125" style="2" bestFit="1" customWidth="1"/>
    <col min="4870" max="4870" width="9.28515625" style="2" bestFit="1" customWidth="1"/>
    <col min="4871" max="5112" width="9.140625" style="2"/>
    <col min="5113" max="5113" width="50.85546875" style="2" customWidth="1"/>
    <col min="5114" max="5114" width="10.7109375" style="2" customWidth="1"/>
    <col min="5115" max="5115" width="12.28515625" style="2" customWidth="1"/>
    <col min="5116" max="5117" width="10.5703125" style="2" bestFit="1" customWidth="1"/>
    <col min="5118" max="5118" width="12" style="2" bestFit="1" customWidth="1"/>
    <col min="5119" max="5120" width="9.28515625" style="2" bestFit="1" customWidth="1"/>
    <col min="5121" max="5122" width="10.7109375" style="2" bestFit="1" customWidth="1"/>
    <col min="5123" max="5124" width="10.85546875" style="2" bestFit="1" customWidth="1"/>
    <col min="5125" max="5125" width="10.5703125" style="2" bestFit="1" customWidth="1"/>
    <col min="5126" max="5126" width="9.28515625" style="2" bestFit="1" customWidth="1"/>
    <col min="5127" max="5368" width="9.140625" style="2"/>
    <col min="5369" max="5369" width="50.85546875" style="2" customWidth="1"/>
    <col min="5370" max="5370" width="10.7109375" style="2" customWidth="1"/>
    <col min="5371" max="5371" width="12.28515625" style="2" customWidth="1"/>
    <col min="5372" max="5373" width="10.5703125" style="2" bestFit="1" customWidth="1"/>
    <col min="5374" max="5374" width="12" style="2" bestFit="1" customWidth="1"/>
    <col min="5375" max="5376" width="9.28515625" style="2" bestFit="1" customWidth="1"/>
    <col min="5377" max="5378" width="10.7109375" style="2" bestFit="1" customWidth="1"/>
    <col min="5379" max="5380" width="10.85546875" style="2" bestFit="1" customWidth="1"/>
    <col min="5381" max="5381" width="10.5703125" style="2" bestFit="1" customWidth="1"/>
    <col min="5382" max="5382" width="9.28515625" style="2" bestFit="1" customWidth="1"/>
    <col min="5383" max="5624" width="9.140625" style="2"/>
    <col min="5625" max="5625" width="50.85546875" style="2" customWidth="1"/>
    <col min="5626" max="5626" width="10.7109375" style="2" customWidth="1"/>
    <col min="5627" max="5627" width="12.28515625" style="2" customWidth="1"/>
    <col min="5628" max="5629" width="10.5703125" style="2" bestFit="1" customWidth="1"/>
    <col min="5630" max="5630" width="12" style="2" bestFit="1" customWidth="1"/>
    <col min="5631" max="5632" width="9.28515625" style="2" bestFit="1" customWidth="1"/>
    <col min="5633" max="5634" width="10.7109375" style="2" bestFit="1" customWidth="1"/>
    <col min="5635" max="5636" width="10.85546875" style="2" bestFit="1" customWidth="1"/>
    <col min="5637" max="5637" width="10.5703125" style="2" bestFit="1" customWidth="1"/>
    <col min="5638" max="5638" width="9.28515625" style="2" bestFit="1" customWidth="1"/>
    <col min="5639" max="5880" width="9.140625" style="2"/>
    <col min="5881" max="5881" width="50.85546875" style="2" customWidth="1"/>
    <col min="5882" max="5882" width="10.7109375" style="2" customWidth="1"/>
    <col min="5883" max="5883" width="12.28515625" style="2" customWidth="1"/>
    <col min="5884" max="5885" width="10.5703125" style="2" bestFit="1" customWidth="1"/>
    <col min="5886" max="5886" width="12" style="2" bestFit="1" customWidth="1"/>
    <col min="5887" max="5888" width="9.28515625" style="2" bestFit="1" customWidth="1"/>
    <col min="5889" max="5890" width="10.7109375" style="2" bestFit="1" customWidth="1"/>
    <col min="5891" max="5892" width="10.85546875" style="2" bestFit="1" customWidth="1"/>
    <col min="5893" max="5893" width="10.5703125" style="2" bestFit="1" customWidth="1"/>
    <col min="5894" max="5894" width="9.28515625" style="2" bestFit="1" customWidth="1"/>
    <col min="5895" max="6136" width="9.140625" style="2"/>
    <col min="6137" max="6137" width="50.85546875" style="2" customWidth="1"/>
    <col min="6138" max="6138" width="10.7109375" style="2" customWidth="1"/>
    <col min="6139" max="6139" width="12.28515625" style="2" customWidth="1"/>
    <col min="6140" max="6141" width="10.5703125" style="2" bestFit="1" customWidth="1"/>
    <col min="6142" max="6142" width="12" style="2" bestFit="1" customWidth="1"/>
    <col min="6143" max="6144" width="9.28515625" style="2" bestFit="1" customWidth="1"/>
    <col min="6145" max="6146" width="10.7109375" style="2" bestFit="1" customWidth="1"/>
    <col min="6147" max="6148" width="10.85546875" style="2" bestFit="1" customWidth="1"/>
    <col min="6149" max="6149" width="10.5703125" style="2" bestFit="1" customWidth="1"/>
    <col min="6150" max="6150" width="9.28515625" style="2" bestFit="1" customWidth="1"/>
    <col min="6151" max="6392" width="9.140625" style="2"/>
    <col min="6393" max="6393" width="50.85546875" style="2" customWidth="1"/>
    <col min="6394" max="6394" width="10.7109375" style="2" customWidth="1"/>
    <col min="6395" max="6395" width="12.28515625" style="2" customWidth="1"/>
    <col min="6396" max="6397" width="10.5703125" style="2" bestFit="1" customWidth="1"/>
    <col min="6398" max="6398" width="12" style="2" bestFit="1" customWidth="1"/>
    <col min="6399" max="6400" width="9.28515625" style="2" bestFit="1" customWidth="1"/>
    <col min="6401" max="6402" width="10.7109375" style="2" bestFit="1" customWidth="1"/>
    <col min="6403" max="6404" width="10.85546875" style="2" bestFit="1" customWidth="1"/>
    <col min="6405" max="6405" width="10.5703125" style="2" bestFit="1" customWidth="1"/>
    <col min="6406" max="6406" width="9.28515625" style="2" bestFit="1" customWidth="1"/>
    <col min="6407" max="6648" width="9.140625" style="2"/>
    <col min="6649" max="6649" width="50.85546875" style="2" customWidth="1"/>
    <col min="6650" max="6650" width="10.7109375" style="2" customWidth="1"/>
    <col min="6651" max="6651" width="12.28515625" style="2" customWidth="1"/>
    <col min="6652" max="6653" width="10.5703125" style="2" bestFit="1" customWidth="1"/>
    <col min="6654" max="6654" width="12" style="2" bestFit="1" customWidth="1"/>
    <col min="6655" max="6656" width="9.28515625" style="2" bestFit="1" customWidth="1"/>
    <col min="6657" max="6658" width="10.7109375" style="2" bestFit="1" customWidth="1"/>
    <col min="6659" max="6660" width="10.85546875" style="2" bestFit="1" customWidth="1"/>
    <col min="6661" max="6661" width="10.5703125" style="2" bestFit="1" customWidth="1"/>
    <col min="6662" max="6662" width="9.28515625" style="2" bestFit="1" customWidth="1"/>
    <col min="6663" max="6904" width="9.140625" style="2"/>
    <col min="6905" max="6905" width="50.85546875" style="2" customWidth="1"/>
    <col min="6906" max="6906" width="10.7109375" style="2" customWidth="1"/>
    <col min="6907" max="6907" width="12.28515625" style="2" customWidth="1"/>
    <col min="6908" max="6909" width="10.5703125" style="2" bestFit="1" customWidth="1"/>
    <col min="6910" max="6910" width="12" style="2" bestFit="1" customWidth="1"/>
    <col min="6911" max="6912" width="9.28515625" style="2" bestFit="1" customWidth="1"/>
    <col min="6913" max="6914" width="10.7109375" style="2" bestFit="1" customWidth="1"/>
    <col min="6915" max="6916" width="10.85546875" style="2" bestFit="1" customWidth="1"/>
    <col min="6917" max="6917" width="10.5703125" style="2" bestFit="1" customWidth="1"/>
    <col min="6918" max="6918" width="9.28515625" style="2" bestFit="1" customWidth="1"/>
    <col min="6919" max="7160" width="9.140625" style="2"/>
    <col min="7161" max="7161" width="50.85546875" style="2" customWidth="1"/>
    <col min="7162" max="7162" width="10.7109375" style="2" customWidth="1"/>
    <col min="7163" max="7163" width="12.28515625" style="2" customWidth="1"/>
    <col min="7164" max="7165" width="10.5703125" style="2" bestFit="1" customWidth="1"/>
    <col min="7166" max="7166" width="12" style="2" bestFit="1" customWidth="1"/>
    <col min="7167" max="7168" width="9.28515625" style="2" bestFit="1" customWidth="1"/>
    <col min="7169" max="7170" width="10.7109375" style="2" bestFit="1" customWidth="1"/>
    <col min="7171" max="7172" width="10.85546875" style="2" bestFit="1" customWidth="1"/>
    <col min="7173" max="7173" width="10.5703125" style="2" bestFit="1" customWidth="1"/>
    <col min="7174" max="7174" width="9.28515625" style="2" bestFit="1" customWidth="1"/>
    <col min="7175" max="7416" width="9.140625" style="2"/>
    <col min="7417" max="7417" width="50.85546875" style="2" customWidth="1"/>
    <col min="7418" max="7418" width="10.7109375" style="2" customWidth="1"/>
    <col min="7419" max="7419" width="12.28515625" style="2" customWidth="1"/>
    <col min="7420" max="7421" width="10.5703125" style="2" bestFit="1" customWidth="1"/>
    <col min="7422" max="7422" width="12" style="2" bestFit="1" customWidth="1"/>
    <col min="7423" max="7424" width="9.28515625" style="2" bestFit="1" customWidth="1"/>
    <col min="7425" max="7426" width="10.7109375" style="2" bestFit="1" customWidth="1"/>
    <col min="7427" max="7428" width="10.85546875" style="2" bestFit="1" customWidth="1"/>
    <col min="7429" max="7429" width="10.5703125" style="2" bestFit="1" customWidth="1"/>
    <col min="7430" max="7430" width="9.28515625" style="2" bestFit="1" customWidth="1"/>
    <col min="7431" max="7672" width="9.140625" style="2"/>
    <col min="7673" max="7673" width="50.85546875" style="2" customWidth="1"/>
    <col min="7674" max="7674" width="10.7109375" style="2" customWidth="1"/>
    <col min="7675" max="7675" width="12.28515625" style="2" customWidth="1"/>
    <col min="7676" max="7677" width="10.5703125" style="2" bestFit="1" customWidth="1"/>
    <col min="7678" max="7678" width="12" style="2" bestFit="1" customWidth="1"/>
    <col min="7679" max="7680" width="9.28515625" style="2" bestFit="1" customWidth="1"/>
    <col min="7681" max="7682" width="10.7109375" style="2" bestFit="1" customWidth="1"/>
    <col min="7683" max="7684" width="10.85546875" style="2" bestFit="1" customWidth="1"/>
    <col min="7685" max="7685" width="10.5703125" style="2" bestFit="1" customWidth="1"/>
    <col min="7686" max="7686" width="9.28515625" style="2" bestFit="1" customWidth="1"/>
    <col min="7687" max="7928" width="9.140625" style="2"/>
    <col min="7929" max="7929" width="50.85546875" style="2" customWidth="1"/>
    <col min="7930" max="7930" width="10.7109375" style="2" customWidth="1"/>
    <col min="7931" max="7931" width="12.28515625" style="2" customWidth="1"/>
    <col min="7932" max="7933" width="10.5703125" style="2" bestFit="1" customWidth="1"/>
    <col min="7934" max="7934" width="12" style="2" bestFit="1" customWidth="1"/>
    <col min="7935" max="7936" width="9.28515625" style="2" bestFit="1" customWidth="1"/>
    <col min="7937" max="7938" width="10.7109375" style="2" bestFit="1" customWidth="1"/>
    <col min="7939" max="7940" width="10.85546875" style="2" bestFit="1" customWidth="1"/>
    <col min="7941" max="7941" width="10.5703125" style="2" bestFit="1" customWidth="1"/>
    <col min="7942" max="7942" width="9.28515625" style="2" bestFit="1" customWidth="1"/>
    <col min="7943" max="8184" width="9.140625" style="2"/>
    <col min="8185" max="8185" width="50.85546875" style="2" customWidth="1"/>
    <col min="8186" max="8186" width="10.7109375" style="2" customWidth="1"/>
    <col min="8187" max="8187" width="12.28515625" style="2" customWidth="1"/>
    <col min="8188" max="8189" width="10.5703125" style="2" bestFit="1" customWidth="1"/>
    <col min="8190" max="8190" width="12" style="2" bestFit="1" customWidth="1"/>
    <col min="8191" max="8192" width="9.28515625" style="2" bestFit="1" customWidth="1"/>
    <col min="8193" max="8194" width="10.7109375" style="2" bestFit="1" customWidth="1"/>
    <col min="8195" max="8196" width="10.85546875" style="2" bestFit="1" customWidth="1"/>
    <col min="8197" max="8197" width="10.5703125" style="2" bestFit="1" customWidth="1"/>
    <col min="8198" max="8198" width="9.28515625" style="2" bestFit="1" customWidth="1"/>
    <col min="8199" max="8440" width="9.140625" style="2"/>
    <col min="8441" max="8441" width="50.85546875" style="2" customWidth="1"/>
    <col min="8442" max="8442" width="10.7109375" style="2" customWidth="1"/>
    <col min="8443" max="8443" width="12.28515625" style="2" customWidth="1"/>
    <col min="8444" max="8445" width="10.5703125" style="2" bestFit="1" customWidth="1"/>
    <col min="8446" max="8446" width="12" style="2" bestFit="1" customWidth="1"/>
    <col min="8447" max="8448" width="9.28515625" style="2" bestFit="1" customWidth="1"/>
    <col min="8449" max="8450" width="10.7109375" style="2" bestFit="1" customWidth="1"/>
    <col min="8451" max="8452" width="10.85546875" style="2" bestFit="1" customWidth="1"/>
    <col min="8453" max="8453" width="10.5703125" style="2" bestFit="1" customWidth="1"/>
    <col min="8454" max="8454" width="9.28515625" style="2" bestFit="1" customWidth="1"/>
    <col min="8455" max="8696" width="9.140625" style="2"/>
    <col min="8697" max="8697" width="50.85546875" style="2" customWidth="1"/>
    <col min="8698" max="8698" width="10.7109375" style="2" customWidth="1"/>
    <col min="8699" max="8699" width="12.28515625" style="2" customWidth="1"/>
    <col min="8700" max="8701" width="10.5703125" style="2" bestFit="1" customWidth="1"/>
    <col min="8702" max="8702" width="12" style="2" bestFit="1" customWidth="1"/>
    <col min="8703" max="8704" width="9.28515625" style="2" bestFit="1" customWidth="1"/>
    <col min="8705" max="8706" width="10.7109375" style="2" bestFit="1" customWidth="1"/>
    <col min="8707" max="8708" width="10.85546875" style="2" bestFit="1" customWidth="1"/>
    <col min="8709" max="8709" width="10.5703125" style="2" bestFit="1" customWidth="1"/>
    <col min="8710" max="8710" width="9.28515625" style="2" bestFit="1" customWidth="1"/>
    <col min="8711" max="8952" width="9.140625" style="2"/>
    <col min="8953" max="8953" width="50.85546875" style="2" customWidth="1"/>
    <col min="8954" max="8954" width="10.7109375" style="2" customWidth="1"/>
    <col min="8955" max="8955" width="12.28515625" style="2" customWidth="1"/>
    <col min="8956" max="8957" width="10.5703125" style="2" bestFit="1" customWidth="1"/>
    <col min="8958" max="8958" width="12" style="2" bestFit="1" customWidth="1"/>
    <col min="8959" max="8960" width="9.28515625" style="2" bestFit="1" customWidth="1"/>
    <col min="8961" max="8962" width="10.7109375" style="2" bestFit="1" customWidth="1"/>
    <col min="8963" max="8964" width="10.85546875" style="2" bestFit="1" customWidth="1"/>
    <col min="8965" max="8965" width="10.5703125" style="2" bestFit="1" customWidth="1"/>
    <col min="8966" max="8966" width="9.28515625" style="2" bestFit="1" customWidth="1"/>
    <col min="8967" max="9208" width="9.140625" style="2"/>
    <col min="9209" max="9209" width="50.85546875" style="2" customWidth="1"/>
    <col min="9210" max="9210" width="10.7109375" style="2" customWidth="1"/>
    <col min="9211" max="9211" width="12.28515625" style="2" customWidth="1"/>
    <col min="9212" max="9213" width="10.5703125" style="2" bestFit="1" customWidth="1"/>
    <col min="9214" max="9214" width="12" style="2" bestFit="1" customWidth="1"/>
    <col min="9215" max="9216" width="9.28515625" style="2" bestFit="1" customWidth="1"/>
    <col min="9217" max="9218" width="10.7109375" style="2" bestFit="1" customWidth="1"/>
    <col min="9219" max="9220" width="10.85546875" style="2" bestFit="1" customWidth="1"/>
    <col min="9221" max="9221" width="10.5703125" style="2" bestFit="1" customWidth="1"/>
    <col min="9222" max="9222" width="9.28515625" style="2" bestFit="1" customWidth="1"/>
    <col min="9223" max="9464" width="9.140625" style="2"/>
    <col min="9465" max="9465" width="50.85546875" style="2" customWidth="1"/>
    <col min="9466" max="9466" width="10.7109375" style="2" customWidth="1"/>
    <col min="9467" max="9467" width="12.28515625" style="2" customWidth="1"/>
    <col min="9468" max="9469" width="10.5703125" style="2" bestFit="1" customWidth="1"/>
    <col min="9470" max="9470" width="12" style="2" bestFit="1" customWidth="1"/>
    <col min="9471" max="9472" width="9.28515625" style="2" bestFit="1" customWidth="1"/>
    <col min="9473" max="9474" width="10.7109375" style="2" bestFit="1" customWidth="1"/>
    <col min="9475" max="9476" width="10.85546875" style="2" bestFit="1" customWidth="1"/>
    <col min="9477" max="9477" width="10.5703125" style="2" bestFit="1" customWidth="1"/>
    <col min="9478" max="9478" width="9.28515625" style="2" bestFit="1" customWidth="1"/>
    <col min="9479" max="9720" width="9.140625" style="2"/>
    <col min="9721" max="9721" width="50.85546875" style="2" customWidth="1"/>
    <col min="9722" max="9722" width="10.7109375" style="2" customWidth="1"/>
    <col min="9723" max="9723" width="12.28515625" style="2" customWidth="1"/>
    <col min="9724" max="9725" width="10.5703125" style="2" bestFit="1" customWidth="1"/>
    <col min="9726" max="9726" width="12" style="2" bestFit="1" customWidth="1"/>
    <col min="9727" max="9728" width="9.28515625" style="2" bestFit="1" customWidth="1"/>
    <col min="9729" max="9730" width="10.7109375" style="2" bestFit="1" customWidth="1"/>
    <col min="9731" max="9732" width="10.85546875" style="2" bestFit="1" customWidth="1"/>
    <col min="9733" max="9733" width="10.5703125" style="2" bestFit="1" customWidth="1"/>
    <col min="9734" max="9734" width="9.28515625" style="2" bestFit="1" customWidth="1"/>
    <col min="9735" max="9976" width="9.140625" style="2"/>
    <col min="9977" max="9977" width="50.85546875" style="2" customWidth="1"/>
    <col min="9978" max="9978" width="10.7109375" style="2" customWidth="1"/>
    <col min="9979" max="9979" width="12.28515625" style="2" customWidth="1"/>
    <col min="9980" max="9981" width="10.5703125" style="2" bestFit="1" customWidth="1"/>
    <col min="9982" max="9982" width="12" style="2" bestFit="1" customWidth="1"/>
    <col min="9983" max="9984" width="9.28515625" style="2" bestFit="1" customWidth="1"/>
    <col min="9985" max="9986" width="10.7109375" style="2" bestFit="1" customWidth="1"/>
    <col min="9987" max="9988" width="10.85546875" style="2" bestFit="1" customWidth="1"/>
    <col min="9989" max="9989" width="10.5703125" style="2" bestFit="1" customWidth="1"/>
    <col min="9990" max="9990" width="9.28515625" style="2" bestFit="1" customWidth="1"/>
    <col min="9991" max="10232" width="9.140625" style="2"/>
    <col min="10233" max="10233" width="50.85546875" style="2" customWidth="1"/>
    <col min="10234" max="10234" width="10.7109375" style="2" customWidth="1"/>
    <col min="10235" max="10235" width="12.28515625" style="2" customWidth="1"/>
    <col min="10236" max="10237" width="10.5703125" style="2" bestFit="1" customWidth="1"/>
    <col min="10238" max="10238" width="12" style="2" bestFit="1" customWidth="1"/>
    <col min="10239" max="10240" width="9.28515625" style="2" bestFit="1" customWidth="1"/>
    <col min="10241" max="10242" width="10.7109375" style="2" bestFit="1" customWidth="1"/>
    <col min="10243" max="10244" width="10.85546875" style="2" bestFit="1" customWidth="1"/>
    <col min="10245" max="10245" width="10.5703125" style="2" bestFit="1" customWidth="1"/>
    <col min="10246" max="10246" width="9.28515625" style="2" bestFit="1" customWidth="1"/>
    <col min="10247" max="10488" width="9.140625" style="2"/>
    <col min="10489" max="10489" width="50.85546875" style="2" customWidth="1"/>
    <col min="10490" max="10490" width="10.7109375" style="2" customWidth="1"/>
    <col min="10491" max="10491" width="12.28515625" style="2" customWidth="1"/>
    <col min="10492" max="10493" width="10.5703125" style="2" bestFit="1" customWidth="1"/>
    <col min="10494" max="10494" width="12" style="2" bestFit="1" customWidth="1"/>
    <col min="10495" max="10496" width="9.28515625" style="2" bestFit="1" customWidth="1"/>
    <col min="10497" max="10498" width="10.7109375" style="2" bestFit="1" customWidth="1"/>
    <col min="10499" max="10500" width="10.85546875" style="2" bestFit="1" customWidth="1"/>
    <col min="10501" max="10501" width="10.5703125" style="2" bestFit="1" customWidth="1"/>
    <col min="10502" max="10502" width="9.28515625" style="2" bestFit="1" customWidth="1"/>
    <col min="10503" max="10744" width="9.140625" style="2"/>
    <col min="10745" max="10745" width="50.85546875" style="2" customWidth="1"/>
    <col min="10746" max="10746" width="10.7109375" style="2" customWidth="1"/>
    <col min="10747" max="10747" width="12.28515625" style="2" customWidth="1"/>
    <col min="10748" max="10749" width="10.5703125" style="2" bestFit="1" customWidth="1"/>
    <col min="10750" max="10750" width="12" style="2" bestFit="1" customWidth="1"/>
    <col min="10751" max="10752" width="9.28515625" style="2" bestFit="1" customWidth="1"/>
    <col min="10753" max="10754" width="10.7109375" style="2" bestFit="1" customWidth="1"/>
    <col min="10755" max="10756" width="10.85546875" style="2" bestFit="1" customWidth="1"/>
    <col min="10757" max="10757" width="10.5703125" style="2" bestFit="1" customWidth="1"/>
    <col min="10758" max="10758" width="9.28515625" style="2" bestFit="1" customWidth="1"/>
    <col min="10759" max="11000" width="9.140625" style="2"/>
    <col min="11001" max="11001" width="50.85546875" style="2" customWidth="1"/>
    <col min="11002" max="11002" width="10.7109375" style="2" customWidth="1"/>
    <col min="11003" max="11003" width="12.28515625" style="2" customWidth="1"/>
    <col min="11004" max="11005" width="10.5703125" style="2" bestFit="1" customWidth="1"/>
    <col min="11006" max="11006" width="12" style="2" bestFit="1" customWidth="1"/>
    <col min="11007" max="11008" width="9.28515625" style="2" bestFit="1" customWidth="1"/>
    <col min="11009" max="11010" width="10.7109375" style="2" bestFit="1" customWidth="1"/>
    <col min="11011" max="11012" width="10.85546875" style="2" bestFit="1" customWidth="1"/>
    <col min="11013" max="11013" width="10.5703125" style="2" bestFit="1" customWidth="1"/>
    <col min="11014" max="11014" width="9.28515625" style="2" bestFit="1" customWidth="1"/>
    <col min="11015" max="11256" width="9.140625" style="2"/>
    <col min="11257" max="11257" width="50.85546875" style="2" customWidth="1"/>
    <col min="11258" max="11258" width="10.7109375" style="2" customWidth="1"/>
    <col min="11259" max="11259" width="12.28515625" style="2" customWidth="1"/>
    <col min="11260" max="11261" width="10.5703125" style="2" bestFit="1" customWidth="1"/>
    <col min="11262" max="11262" width="12" style="2" bestFit="1" customWidth="1"/>
    <col min="11263" max="11264" width="9.28515625" style="2" bestFit="1" customWidth="1"/>
    <col min="11265" max="11266" width="10.7109375" style="2" bestFit="1" customWidth="1"/>
    <col min="11267" max="11268" width="10.85546875" style="2" bestFit="1" customWidth="1"/>
    <col min="11269" max="11269" width="10.5703125" style="2" bestFit="1" customWidth="1"/>
    <col min="11270" max="11270" width="9.28515625" style="2" bestFit="1" customWidth="1"/>
    <col min="11271" max="11512" width="9.140625" style="2"/>
    <col min="11513" max="11513" width="50.85546875" style="2" customWidth="1"/>
    <col min="11514" max="11514" width="10.7109375" style="2" customWidth="1"/>
    <col min="11515" max="11515" width="12.28515625" style="2" customWidth="1"/>
    <col min="11516" max="11517" width="10.5703125" style="2" bestFit="1" customWidth="1"/>
    <col min="11518" max="11518" width="12" style="2" bestFit="1" customWidth="1"/>
    <col min="11519" max="11520" width="9.28515625" style="2" bestFit="1" customWidth="1"/>
    <col min="11521" max="11522" width="10.7109375" style="2" bestFit="1" customWidth="1"/>
    <col min="11523" max="11524" width="10.85546875" style="2" bestFit="1" customWidth="1"/>
    <col min="11525" max="11525" width="10.5703125" style="2" bestFit="1" customWidth="1"/>
    <col min="11526" max="11526" width="9.28515625" style="2" bestFit="1" customWidth="1"/>
    <col min="11527" max="11768" width="9.140625" style="2"/>
    <col min="11769" max="11769" width="50.85546875" style="2" customWidth="1"/>
    <col min="11770" max="11770" width="10.7109375" style="2" customWidth="1"/>
    <col min="11771" max="11771" width="12.28515625" style="2" customWidth="1"/>
    <col min="11772" max="11773" width="10.5703125" style="2" bestFit="1" customWidth="1"/>
    <col min="11774" max="11774" width="12" style="2" bestFit="1" customWidth="1"/>
    <col min="11775" max="11776" width="9.28515625" style="2" bestFit="1" customWidth="1"/>
    <col min="11777" max="11778" width="10.7109375" style="2" bestFit="1" customWidth="1"/>
    <col min="11779" max="11780" width="10.85546875" style="2" bestFit="1" customWidth="1"/>
    <col min="11781" max="11781" width="10.5703125" style="2" bestFit="1" customWidth="1"/>
    <col min="11782" max="11782" width="9.28515625" style="2" bestFit="1" customWidth="1"/>
    <col min="11783" max="12024" width="9.140625" style="2"/>
    <col min="12025" max="12025" width="50.85546875" style="2" customWidth="1"/>
    <col min="12026" max="12026" width="10.7109375" style="2" customWidth="1"/>
    <col min="12027" max="12027" width="12.28515625" style="2" customWidth="1"/>
    <col min="12028" max="12029" width="10.5703125" style="2" bestFit="1" customWidth="1"/>
    <col min="12030" max="12030" width="12" style="2" bestFit="1" customWidth="1"/>
    <col min="12031" max="12032" width="9.28515625" style="2" bestFit="1" customWidth="1"/>
    <col min="12033" max="12034" width="10.7109375" style="2" bestFit="1" customWidth="1"/>
    <col min="12035" max="12036" width="10.85546875" style="2" bestFit="1" customWidth="1"/>
    <col min="12037" max="12037" width="10.5703125" style="2" bestFit="1" customWidth="1"/>
    <col min="12038" max="12038" width="9.28515625" style="2" bestFit="1" customWidth="1"/>
    <col min="12039" max="12280" width="9.140625" style="2"/>
    <col min="12281" max="12281" width="50.85546875" style="2" customWidth="1"/>
    <col min="12282" max="12282" width="10.7109375" style="2" customWidth="1"/>
    <col min="12283" max="12283" width="12.28515625" style="2" customWidth="1"/>
    <col min="12284" max="12285" width="10.5703125" style="2" bestFit="1" customWidth="1"/>
    <col min="12286" max="12286" width="12" style="2" bestFit="1" customWidth="1"/>
    <col min="12287" max="12288" width="9.28515625" style="2" bestFit="1" customWidth="1"/>
    <col min="12289" max="12290" width="10.7109375" style="2" bestFit="1" customWidth="1"/>
    <col min="12291" max="12292" width="10.85546875" style="2" bestFit="1" customWidth="1"/>
    <col min="12293" max="12293" width="10.5703125" style="2" bestFit="1" customWidth="1"/>
    <col min="12294" max="12294" width="9.28515625" style="2" bestFit="1" customWidth="1"/>
    <col min="12295" max="12536" width="9.140625" style="2"/>
    <col min="12537" max="12537" width="50.85546875" style="2" customWidth="1"/>
    <col min="12538" max="12538" width="10.7109375" style="2" customWidth="1"/>
    <col min="12539" max="12539" width="12.28515625" style="2" customWidth="1"/>
    <col min="12540" max="12541" width="10.5703125" style="2" bestFit="1" customWidth="1"/>
    <col min="12542" max="12542" width="12" style="2" bestFit="1" customWidth="1"/>
    <col min="12543" max="12544" width="9.28515625" style="2" bestFit="1" customWidth="1"/>
    <col min="12545" max="12546" width="10.7109375" style="2" bestFit="1" customWidth="1"/>
    <col min="12547" max="12548" width="10.85546875" style="2" bestFit="1" customWidth="1"/>
    <col min="12549" max="12549" width="10.5703125" style="2" bestFit="1" customWidth="1"/>
    <col min="12550" max="12550" width="9.28515625" style="2" bestFit="1" customWidth="1"/>
    <col min="12551" max="12792" width="9.140625" style="2"/>
    <col min="12793" max="12793" width="50.85546875" style="2" customWidth="1"/>
    <col min="12794" max="12794" width="10.7109375" style="2" customWidth="1"/>
    <col min="12795" max="12795" width="12.28515625" style="2" customWidth="1"/>
    <col min="12796" max="12797" width="10.5703125" style="2" bestFit="1" customWidth="1"/>
    <col min="12798" max="12798" width="12" style="2" bestFit="1" customWidth="1"/>
    <col min="12799" max="12800" width="9.28515625" style="2" bestFit="1" customWidth="1"/>
    <col min="12801" max="12802" width="10.7109375" style="2" bestFit="1" customWidth="1"/>
    <col min="12803" max="12804" width="10.85546875" style="2" bestFit="1" customWidth="1"/>
    <col min="12805" max="12805" width="10.5703125" style="2" bestFit="1" customWidth="1"/>
    <col min="12806" max="12806" width="9.28515625" style="2" bestFit="1" customWidth="1"/>
    <col min="12807" max="13048" width="9.140625" style="2"/>
    <col min="13049" max="13049" width="50.85546875" style="2" customWidth="1"/>
    <col min="13050" max="13050" width="10.7109375" style="2" customWidth="1"/>
    <col min="13051" max="13051" width="12.28515625" style="2" customWidth="1"/>
    <col min="13052" max="13053" width="10.5703125" style="2" bestFit="1" customWidth="1"/>
    <col min="13054" max="13054" width="12" style="2" bestFit="1" customWidth="1"/>
    <col min="13055" max="13056" width="9.28515625" style="2" bestFit="1" customWidth="1"/>
    <col min="13057" max="13058" width="10.7109375" style="2" bestFit="1" customWidth="1"/>
    <col min="13059" max="13060" width="10.85546875" style="2" bestFit="1" customWidth="1"/>
    <col min="13061" max="13061" width="10.5703125" style="2" bestFit="1" customWidth="1"/>
    <col min="13062" max="13062" width="9.28515625" style="2" bestFit="1" customWidth="1"/>
    <col min="13063" max="13304" width="9.140625" style="2"/>
    <col min="13305" max="13305" width="50.85546875" style="2" customWidth="1"/>
    <col min="13306" max="13306" width="10.7109375" style="2" customWidth="1"/>
    <col min="13307" max="13307" width="12.28515625" style="2" customWidth="1"/>
    <col min="13308" max="13309" width="10.5703125" style="2" bestFit="1" customWidth="1"/>
    <col min="13310" max="13310" width="12" style="2" bestFit="1" customWidth="1"/>
    <col min="13311" max="13312" width="9.28515625" style="2" bestFit="1" customWidth="1"/>
    <col min="13313" max="13314" width="10.7109375" style="2" bestFit="1" customWidth="1"/>
    <col min="13315" max="13316" width="10.85546875" style="2" bestFit="1" customWidth="1"/>
    <col min="13317" max="13317" width="10.5703125" style="2" bestFit="1" customWidth="1"/>
    <col min="13318" max="13318" width="9.28515625" style="2" bestFit="1" customWidth="1"/>
    <col min="13319" max="13560" width="9.140625" style="2"/>
    <col min="13561" max="13561" width="50.85546875" style="2" customWidth="1"/>
    <col min="13562" max="13562" width="10.7109375" style="2" customWidth="1"/>
    <col min="13563" max="13563" width="12.28515625" style="2" customWidth="1"/>
    <col min="13564" max="13565" width="10.5703125" style="2" bestFit="1" customWidth="1"/>
    <col min="13566" max="13566" width="12" style="2" bestFit="1" customWidth="1"/>
    <col min="13567" max="13568" width="9.28515625" style="2" bestFit="1" customWidth="1"/>
    <col min="13569" max="13570" width="10.7109375" style="2" bestFit="1" customWidth="1"/>
    <col min="13571" max="13572" width="10.85546875" style="2" bestFit="1" customWidth="1"/>
    <col min="13573" max="13573" width="10.5703125" style="2" bestFit="1" customWidth="1"/>
    <col min="13574" max="13574" width="9.28515625" style="2" bestFit="1" customWidth="1"/>
    <col min="13575" max="13816" width="9.140625" style="2"/>
    <col min="13817" max="13817" width="50.85546875" style="2" customWidth="1"/>
    <col min="13818" max="13818" width="10.7109375" style="2" customWidth="1"/>
    <col min="13819" max="13819" width="12.28515625" style="2" customWidth="1"/>
    <col min="13820" max="13821" width="10.5703125" style="2" bestFit="1" customWidth="1"/>
    <col min="13822" max="13822" width="12" style="2" bestFit="1" customWidth="1"/>
    <col min="13823" max="13824" width="9.28515625" style="2" bestFit="1" customWidth="1"/>
    <col min="13825" max="13826" width="10.7109375" style="2" bestFit="1" customWidth="1"/>
    <col min="13827" max="13828" width="10.85546875" style="2" bestFit="1" customWidth="1"/>
    <col min="13829" max="13829" width="10.5703125" style="2" bestFit="1" customWidth="1"/>
    <col min="13830" max="13830" width="9.28515625" style="2" bestFit="1" customWidth="1"/>
    <col min="13831" max="14072" width="9.140625" style="2"/>
    <col min="14073" max="14073" width="50.85546875" style="2" customWidth="1"/>
    <col min="14074" max="14074" width="10.7109375" style="2" customWidth="1"/>
    <col min="14075" max="14075" width="12.28515625" style="2" customWidth="1"/>
    <col min="14076" max="14077" width="10.5703125" style="2" bestFit="1" customWidth="1"/>
    <col min="14078" max="14078" width="12" style="2" bestFit="1" customWidth="1"/>
    <col min="14079" max="14080" width="9.28515625" style="2" bestFit="1" customWidth="1"/>
    <col min="14081" max="14082" width="10.7109375" style="2" bestFit="1" customWidth="1"/>
    <col min="14083" max="14084" width="10.85546875" style="2" bestFit="1" customWidth="1"/>
    <col min="14085" max="14085" width="10.5703125" style="2" bestFit="1" customWidth="1"/>
    <col min="14086" max="14086" width="9.28515625" style="2" bestFit="1" customWidth="1"/>
    <col min="14087" max="14328" width="9.140625" style="2"/>
    <col min="14329" max="14329" width="50.85546875" style="2" customWidth="1"/>
    <col min="14330" max="14330" width="10.7109375" style="2" customWidth="1"/>
    <col min="14331" max="14331" width="12.28515625" style="2" customWidth="1"/>
    <col min="14332" max="14333" width="10.5703125" style="2" bestFit="1" customWidth="1"/>
    <col min="14334" max="14334" width="12" style="2" bestFit="1" customWidth="1"/>
    <col min="14335" max="14336" width="9.28515625" style="2" bestFit="1" customWidth="1"/>
    <col min="14337" max="14338" width="10.7109375" style="2" bestFit="1" customWidth="1"/>
    <col min="14339" max="14340" width="10.85546875" style="2" bestFit="1" customWidth="1"/>
    <col min="14341" max="14341" width="10.5703125" style="2" bestFit="1" customWidth="1"/>
    <col min="14342" max="14342" width="9.28515625" style="2" bestFit="1" customWidth="1"/>
    <col min="14343" max="14584" width="9.140625" style="2"/>
    <col min="14585" max="14585" width="50.85546875" style="2" customWidth="1"/>
    <col min="14586" max="14586" width="10.7109375" style="2" customWidth="1"/>
    <col min="14587" max="14587" width="12.28515625" style="2" customWidth="1"/>
    <col min="14588" max="14589" width="10.5703125" style="2" bestFit="1" customWidth="1"/>
    <col min="14590" max="14590" width="12" style="2" bestFit="1" customWidth="1"/>
    <col min="14591" max="14592" width="9.28515625" style="2" bestFit="1" customWidth="1"/>
    <col min="14593" max="14594" width="10.7109375" style="2" bestFit="1" customWidth="1"/>
    <col min="14595" max="14596" width="10.85546875" style="2" bestFit="1" customWidth="1"/>
    <col min="14597" max="14597" width="10.5703125" style="2" bestFit="1" customWidth="1"/>
    <col min="14598" max="14598" width="9.28515625" style="2" bestFit="1" customWidth="1"/>
    <col min="14599" max="14840" width="9.140625" style="2"/>
    <col min="14841" max="14841" width="50.85546875" style="2" customWidth="1"/>
    <col min="14842" max="14842" width="10.7109375" style="2" customWidth="1"/>
    <col min="14843" max="14843" width="12.28515625" style="2" customWidth="1"/>
    <col min="14844" max="14845" width="10.5703125" style="2" bestFit="1" customWidth="1"/>
    <col min="14846" max="14846" width="12" style="2" bestFit="1" customWidth="1"/>
    <col min="14847" max="14848" width="9.28515625" style="2" bestFit="1" customWidth="1"/>
    <col min="14849" max="14850" width="10.7109375" style="2" bestFit="1" customWidth="1"/>
    <col min="14851" max="14852" width="10.85546875" style="2" bestFit="1" customWidth="1"/>
    <col min="14853" max="14853" width="10.5703125" style="2" bestFit="1" customWidth="1"/>
    <col min="14854" max="14854" width="9.28515625" style="2" bestFit="1" customWidth="1"/>
    <col min="14855" max="15096" width="9.140625" style="2"/>
    <col min="15097" max="15097" width="50.85546875" style="2" customWidth="1"/>
    <col min="15098" max="15098" width="10.7109375" style="2" customWidth="1"/>
    <col min="15099" max="15099" width="12.28515625" style="2" customWidth="1"/>
    <col min="15100" max="15101" width="10.5703125" style="2" bestFit="1" customWidth="1"/>
    <col min="15102" max="15102" width="12" style="2" bestFit="1" customWidth="1"/>
    <col min="15103" max="15104" width="9.28515625" style="2" bestFit="1" customWidth="1"/>
    <col min="15105" max="15106" width="10.7109375" style="2" bestFit="1" customWidth="1"/>
    <col min="15107" max="15108" width="10.85546875" style="2" bestFit="1" customWidth="1"/>
    <col min="15109" max="15109" width="10.5703125" style="2" bestFit="1" customWidth="1"/>
    <col min="15110" max="15110" width="9.28515625" style="2" bestFit="1" customWidth="1"/>
    <col min="15111" max="15352" width="9.140625" style="2"/>
    <col min="15353" max="15353" width="50.85546875" style="2" customWidth="1"/>
    <col min="15354" max="15354" width="10.7109375" style="2" customWidth="1"/>
    <col min="15355" max="15355" width="12.28515625" style="2" customWidth="1"/>
    <col min="15356" max="15357" width="10.5703125" style="2" bestFit="1" customWidth="1"/>
    <col min="15358" max="15358" width="12" style="2" bestFit="1" customWidth="1"/>
    <col min="15359" max="15360" width="9.28515625" style="2" bestFit="1" customWidth="1"/>
    <col min="15361" max="15362" width="10.7109375" style="2" bestFit="1" customWidth="1"/>
    <col min="15363" max="15364" width="10.85546875" style="2" bestFit="1" customWidth="1"/>
    <col min="15365" max="15365" width="10.5703125" style="2" bestFit="1" customWidth="1"/>
    <col min="15366" max="15366" width="9.28515625" style="2" bestFit="1" customWidth="1"/>
    <col min="15367" max="15608" width="9.140625" style="2"/>
    <col min="15609" max="15609" width="50.85546875" style="2" customWidth="1"/>
    <col min="15610" max="15610" width="10.7109375" style="2" customWidth="1"/>
    <col min="15611" max="15611" width="12.28515625" style="2" customWidth="1"/>
    <col min="15612" max="15613" width="10.5703125" style="2" bestFit="1" customWidth="1"/>
    <col min="15614" max="15614" width="12" style="2" bestFit="1" customWidth="1"/>
    <col min="15615" max="15616" width="9.28515625" style="2" bestFit="1" customWidth="1"/>
    <col min="15617" max="15618" width="10.7109375" style="2" bestFit="1" customWidth="1"/>
    <col min="15619" max="15620" width="10.85546875" style="2" bestFit="1" customWidth="1"/>
    <col min="15621" max="15621" width="10.5703125" style="2" bestFit="1" customWidth="1"/>
    <col min="15622" max="15622" width="9.28515625" style="2" bestFit="1" customWidth="1"/>
    <col min="15623" max="15864" width="9.140625" style="2"/>
    <col min="15865" max="15865" width="50.85546875" style="2" customWidth="1"/>
    <col min="15866" max="15866" width="10.7109375" style="2" customWidth="1"/>
    <col min="15867" max="15867" width="12.28515625" style="2" customWidth="1"/>
    <col min="15868" max="15869" width="10.5703125" style="2" bestFit="1" customWidth="1"/>
    <col min="15870" max="15870" width="12" style="2" bestFit="1" customWidth="1"/>
    <col min="15871" max="15872" width="9.28515625" style="2" bestFit="1" customWidth="1"/>
    <col min="15873" max="15874" width="10.7109375" style="2" bestFit="1" customWidth="1"/>
    <col min="15875" max="15876" width="10.85546875" style="2" bestFit="1" customWidth="1"/>
    <col min="15877" max="15877" width="10.5703125" style="2" bestFit="1" customWidth="1"/>
    <col min="15878" max="15878" width="9.28515625" style="2" bestFit="1" customWidth="1"/>
    <col min="15879" max="16120" width="9.140625" style="2"/>
    <col min="16121" max="16121" width="50.85546875" style="2" customWidth="1"/>
    <col min="16122" max="16122" width="10.7109375" style="2" customWidth="1"/>
    <col min="16123" max="16123" width="12.28515625" style="2" customWidth="1"/>
    <col min="16124" max="16125" width="10.5703125" style="2" bestFit="1" customWidth="1"/>
    <col min="16126" max="16126" width="12" style="2" bestFit="1" customWidth="1"/>
    <col min="16127" max="16128" width="9.28515625" style="2" bestFit="1" customWidth="1"/>
    <col min="16129" max="16130" width="10.7109375" style="2" bestFit="1" customWidth="1"/>
    <col min="16131" max="16132" width="10.85546875" style="2" bestFit="1" customWidth="1"/>
    <col min="16133" max="16133" width="10.5703125" style="2" bestFit="1" customWidth="1"/>
    <col min="16134" max="16134" width="9.28515625" style="2" bestFit="1" customWidth="1"/>
    <col min="16135" max="16384" width="9.140625" style="2"/>
  </cols>
  <sheetData>
    <row r="1" spans="2:11" ht="25.5" customHeight="1" x14ac:dyDescent="0.25">
      <c r="C1" s="378" t="s">
        <v>117</v>
      </c>
      <c r="D1" s="378"/>
      <c r="E1" s="378"/>
      <c r="F1" s="378"/>
      <c r="G1" s="378"/>
      <c r="H1" s="378"/>
      <c r="K1" s="2" t="s">
        <v>25</v>
      </c>
    </row>
    <row r="2" spans="2:11" ht="22.5" customHeight="1" thickBot="1" x14ac:dyDescent="0.3">
      <c r="C2" s="166" t="s">
        <v>200</v>
      </c>
      <c r="D2" s="3"/>
      <c r="E2" s="3"/>
      <c r="F2" s="3"/>
      <c r="G2" s="3"/>
      <c r="H2" s="3"/>
    </row>
    <row r="3" spans="2:11" ht="15" customHeight="1" x14ac:dyDescent="0.25">
      <c r="B3" s="379" t="s">
        <v>108</v>
      </c>
      <c r="C3" s="359" t="s">
        <v>1</v>
      </c>
      <c r="D3" s="382" t="s">
        <v>109</v>
      </c>
      <c r="E3" s="365" t="s">
        <v>3</v>
      </c>
      <c r="F3" s="365" t="s">
        <v>4</v>
      </c>
      <c r="G3" s="365" t="s">
        <v>5</v>
      </c>
      <c r="H3" s="385" t="s">
        <v>6</v>
      </c>
    </row>
    <row r="4" spans="2:11" ht="22.5" customHeight="1" x14ac:dyDescent="0.25">
      <c r="B4" s="380"/>
      <c r="C4" s="381"/>
      <c r="D4" s="383"/>
      <c r="E4" s="384"/>
      <c r="F4" s="384"/>
      <c r="G4" s="384"/>
      <c r="H4" s="386"/>
    </row>
    <row r="5" spans="2:11" s="5" customFormat="1" ht="15" customHeight="1" x14ac:dyDescent="0.3">
      <c r="B5" s="76"/>
      <c r="C5" s="42" t="s">
        <v>7</v>
      </c>
      <c r="D5" s="4"/>
      <c r="E5" s="4"/>
      <c r="F5" s="4"/>
      <c r="G5" s="4"/>
      <c r="H5" s="168"/>
    </row>
    <row r="6" spans="2:11" s="23" customFormat="1" ht="14.25" customHeight="1" x14ac:dyDescent="0.25">
      <c r="B6" s="90" t="s">
        <v>147</v>
      </c>
      <c r="C6" s="170" t="s">
        <v>103</v>
      </c>
      <c r="D6" s="171">
        <v>60</v>
      </c>
      <c r="E6" s="95">
        <v>1.1399999999999999</v>
      </c>
      <c r="F6" s="95">
        <v>5.34</v>
      </c>
      <c r="G6" s="95">
        <v>4.62</v>
      </c>
      <c r="H6" s="153">
        <v>71.400000000000006</v>
      </c>
    </row>
    <row r="7" spans="2:11" s="23" customFormat="1" ht="15" customHeight="1" x14ac:dyDescent="0.25">
      <c r="B7" s="90" t="s">
        <v>153</v>
      </c>
      <c r="C7" s="172" t="s">
        <v>88</v>
      </c>
      <c r="D7" s="173">
        <v>200</v>
      </c>
      <c r="E7" s="174">
        <v>1.41</v>
      </c>
      <c r="F7" s="174">
        <v>3.96</v>
      </c>
      <c r="G7" s="174">
        <v>6.32</v>
      </c>
      <c r="H7" s="175">
        <v>71.8</v>
      </c>
    </row>
    <row r="8" spans="2:11" s="23" customFormat="1" ht="15" customHeight="1" x14ac:dyDescent="0.25">
      <c r="B8" s="90" t="s">
        <v>63</v>
      </c>
      <c r="C8" s="132" t="s">
        <v>28</v>
      </c>
      <c r="D8" s="176">
        <v>200</v>
      </c>
      <c r="E8" s="177">
        <v>16.940000000000001</v>
      </c>
      <c r="F8" s="177">
        <v>10.46</v>
      </c>
      <c r="G8" s="177">
        <v>35.729999999999997</v>
      </c>
      <c r="H8" s="178">
        <v>305.33</v>
      </c>
    </row>
    <row r="9" spans="2:11" s="23" customFormat="1" ht="14.25" customHeight="1" x14ac:dyDescent="0.25">
      <c r="B9" s="90" t="s">
        <v>34</v>
      </c>
      <c r="C9" s="172" t="s">
        <v>89</v>
      </c>
      <c r="D9" s="173">
        <v>200</v>
      </c>
      <c r="E9" s="174">
        <v>0</v>
      </c>
      <c r="F9" s="174">
        <v>0</v>
      </c>
      <c r="G9" s="174">
        <v>20.2</v>
      </c>
      <c r="H9" s="175">
        <v>84.8</v>
      </c>
    </row>
    <row r="10" spans="2:11" s="23" customFormat="1" ht="15" customHeight="1" x14ac:dyDescent="0.25">
      <c r="B10" s="90" t="s">
        <v>52</v>
      </c>
      <c r="C10" s="172" t="s">
        <v>110</v>
      </c>
      <c r="D10" s="173">
        <v>100</v>
      </c>
      <c r="E10" s="179">
        <v>0.4</v>
      </c>
      <c r="F10" s="179">
        <v>0.4</v>
      </c>
      <c r="G10" s="179">
        <v>9.8000000000000007</v>
      </c>
      <c r="H10" s="180">
        <v>47</v>
      </c>
    </row>
    <row r="11" spans="2:11" s="23" customFormat="1" ht="13.5" customHeight="1" x14ac:dyDescent="0.25">
      <c r="B11" s="90" t="s">
        <v>26</v>
      </c>
      <c r="C11" s="172" t="s">
        <v>9</v>
      </c>
      <c r="D11" s="173">
        <v>20</v>
      </c>
      <c r="E11" s="174">
        <v>1.18</v>
      </c>
      <c r="F11" s="174">
        <v>0.14000000000000001</v>
      </c>
      <c r="G11" s="174">
        <v>6.92</v>
      </c>
      <c r="H11" s="175">
        <v>35.06</v>
      </c>
    </row>
    <row r="12" spans="2:11" s="23" customFormat="1" ht="14.25" customHeight="1" x14ac:dyDescent="0.25">
      <c r="B12" s="90" t="s">
        <v>26</v>
      </c>
      <c r="C12" s="172" t="s">
        <v>12</v>
      </c>
      <c r="D12" s="173">
        <v>30</v>
      </c>
      <c r="E12" s="174">
        <v>1.23</v>
      </c>
      <c r="F12" s="174">
        <v>0.24</v>
      </c>
      <c r="G12" s="174">
        <v>10.57</v>
      </c>
      <c r="H12" s="175">
        <v>51.49</v>
      </c>
    </row>
    <row r="13" spans="2:11" s="23" customFormat="1" ht="17.25" customHeight="1" thickBot="1" x14ac:dyDescent="0.3">
      <c r="B13" s="93"/>
      <c r="C13" s="257" t="s">
        <v>10</v>
      </c>
      <c r="D13" s="254">
        <f>SUM(D6:D12)</f>
        <v>810</v>
      </c>
      <c r="E13" s="255">
        <f t="shared" ref="E13:H13" si="0">SUM(E6:E12)</f>
        <v>22.3</v>
      </c>
      <c r="F13" s="255">
        <f t="shared" si="0"/>
        <v>20.54</v>
      </c>
      <c r="G13" s="255">
        <f t="shared" si="0"/>
        <v>94.16</v>
      </c>
      <c r="H13" s="256">
        <f t="shared" si="0"/>
        <v>666.87999999999988</v>
      </c>
    </row>
    <row r="14" spans="2:11" s="25" customFormat="1" ht="15.75" customHeight="1" x14ac:dyDescent="0.25">
      <c r="B14" s="92"/>
      <c r="C14" s="223" t="s">
        <v>11</v>
      </c>
      <c r="D14" s="185"/>
      <c r="E14" s="186"/>
      <c r="F14" s="186"/>
      <c r="G14" s="186"/>
      <c r="H14" s="187"/>
    </row>
    <row r="15" spans="2:11" s="23" customFormat="1" ht="14.25" customHeight="1" x14ac:dyDescent="0.25">
      <c r="B15" s="90" t="s">
        <v>60</v>
      </c>
      <c r="C15" s="170" t="s">
        <v>90</v>
      </c>
      <c r="D15" s="171">
        <v>60</v>
      </c>
      <c r="E15" s="95">
        <v>0.84</v>
      </c>
      <c r="F15" s="250">
        <v>6</v>
      </c>
      <c r="G15" s="95">
        <v>4.37</v>
      </c>
      <c r="H15" s="153">
        <v>75.06</v>
      </c>
    </row>
    <row r="16" spans="2:11" s="23" customFormat="1" ht="15" customHeight="1" x14ac:dyDescent="0.25">
      <c r="B16" s="90" t="s">
        <v>154</v>
      </c>
      <c r="C16" s="172" t="s">
        <v>31</v>
      </c>
      <c r="D16" s="173">
        <v>200</v>
      </c>
      <c r="E16" s="174">
        <v>1.61</v>
      </c>
      <c r="F16" s="174">
        <v>4.07</v>
      </c>
      <c r="G16" s="174">
        <v>9.58</v>
      </c>
      <c r="H16" s="175">
        <v>85.8</v>
      </c>
    </row>
    <row r="17" spans="2:8" s="23" customFormat="1" ht="14.25" customHeight="1" x14ac:dyDescent="0.25">
      <c r="B17" s="90" t="s">
        <v>59</v>
      </c>
      <c r="C17" s="172" t="s">
        <v>136</v>
      </c>
      <c r="D17" s="173">
        <v>90</v>
      </c>
      <c r="E17" s="174">
        <v>14.09</v>
      </c>
      <c r="F17" s="174">
        <v>7.39</v>
      </c>
      <c r="G17" s="174">
        <v>6.09</v>
      </c>
      <c r="H17" s="175">
        <v>147.25</v>
      </c>
    </row>
    <row r="18" spans="2:8" s="23" customFormat="1" ht="15" customHeight="1" x14ac:dyDescent="0.25">
      <c r="B18" s="90" t="s">
        <v>77</v>
      </c>
      <c r="C18" s="172" t="s">
        <v>91</v>
      </c>
      <c r="D18" s="173">
        <v>150</v>
      </c>
      <c r="E18" s="174">
        <v>5.45</v>
      </c>
      <c r="F18" s="174">
        <v>5.78</v>
      </c>
      <c r="G18" s="174">
        <v>30.45</v>
      </c>
      <c r="H18" s="175">
        <v>195.71</v>
      </c>
    </row>
    <row r="19" spans="2:8" s="23" customFormat="1" ht="14.25" customHeight="1" x14ac:dyDescent="0.25">
      <c r="B19" s="90" t="s">
        <v>20</v>
      </c>
      <c r="C19" s="172" t="s">
        <v>21</v>
      </c>
      <c r="D19" s="173">
        <v>200</v>
      </c>
      <c r="E19" s="174">
        <v>0.66</v>
      </c>
      <c r="F19" s="174">
        <v>0.09</v>
      </c>
      <c r="G19" s="174">
        <v>32.01</v>
      </c>
      <c r="H19" s="175">
        <v>132.80000000000001</v>
      </c>
    </row>
    <row r="20" spans="2:8" s="23" customFormat="1" ht="15" customHeight="1" x14ac:dyDescent="0.25">
      <c r="B20" s="90" t="s">
        <v>52</v>
      </c>
      <c r="C20" s="172" t="s">
        <v>110</v>
      </c>
      <c r="D20" s="173">
        <v>100</v>
      </c>
      <c r="E20" s="179">
        <v>0.4</v>
      </c>
      <c r="F20" s="179">
        <v>0.4</v>
      </c>
      <c r="G20" s="179">
        <v>9.8000000000000007</v>
      </c>
      <c r="H20" s="180">
        <v>47</v>
      </c>
    </row>
    <row r="21" spans="2:8" s="23" customFormat="1" ht="15.75" customHeight="1" x14ac:dyDescent="0.25">
      <c r="B21" s="90" t="s">
        <v>26</v>
      </c>
      <c r="C21" s="172" t="s">
        <v>9</v>
      </c>
      <c r="D21" s="173">
        <v>20</v>
      </c>
      <c r="E21" s="174">
        <v>1.18</v>
      </c>
      <c r="F21" s="174">
        <v>0.14000000000000001</v>
      </c>
      <c r="G21" s="174">
        <v>6.92</v>
      </c>
      <c r="H21" s="175">
        <v>35.06</v>
      </c>
    </row>
    <row r="22" spans="2:8" s="23" customFormat="1" ht="16.5" customHeight="1" x14ac:dyDescent="0.25">
      <c r="B22" s="90" t="s">
        <v>26</v>
      </c>
      <c r="C22" s="172" t="s">
        <v>12</v>
      </c>
      <c r="D22" s="173">
        <v>30</v>
      </c>
      <c r="E22" s="174">
        <v>1.23</v>
      </c>
      <c r="F22" s="174">
        <v>0.24</v>
      </c>
      <c r="G22" s="174">
        <v>10.57</v>
      </c>
      <c r="H22" s="175">
        <v>51.49</v>
      </c>
    </row>
    <row r="23" spans="2:8" s="25" customFormat="1" ht="18" customHeight="1" thickBot="1" x14ac:dyDescent="0.3">
      <c r="B23" s="93"/>
      <c r="C23" s="257" t="s">
        <v>10</v>
      </c>
      <c r="D23" s="254">
        <f>SUM(D15:D22)</f>
        <v>850</v>
      </c>
      <c r="E23" s="255">
        <f t="shared" ref="E23" si="1">SUM(E15:E22)</f>
        <v>25.459999999999997</v>
      </c>
      <c r="F23" s="255">
        <f t="shared" ref="F23" si="2">SUM(F15:F22)</f>
        <v>24.11</v>
      </c>
      <c r="G23" s="255">
        <f t="shared" ref="G23" si="3">SUM(G15:G22)</f>
        <v>109.78999999999999</v>
      </c>
      <c r="H23" s="256">
        <f t="shared" ref="H23" si="4">SUM(H15:H22)</f>
        <v>770.17000000000007</v>
      </c>
    </row>
    <row r="24" spans="2:8" s="25" customFormat="1" ht="15.75" customHeight="1" x14ac:dyDescent="0.25">
      <c r="B24" s="92"/>
      <c r="C24" s="226" t="s">
        <v>13</v>
      </c>
      <c r="D24" s="185"/>
      <c r="E24" s="189"/>
      <c r="F24" s="189"/>
      <c r="G24" s="189"/>
      <c r="H24" s="190"/>
    </row>
    <row r="25" spans="2:8" s="23" customFormat="1" ht="15" customHeight="1" x14ac:dyDescent="0.25">
      <c r="B25" s="90" t="s">
        <v>148</v>
      </c>
      <c r="C25" s="170" t="s">
        <v>173</v>
      </c>
      <c r="D25" s="171">
        <v>60</v>
      </c>
      <c r="E25" s="250">
        <v>1</v>
      </c>
      <c r="F25" s="95">
        <v>6.1</v>
      </c>
      <c r="G25" s="95">
        <v>5.8</v>
      </c>
      <c r="H25" s="153">
        <v>81.5</v>
      </c>
    </row>
    <row r="26" spans="2:8" s="23" customFormat="1" ht="14.25" customHeight="1" x14ac:dyDescent="0.25">
      <c r="B26" s="90" t="s">
        <v>155</v>
      </c>
      <c r="C26" s="191" t="s">
        <v>27</v>
      </c>
      <c r="D26" s="173">
        <v>200</v>
      </c>
      <c r="E26" s="174">
        <v>4.3899999999999997</v>
      </c>
      <c r="F26" s="174">
        <v>4.21</v>
      </c>
      <c r="G26" s="174">
        <v>13.22</v>
      </c>
      <c r="H26" s="175">
        <v>118.6</v>
      </c>
    </row>
    <row r="27" spans="2:8" s="23" customFormat="1" ht="13.5" customHeight="1" x14ac:dyDescent="0.25">
      <c r="B27" s="90" t="s">
        <v>128</v>
      </c>
      <c r="C27" s="191" t="s">
        <v>129</v>
      </c>
      <c r="D27" s="173">
        <v>145</v>
      </c>
      <c r="E27" s="174">
        <v>12.1</v>
      </c>
      <c r="F27" s="174">
        <v>4.3499999999999996</v>
      </c>
      <c r="G27" s="174">
        <v>11.8</v>
      </c>
      <c r="H27" s="175">
        <v>134.12</v>
      </c>
    </row>
    <row r="28" spans="2:8" s="23" customFormat="1" ht="14.25" customHeight="1" x14ac:dyDescent="0.25">
      <c r="B28" s="90" t="s">
        <v>61</v>
      </c>
      <c r="C28" s="191" t="s">
        <v>44</v>
      </c>
      <c r="D28" s="173">
        <v>150</v>
      </c>
      <c r="E28" s="174">
        <v>3.1</v>
      </c>
      <c r="F28" s="174">
        <v>9.15</v>
      </c>
      <c r="G28" s="174">
        <v>17.98</v>
      </c>
      <c r="H28" s="175">
        <v>172.85</v>
      </c>
    </row>
    <row r="29" spans="2:8" s="25" customFormat="1" ht="15.75" customHeight="1" x14ac:dyDescent="0.25">
      <c r="B29" s="90" t="s">
        <v>62</v>
      </c>
      <c r="C29" s="193" t="s">
        <v>79</v>
      </c>
      <c r="D29" s="173">
        <v>200</v>
      </c>
      <c r="E29" s="10">
        <v>0.16</v>
      </c>
      <c r="F29" s="10">
        <v>0.16</v>
      </c>
      <c r="G29" s="10">
        <v>27.88</v>
      </c>
      <c r="H29" s="157">
        <v>114.6</v>
      </c>
    </row>
    <row r="30" spans="2:8" s="25" customFormat="1" ht="13.5" customHeight="1" x14ac:dyDescent="0.25">
      <c r="B30" s="90" t="s">
        <v>52</v>
      </c>
      <c r="C30" s="191" t="s">
        <v>110</v>
      </c>
      <c r="D30" s="176">
        <v>100</v>
      </c>
      <c r="E30" s="179">
        <v>0.4</v>
      </c>
      <c r="F30" s="179">
        <v>0.4</v>
      </c>
      <c r="G30" s="179">
        <v>9.8000000000000007</v>
      </c>
      <c r="H30" s="180">
        <v>47</v>
      </c>
    </row>
    <row r="31" spans="2:8" s="23" customFormat="1" ht="15" customHeight="1" x14ac:dyDescent="0.25">
      <c r="B31" s="90" t="s">
        <v>26</v>
      </c>
      <c r="C31" s="191" t="s">
        <v>9</v>
      </c>
      <c r="D31" s="173">
        <v>20</v>
      </c>
      <c r="E31" s="174">
        <v>1.18</v>
      </c>
      <c r="F31" s="174">
        <v>0.14000000000000001</v>
      </c>
      <c r="G31" s="174">
        <v>6.92</v>
      </c>
      <c r="H31" s="175">
        <v>35.06</v>
      </c>
    </row>
    <row r="32" spans="2:8" s="23" customFormat="1" ht="13.5" customHeight="1" x14ac:dyDescent="0.25">
      <c r="B32" s="90" t="s">
        <v>26</v>
      </c>
      <c r="C32" s="191" t="s">
        <v>12</v>
      </c>
      <c r="D32" s="173">
        <v>30</v>
      </c>
      <c r="E32" s="174">
        <v>1.23</v>
      </c>
      <c r="F32" s="174">
        <v>0.24</v>
      </c>
      <c r="G32" s="174">
        <v>10.57</v>
      </c>
      <c r="H32" s="175">
        <v>51.49</v>
      </c>
    </row>
    <row r="33" spans="2:8" s="23" customFormat="1" ht="17.25" customHeight="1" thickBot="1" x14ac:dyDescent="0.3">
      <c r="B33" s="93"/>
      <c r="C33" s="181" t="s">
        <v>10</v>
      </c>
      <c r="D33" s="242">
        <f>SUM(D25:D32)</f>
        <v>905</v>
      </c>
      <c r="E33" s="182">
        <f t="shared" ref="E33:H33" si="5">SUM(E25:E32)</f>
        <v>23.56</v>
      </c>
      <c r="F33" s="182">
        <f t="shared" si="5"/>
        <v>24.749999999999996</v>
      </c>
      <c r="G33" s="182">
        <f t="shared" si="5"/>
        <v>103.97</v>
      </c>
      <c r="H33" s="183">
        <f t="shared" si="5"/>
        <v>755.22</v>
      </c>
    </row>
    <row r="34" spans="2:8" s="23" customFormat="1" ht="15.75" customHeight="1" x14ac:dyDescent="0.25">
      <c r="B34" s="92"/>
      <c r="C34" s="188" t="s">
        <v>65</v>
      </c>
      <c r="D34" s="194"/>
      <c r="E34" s="195"/>
      <c r="F34" s="195"/>
      <c r="G34" s="195"/>
      <c r="H34" s="196"/>
    </row>
    <row r="35" spans="2:8" s="23" customFormat="1" ht="14.25" customHeight="1" x14ac:dyDescent="0.25">
      <c r="B35" s="90" t="s">
        <v>149</v>
      </c>
      <c r="C35" s="170" t="s">
        <v>93</v>
      </c>
      <c r="D35" s="171">
        <v>60</v>
      </c>
      <c r="E35" s="95">
        <v>0.8</v>
      </c>
      <c r="F35" s="95">
        <v>2.7</v>
      </c>
      <c r="G35" s="95">
        <v>4.5999999999999996</v>
      </c>
      <c r="H35" s="153">
        <v>45.6</v>
      </c>
    </row>
    <row r="36" spans="2:8" s="23" customFormat="1" ht="15" customHeight="1" x14ac:dyDescent="0.25">
      <c r="B36" s="90" t="s">
        <v>156</v>
      </c>
      <c r="C36" s="172" t="s">
        <v>78</v>
      </c>
      <c r="D36" s="171">
        <v>200</v>
      </c>
      <c r="E36" s="174">
        <v>1.57</v>
      </c>
      <c r="F36" s="174">
        <v>2.17</v>
      </c>
      <c r="G36" s="174">
        <v>9.69</v>
      </c>
      <c r="H36" s="175">
        <v>68.599999999999994</v>
      </c>
    </row>
    <row r="37" spans="2:8" s="23" customFormat="1" ht="13.5" customHeight="1" x14ac:dyDescent="0.25">
      <c r="B37" s="90" t="s">
        <v>64</v>
      </c>
      <c r="C37" s="172" t="s">
        <v>135</v>
      </c>
      <c r="D37" s="171">
        <v>90</v>
      </c>
      <c r="E37" s="174">
        <v>10.199999999999999</v>
      </c>
      <c r="F37" s="174">
        <v>13.4</v>
      </c>
      <c r="G37" s="174">
        <v>10.33</v>
      </c>
      <c r="H37" s="175">
        <v>203.75</v>
      </c>
    </row>
    <row r="38" spans="2:8" s="23" customFormat="1" ht="13.5" customHeight="1" x14ac:dyDescent="0.25">
      <c r="B38" s="90" t="s">
        <v>58</v>
      </c>
      <c r="C38" s="172" t="s">
        <v>111</v>
      </c>
      <c r="D38" s="171">
        <v>150</v>
      </c>
      <c r="E38" s="174">
        <v>4.57</v>
      </c>
      <c r="F38" s="174">
        <v>5</v>
      </c>
      <c r="G38" s="174">
        <v>20.51</v>
      </c>
      <c r="H38" s="175">
        <v>145.5</v>
      </c>
    </row>
    <row r="39" spans="2:8" s="23" customFormat="1" ht="14.25" customHeight="1" x14ac:dyDescent="0.25">
      <c r="B39" s="90" t="s">
        <v>20</v>
      </c>
      <c r="C39" s="172" t="s">
        <v>21</v>
      </c>
      <c r="D39" s="252">
        <v>200</v>
      </c>
      <c r="E39" s="174">
        <v>0.66</v>
      </c>
      <c r="F39" s="174">
        <v>0.09</v>
      </c>
      <c r="G39" s="174">
        <v>32.01</v>
      </c>
      <c r="H39" s="175">
        <v>132.80000000000001</v>
      </c>
    </row>
    <row r="40" spans="2:8" s="23" customFormat="1" ht="15" customHeight="1" x14ac:dyDescent="0.25">
      <c r="B40" s="90" t="s">
        <v>52</v>
      </c>
      <c r="C40" s="172" t="s">
        <v>110</v>
      </c>
      <c r="D40" s="171">
        <v>100</v>
      </c>
      <c r="E40" s="179">
        <v>0.4</v>
      </c>
      <c r="F40" s="179">
        <v>0.4</v>
      </c>
      <c r="G40" s="179">
        <v>9.8000000000000007</v>
      </c>
      <c r="H40" s="180">
        <v>47</v>
      </c>
    </row>
    <row r="41" spans="2:8" s="23" customFormat="1" ht="14.25" customHeight="1" x14ac:dyDescent="0.25">
      <c r="B41" s="90" t="s">
        <v>26</v>
      </c>
      <c r="C41" s="172" t="s">
        <v>9</v>
      </c>
      <c r="D41" s="171">
        <v>20</v>
      </c>
      <c r="E41" s="174">
        <v>1.18</v>
      </c>
      <c r="F41" s="174">
        <v>0.14000000000000001</v>
      </c>
      <c r="G41" s="174">
        <v>6.92</v>
      </c>
      <c r="H41" s="175">
        <v>35.06</v>
      </c>
    </row>
    <row r="42" spans="2:8" s="23" customFormat="1" ht="14.25" customHeight="1" x14ac:dyDescent="0.25">
      <c r="B42" s="90" t="s">
        <v>26</v>
      </c>
      <c r="C42" s="172" t="s">
        <v>12</v>
      </c>
      <c r="D42" s="171">
        <v>30</v>
      </c>
      <c r="E42" s="174">
        <v>1.23</v>
      </c>
      <c r="F42" s="174">
        <v>0.24</v>
      </c>
      <c r="G42" s="174">
        <v>10.57</v>
      </c>
      <c r="H42" s="175">
        <v>51.49</v>
      </c>
    </row>
    <row r="43" spans="2:8" s="23" customFormat="1" ht="15" customHeight="1" thickBot="1" x14ac:dyDescent="0.3">
      <c r="B43" s="160"/>
      <c r="C43" s="181" t="s">
        <v>10</v>
      </c>
      <c r="D43" s="242">
        <f>SUM(D35:D42)</f>
        <v>850</v>
      </c>
      <c r="E43" s="182">
        <f t="shared" ref="E43:H43" si="6">SUM(E34:E42)</f>
        <v>20.61</v>
      </c>
      <c r="F43" s="182">
        <f t="shared" si="6"/>
        <v>24.139999999999997</v>
      </c>
      <c r="G43" s="182">
        <f t="shared" si="6"/>
        <v>104.42999999999998</v>
      </c>
      <c r="H43" s="183">
        <f t="shared" si="6"/>
        <v>729.8</v>
      </c>
    </row>
    <row r="44" spans="2:8" s="23" customFormat="1" ht="16.5" customHeight="1" x14ac:dyDescent="0.25">
      <c r="B44" s="92"/>
      <c r="C44" s="223" t="s">
        <v>17</v>
      </c>
      <c r="D44" s="185"/>
      <c r="E44" s="189"/>
      <c r="F44" s="189"/>
      <c r="G44" s="189"/>
      <c r="H44" s="190"/>
    </row>
    <row r="45" spans="2:8" s="23" customFormat="1" ht="15" customHeight="1" x14ac:dyDescent="0.25">
      <c r="B45" s="90" t="s">
        <v>53</v>
      </c>
      <c r="C45" s="170" t="s">
        <v>103</v>
      </c>
      <c r="D45" s="171">
        <v>60</v>
      </c>
      <c r="E45" s="95">
        <v>0.42</v>
      </c>
      <c r="F45" s="95">
        <v>0.06</v>
      </c>
      <c r="G45" s="95">
        <v>1.1399999999999999</v>
      </c>
      <c r="H45" s="253">
        <v>6</v>
      </c>
    </row>
    <row r="46" spans="2:8" s="23" customFormat="1" ht="15.75" customHeight="1" x14ac:dyDescent="0.25">
      <c r="B46" s="90" t="s">
        <v>29</v>
      </c>
      <c r="C46" s="191" t="s">
        <v>134</v>
      </c>
      <c r="D46" s="171">
        <v>210</v>
      </c>
      <c r="E46" s="174">
        <v>1.44</v>
      </c>
      <c r="F46" s="174">
        <v>3.94</v>
      </c>
      <c r="G46" s="174">
        <v>8.75</v>
      </c>
      <c r="H46" s="175">
        <v>83</v>
      </c>
    </row>
    <row r="47" spans="2:8" s="23" customFormat="1" ht="15.75" customHeight="1" x14ac:dyDescent="0.25">
      <c r="B47" s="90" t="s">
        <v>35</v>
      </c>
      <c r="C47" s="191" t="s">
        <v>45</v>
      </c>
      <c r="D47" s="171">
        <v>200</v>
      </c>
      <c r="E47" s="174">
        <v>14.35</v>
      </c>
      <c r="F47" s="174">
        <v>13.39</v>
      </c>
      <c r="G47" s="174">
        <v>20.260000000000002</v>
      </c>
      <c r="H47" s="175">
        <v>248</v>
      </c>
    </row>
    <row r="48" spans="2:8" s="25" customFormat="1" ht="15" customHeight="1" x14ac:dyDescent="0.25">
      <c r="B48" s="90" t="s">
        <v>34</v>
      </c>
      <c r="C48" s="191" t="s">
        <v>73</v>
      </c>
      <c r="D48" s="171">
        <v>200</v>
      </c>
      <c r="E48" s="174">
        <v>0</v>
      </c>
      <c r="F48" s="174">
        <v>0</v>
      </c>
      <c r="G48" s="174">
        <v>20.2</v>
      </c>
      <c r="H48" s="175">
        <v>84.8</v>
      </c>
    </row>
    <row r="49" spans="2:8" s="25" customFormat="1" ht="15.75" customHeight="1" x14ac:dyDescent="0.25">
      <c r="B49" s="90" t="s">
        <v>52</v>
      </c>
      <c r="C49" s="197" t="s">
        <v>110</v>
      </c>
      <c r="D49" s="171">
        <v>100</v>
      </c>
      <c r="E49" s="179">
        <v>0.4</v>
      </c>
      <c r="F49" s="179">
        <v>0.4</v>
      </c>
      <c r="G49" s="179">
        <v>9.8000000000000007</v>
      </c>
      <c r="H49" s="180">
        <v>47</v>
      </c>
    </row>
    <row r="50" spans="2:8" s="23" customFormat="1" ht="15" customHeight="1" x14ac:dyDescent="0.25">
      <c r="B50" s="90" t="s">
        <v>26</v>
      </c>
      <c r="C50" s="191" t="s">
        <v>9</v>
      </c>
      <c r="D50" s="171">
        <v>20</v>
      </c>
      <c r="E50" s="174">
        <v>1.18</v>
      </c>
      <c r="F50" s="174">
        <v>0.14000000000000001</v>
      </c>
      <c r="G50" s="174">
        <v>6.92</v>
      </c>
      <c r="H50" s="175">
        <v>35.06</v>
      </c>
    </row>
    <row r="51" spans="2:8" s="23" customFormat="1" ht="13.5" customHeight="1" x14ac:dyDescent="0.25">
      <c r="B51" s="90" t="s">
        <v>26</v>
      </c>
      <c r="C51" s="191" t="s">
        <v>12</v>
      </c>
      <c r="D51" s="171">
        <v>30</v>
      </c>
      <c r="E51" s="174">
        <v>1.23</v>
      </c>
      <c r="F51" s="174">
        <v>0.24</v>
      </c>
      <c r="G51" s="174">
        <v>10.57</v>
      </c>
      <c r="H51" s="175">
        <v>51.49</v>
      </c>
    </row>
    <row r="52" spans="2:8" s="23" customFormat="1" ht="15" customHeight="1" thickBot="1" x14ac:dyDescent="0.3">
      <c r="B52" s="93"/>
      <c r="C52" s="181" t="s">
        <v>10</v>
      </c>
      <c r="D52" s="242">
        <f>SUM(D45:D51)</f>
        <v>820</v>
      </c>
      <c r="E52" s="182">
        <f t="shared" ref="E52:H52" si="7">SUM(E45:E51)</f>
        <v>19.02</v>
      </c>
      <c r="F52" s="182">
        <f t="shared" si="7"/>
        <v>18.169999999999998</v>
      </c>
      <c r="G52" s="182">
        <f t="shared" si="7"/>
        <v>77.640000000000015</v>
      </c>
      <c r="H52" s="183">
        <f t="shared" si="7"/>
        <v>555.35</v>
      </c>
    </row>
    <row r="53" spans="2:8" s="23" customFormat="1" ht="15.75" customHeight="1" x14ac:dyDescent="0.25">
      <c r="B53" s="92"/>
      <c r="C53" s="184" t="s">
        <v>18</v>
      </c>
      <c r="D53" s="185"/>
      <c r="E53" s="186"/>
      <c r="F53" s="186"/>
      <c r="G53" s="186"/>
      <c r="H53" s="187"/>
    </row>
    <row r="54" spans="2:8" s="23" customFormat="1" ht="14.25" customHeight="1" x14ac:dyDescent="0.25">
      <c r="B54" s="90" t="s">
        <v>148</v>
      </c>
      <c r="C54" s="170" t="s">
        <v>173</v>
      </c>
      <c r="D54" s="171">
        <v>60</v>
      </c>
      <c r="E54" s="250">
        <v>1</v>
      </c>
      <c r="F54" s="95">
        <v>6.1</v>
      </c>
      <c r="G54" s="95">
        <v>5.8</v>
      </c>
      <c r="H54" s="153">
        <v>81.5</v>
      </c>
    </row>
    <row r="55" spans="2:8" s="23" customFormat="1" ht="15" customHeight="1" x14ac:dyDescent="0.25">
      <c r="B55" s="90" t="s">
        <v>154</v>
      </c>
      <c r="C55" s="191" t="s">
        <v>31</v>
      </c>
      <c r="D55" s="171">
        <v>200</v>
      </c>
      <c r="E55" s="174">
        <v>1.61</v>
      </c>
      <c r="F55" s="174">
        <v>4.07</v>
      </c>
      <c r="G55" s="174">
        <v>9.58</v>
      </c>
      <c r="H55" s="175">
        <v>85.8</v>
      </c>
    </row>
    <row r="56" spans="2:8" s="23" customFormat="1" ht="15.75" customHeight="1" x14ac:dyDescent="0.25">
      <c r="B56" s="90" t="s">
        <v>198</v>
      </c>
      <c r="C56" s="191" t="s">
        <v>199</v>
      </c>
      <c r="D56" s="171">
        <v>95</v>
      </c>
      <c r="E56" s="174">
        <v>9.9499999999999993</v>
      </c>
      <c r="F56" s="174">
        <v>11.89</v>
      </c>
      <c r="G56" s="174">
        <v>10.86</v>
      </c>
      <c r="H56" s="175">
        <v>192.37</v>
      </c>
    </row>
    <row r="57" spans="2:8" s="23" customFormat="1" ht="15.75" customHeight="1" x14ac:dyDescent="0.25">
      <c r="B57" s="90" t="s">
        <v>115</v>
      </c>
      <c r="C57" s="191" t="s">
        <v>92</v>
      </c>
      <c r="D57" s="171">
        <v>150</v>
      </c>
      <c r="E57" s="10">
        <v>3.54</v>
      </c>
      <c r="F57" s="10">
        <v>7.29</v>
      </c>
      <c r="G57" s="10">
        <v>36.83</v>
      </c>
      <c r="H57" s="305">
        <v>226.87</v>
      </c>
    </row>
    <row r="58" spans="2:8" s="23" customFormat="1" ht="15.75" customHeight="1" x14ac:dyDescent="0.25">
      <c r="B58" s="90" t="s">
        <v>20</v>
      </c>
      <c r="C58" s="191" t="s">
        <v>21</v>
      </c>
      <c r="D58" s="252">
        <v>200</v>
      </c>
      <c r="E58" s="174">
        <v>0.66</v>
      </c>
      <c r="F58" s="174">
        <v>0.09</v>
      </c>
      <c r="G58" s="174">
        <v>32.01</v>
      </c>
      <c r="H58" s="175">
        <v>132.80000000000001</v>
      </c>
    </row>
    <row r="59" spans="2:8" s="23" customFormat="1" ht="15" customHeight="1" x14ac:dyDescent="0.25">
      <c r="B59" s="198" t="s">
        <v>52</v>
      </c>
      <c r="C59" s="132" t="s">
        <v>110</v>
      </c>
      <c r="D59" s="171">
        <v>100</v>
      </c>
      <c r="E59" s="199">
        <v>0.4</v>
      </c>
      <c r="F59" s="199">
        <v>0.4</v>
      </c>
      <c r="G59" s="199">
        <v>9.8000000000000007</v>
      </c>
      <c r="H59" s="200">
        <v>47</v>
      </c>
    </row>
    <row r="60" spans="2:8" s="23" customFormat="1" ht="14.25" customHeight="1" x14ac:dyDescent="0.25">
      <c r="B60" s="198" t="s">
        <v>26</v>
      </c>
      <c r="C60" s="172" t="s">
        <v>9</v>
      </c>
      <c r="D60" s="171">
        <v>20</v>
      </c>
      <c r="E60" s="201">
        <v>1.18</v>
      </c>
      <c r="F60" s="201">
        <v>0.14000000000000001</v>
      </c>
      <c r="G60" s="201">
        <v>6.92</v>
      </c>
      <c r="H60" s="202">
        <v>35.06</v>
      </c>
    </row>
    <row r="61" spans="2:8" s="23" customFormat="1" ht="15.75" customHeight="1" x14ac:dyDescent="0.25">
      <c r="B61" s="198" t="s">
        <v>26</v>
      </c>
      <c r="C61" s="172" t="s">
        <v>12</v>
      </c>
      <c r="D61" s="171">
        <v>30</v>
      </c>
      <c r="E61" s="201">
        <v>1.23</v>
      </c>
      <c r="F61" s="201">
        <v>0.24</v>
      </c>
      <c r="G61" s="201">
        <v>10.57</v>
      </c>
      <c r="H61" s="202">
        <v>51.49</v>
      </c>
    </row>
    <row r="62" spans="2:8" s="23" customFormat="1" ht="17.25" customHeight="1" thickBot="1" x14ac:dyDescent="0.3">
      <c r="B62" s="203"/>
      <c r="C62" s="257" t="s">
        <v>10</v>
      </c>
      <c r="D62" s="254">
        <f>SUM(D54:D61)</f>
        <v>855</v>
      </c>
      <c r="E62" s="255">
        <f t="shared" ref="E62:H62" si="8">SUM(E54:E61)</f>
        <v>19.569999999999997</v>
      </c>
      <c r="F62" s="255">
        <f t="shared" si="8"/>
        <v>30.22</v>
      </c>
      <c r="G62" s="255">
        <f t="shared" si="8"/>
        <v>122.36999999999998</v>
      </c>
      <c r="H62" s="256">
        <f t="shared" si="8"/>
        <v>852.88999999999987</v>
      </c>
    </row>
    <row r="63" spans="2:8" s="23" customFormat="1" ht="16.5" customHeight="1" x14ac:dyDescent="0.25">
      <c r="B63" s="92"/>
      <c r="C63" s="188" t="s">
        <v>19</v>
      </c>
      <c r="D63" s="185"/>
      <c r="E63" s="186"/>
      <c r="F63" s="186"/>
      <c r="G63" s="186"/>
      <c r="H63" s="187"/>
    </row>
    <row r="64" spans="2:8" s="23" customFormat="1" ht="15" customHeight="1" x14ac:dyDescent="0.25">
      <c r="B64" s="90" t="s">
        <v>149</v>
      </c>
      <c r="C64" s="170" t="s">
        <v>93</v>
      </c>
      <c r="D64" s="171">
        <v>60</v>
      </c>
      <c r="E64" s="95">
        <v>0.8</v>
      </c>
      <c r="F64" s="95">
        <v>2.7</v>
      </c>
      <c r="G64" s="95">
        <v>4.5999999999999996</v>
      </c>
      <c r="H64" s="153">
        <v>45.6</v>
      </c>
    </row>
    <row r="65" spans="2:8" s="23" customFormat="1" ht="15" customHeight="1" x14ac:dyDescent="0.25">
      <c r="B65" s="90" t="s">
        <v>70</v>
      </c>
      <c r="C65" s="132" t="s">
        <v>69</v>
      </c>
      <c r="D65" s="171">
        <v>200</v>
      </c>
      <c r="E65" s="174">
        <v>1.27</v>
      </c>
      <c r="F65" s="174">
        <v>3.99</v>
      </c>
      <c r="G65" s="174">
        <v>7.31</v>
      </c>
      <c r="H65" s="175">
        <v>76.2</v>
      </c>
    </row>
    <row r="66" spans="2:8" s="23" customFormat="1" ht="15.75" customHeight="1" x14ac:dyDescent="0.25">
      <c r="B66" s="90" t="s">
        <v>166</v>
      </c>
      <c r="C66" s="172" t="s">
        <v>45</v>
      </c>
      <c r="D66" s="171">
        <v>200</v>
      </c>
      <c r="E66" s="174">
        <v>14.35</v>
      </c>
      <c r="F66" s="174">
        <v>13.39</v>
      </c>
      <c r="G66" s="174">
        <v>17.37</v>
      </c>
      <c r="H66" s="175">
        <v>248</v>
      </c>
    </row>
    <row r="67" spans="2:8" s="23" customFormat="1" ht="16.5" customHeight="1" x14ac:dyDescent="0.25">
      <c r="B67" s="90" t="s">
        <v>62</v>
      </c>
      <c r="C67" s="204" t="s">
        <v>79</v>
      </c>
      <c r="D67" s="171">
        <v>200</v>
      </c>
      <c r="E67" s="10">
        <v>0.16</v>
      </c>
      <c r="F67" s="10">
        <v>0.16</v>
      </c>
      <c r="G67" s="10">
        <v>27.88</v>
      </c>
      <c r="H67" s="157">
        <v>114.6</v>
      </c>
    </row>
    <row r="68" spans="2:8" s="23" customFormat="1" ht="15.75" customHeight="1" x14ac:dyDescent="0.25">
      <c r="B68" s="90" t="s">
        <v>52</v>
      </c>
      <c r="C68" s="132" t="s">
        <v>110</v>
      </c>
      <c r="D68" s="171">
        <v>100</v>
      </c>
      <c r="E68" s="179">
        <v>0.4</v>
      </c>
      <c r="F68" s="179">
        <v>0.4</v>
      </c>
      <c r="G68" s="179">
        <v>9.8000000000000007</v>
      </c>
      <c r="H68" s="180">
        <v>47</v>
      </c>
    </row>
    <row r="69" spans="2:8" s="23" customFormat="1" ht="15.75" customHeight="1" x14ac:dyDescent="0.25">
      <c r="B69" s="90" t="s">
        <v>26</v>
      </c>
      <c r="C69" s="172" t="s">
        <v>9</v>
      </c>
      <c r="D69" s="171">
        <v>20</v>
      </c>
      <c r="E69" s="174">
        <v>1.18</v>
      </c>
      <c r="F69" s="174">
        <v>0.14000000000000001</v>
      </c>
      <c r="G69" s="174">
        <v>6.92</v>
      </c>
      <c r="H69" s="175">
        <v>35.06</v>
      </c>
    </row>
    <row r="70" spans="2:8" s="23" customFormat="1" ht="15" customHeight="1" x14ac:dyDescent="0.25">
      <c r="B70" s="90" t="s">
        <v>26</v>
      </c>
      <c r="C70" s="172" t="s">
        <v>12</v>
      </c>
      <c r="D70" s="171">
        <v>30</v>
      </c>
      <c r="E70" s="174">
        <v>1.23</v>
      </c>
      <c r="F70" s="174">
        <v>0.24</v>
      </c>
      <c r="G70" s="174">
        <v>10.57</v>
      </c>
      <c r="H70" s="175">
        <v>51.49</v>
      </c>
    </row>
    <row r="71" spans="2:8" s="23" customFormat="1" ht="16.5" customHeight="1" thickBot="1" x14ac:dyDescent="0.3">
      <c r="B71" s="93"/>
      <c r="C71" s="227" t="s">
        <v>10</v>
      </c>
      <c r="D71" s="254">
        <f>SUM(D64:D70)</f>
        <v>810</v>
      </c>
      <c r="E71" s="255">
        <f t="shared" ref="E71:H71" si="9">SUM(E64:E70)</f>
        <v>19.39</v>
      </c>
      <c r="F71" s="255">
        <f t="shared" si="9"/>
        <v>21.02</v>
      </c>
      <c r="G71" s="255">
        <f t="shared" si="9"/>
        <v>84.449999999999989</v>
      </c>
      <c r="H71" s="256">
        <f t="shared" si="9"/>
        <v>617.95000000000005</v>
      </c>
    </row>
    <row r="72" spans="2:8" s="25" customFormat="1" ht="18.75" customHeight="1" x14ac:dyDescent="0.25">
      <c r="B72" s="91"/>
      <c r="C72" s="228" t="s">
        <v>22</v>
      </c>
      <c r="D72" s="205"/>
      <c r="E72" s="206"/>
      <c r="F72" s="206"/>
      <c r="G72" s="206"/>
      <c r="H72" s="207"/>
    </row>
    <row r="73" spans="2:8" s="23" customFormat="1" ht="15" customHeight="1" x14ac:dyDescent="0.25">
      <c r="B73" s="90" t="s">
        <v>147</v>
      </c>
      <c r="C73" s="170" t="s">
        <v>103</v>
      </c>
      <c r="D73" s="171">
        <v>60</v>
      </c>
      <c r="E73" s="95">
        <v>1.1399999999999999</v>
      </c>
      <c r="F73" s="95">
        <v>5.34</v>
      </c>
      <c r="G73" s="95">
        <v>4.62</v>
      </c>
      <c r="H73" s="153">
        <v>71.400000000000006</v>
      </c>
    </row>
    <row r="74" spans="2:8" s="23" customFormat="1" ht="15.75" customHeight="1" x14ac:dyDescent="0.25">
      <c r="B74" s="90" t="s">
        <v>29</v>
      </c>
      <c r="C74" s="191" t="s">
        <v>132</v>
      </c>
      <c r="D74" s="171">
        <v>210</v>
      </c>
      <c r="E74" s="174">
        <v>1.44</v>
      </c>
      <c r="F74" s="174">
        <v>3.94</v>
      </c>
      <c r="G74" s="174">
        <v>8.75</v>
      </c>
      <c r="H74" s="175">
        <v>83</v>
      </c>
    </row>
    <row r="75" spans="2:8" s="23" customFormat="1" ht="15" customHeight="1" x14ac:dyDescent="0.25">
      <c r="B75" s="90" t="s">
        <v>68</v>
      </c>
      <c r="C75" s="191" t="s">
        <v>150</v>
      </c>
      <c r="D75" s="171">
        <v>100</v>
      </c>
      <c r="E75" s="174">
        <v>13.26</v>
      </c>
      <c r="F75" s="174">
        <v>11.23</v>
      </c>
      <c r="G75" s="174">
        <v>13.26</v>
      </c>
      <c r="H75" s="175">
        <v>185</v>
      </c>
    </row>
    <row r="76" spans="2:8" s="23" customFormat="1" ht="15" customHeight="1" x14ac:dyDescent="0.25">
      <c r="B76" s="90" t="s">
        <v>39</v>
      </c>
      <c r="C76" s="191" t="s">
        <v>91</v>
      </c>
      <c r="D76" s="171">
        <v>150</v>
      </c>
      <c r="E76" s="174">
        <v>5.45</v>
      </c>
      <c r="F76" s="174">
        <v>5.78</v>
      </c>
      <c r="G76" s="174">
        <v>30.45</v>
      </c>
      <c r="H76" s="175">
        <v>195.71</v>
      </c>
    </row>
    <row r="77" spans="2:8" s="23" customFormat="1" ht="15" customHeight="1" x14ac:dyDescent="0.25">
      <c r="B77" s="90" t="s">
        <v>34</v>
      </c>
      <c r="C77" s="197" t="s">
        <v>73</v>
      </c>
      <c r="D77" s="171">
        <v>200</v>
      </c>
      <c r="E77" s="174">
        <v>0</v>
      </c>
      <c r="F77" s="174">
        <v>0</v>
      </c>
      <c r="G77" s="174">
        <v>20.2</v>
      </c>
      <c r="H77" s="175">
        <v>84.8</v>
      </c>
    </row>
    <row r="78" spans="2:8" s="23" customFormat="1" ht="15" customHeight="1" x14ac:dyDescent="0.25">
      <c r="B78" s="90" t="s">
        <v>52</v>
      </c>
      <c r="C78" s="197" t="s">
        <v>110</v>
      </c>
      <c r="D78" s="171">
        <v>100</v>
      </c>
      <c r="E78" s="179">
        <v>0.4</v>
      </c>
      <c r="F78" s="179">
        <v>0.4</v>
      </c>
      <c r="G78" s="179">
        <v>9.8000000000000007</v>
      </c>
      <c r="H78" s="180">
        <v>47</v>
      </c>
    </row>
    <row r="79" spans="2:8" s="23" customFormat="1" ht="15" customHeight="1" x14ac:dyDescent="0.25">
      <c r="B79" s="90" t="s">
        <v>26</v>
      </c>
      <c r="C79" s="191" t="s">
        <v>9</v>
      </c>
      <c r="D79" s="171">
        <v>20</v>
      </c>
      <c r="E79" s="174">
        <v>1.18</v>
      </c>
      <c r="F79" s="174">
        <v>0.14000000000000001</v>
      </c>
      <c r="G79" s="174">
        <v>6.92</v>
      </c>
      <c r="H79" s="175">
        <v>35.06</v>
      </c>
    </row>
    <row r="80" spans="2:8" s="23" customFormat="1" ht="15" customHeight="1" x14ac:dyDescent="0.25">
      <c r="B80" s="90" t="s">
        <v>26</v>
      </c>
      <c r="C80" s="191" t="s">
        <v>12</v>
      </c>
      <c r="D80" s="171">
        <v>30</v>
      </c>
      <c r="E80" s="174">
        <v>1.23</v>
      </c>
      <c r="F80" s="174">
        <v>0.24</v>
      </c>
      <c r="G80" s="174">
        <v>10.57</v>
      </c>
      <c r="H80" s="175">
        <v>51.49</v>
      </c>
    </row>
    <row r="81" spans="2:8" customFormat="1" ht="16.5" customHeight="1" thickBot="1" x14ac:dyDescent="0.3">
      <c r="B81" s="93"/>
      <c r="C81" s="227" t="s">
        <v>10</v>
      </c>
      <c r="D81" s="254">
        <f>SUM(D73:D80)</f>
        <v>870</v>
      </c>
      <c r="E81" s="255">
        <f t="shared" ref="E81:H81" si="10">SUM(E73:E80)</f>
        <v>24.099999999999998</v>
      </c>
      <c r="F81" s="255">
        <f t="shared" si="10"/>
        <v>27.069999999999997</v>
      </c>
      <c r="G81" s="255">
        <f t="shared" si="10"/>
        <v>104.57</v>
      </c>
      <c r="H81" s="256">
        <f t="shared" si="10"/>
        <v>753.46</v>
      </c>
    </row>
    <row r="82" spans="2:8" ht="17.25" customHeight="1" x14ac:dyDescent="0.25">
      <c r="B82" s="92"/>
      <c r="C82" s="208" t="s">
        <v>23</v>
      </c>
      <c r="D82" s="209"/>
      <c r="E82" s="210"/>
      <c r="F82" s="210"/>
      <c r="G82" s="210"/>
      <c r="H82" s="211"/>
    </row>
    <row r="83" spans="2:8" customFormat="1" ht="15" x14ac:dyDescent="0.25">
      <c r="B83" s="90" t="s">
        <v>151</v>
      </c>
      <c r="C83" s="170" t="s">
        <v>90</v>
      </c>
      <c r="D83" s="171">
        <v>60</v>
      </c>
      <c r="E83" s="95">
        <v>0.84</v>
      </c>
      <c r="F83" s="250">
        <v>6</v>
      </c>
      <c r="G83" s="95">
        <v>0.43</v>
      </c>
      <c r="H83" s="153">
        <v>75.06</v>
      </c>
    </row>
    <row r="84" spans="2:8" customFormat="1" ht="15" x14ac:dyDescent="0.25">
      <c r="B84" s="90" t="s">
        <v>155</v>
      </c>
      <c r="C84" s="191" t="s">
        <v>27</v>
      </c>
      <c r="D84" s="171">
        <v>200</v>
      </c>
      <c r="E84" s="174">
        <v>4.3899999999999997</v>
      </c>
      <c r="F84" s="174">
        <v>4.21</v>
      </c>
      <c r="G84" s="174">
        <v>13.22</v>
      </c>
      <c r="H84" s="175">
        <v>118.6</v>
      </c>
    </row>
    <row r="85" spans="2:8" customFormat="1" ht="15" x14ac:dyDescent="0.25">
      <c r="B85" s="90" t="s">
        <v>80</v>
      </c>
      <c r="C85" s="191" t="s">
        <v>152</v>
      </c>
      <c r="D85" s="171">
        <v>100</v>
      </c>
      <c r="E85" s="174">
        <v>8.85</v>
      </c>
      <c r="F85" s="174">
        <v>7.22</v>
      </c>
      <c r="G85" s="174">
        <v>1.93</v>
      </c>
      <c r="H85" s="175">
        <v>108</v>
      </c>
    </row>
    <row r="86" spans="2:8" customFormat="1" ht="15" x14ac:dyDescent="0.25">
      <c r="B86" s="212" t="s">
        <v>115</v>
      </c>
      <c r="C86" s="213" t="s">
        <v>94</v>
      </c>
      <c r="D86" s="251">
        <v>150</v>
      </c>
      <c r="E86" s="214">
        <v>4</v>
      </c>
      <c r="F86" s="214">
        <v>4.24</v>
      </c>
      <c r="G86" s="174">
        <v>24.55</v>
      </c>
      <c r="H86" s="175">
        <v>152.4</v>
      </c>
    </row>
    <row r="87" spans="2:8" customFormat="1" ht="15" x14ac:dyDescent="0.25">
      <c r="B87" s="90" t="s">
        <v>20</v>
      </c>
      <c r="C87" s="191" t="s">
        <v>21</v>
      </c>
      <c r="D87" s="252">
        <v>200</v>
      </c>
      <c r="E87" s="174">
        <v>0.66</v>
      </c>
      <c r="F87" s="174">
        <v>0.09</v>
      </c>
      <c r="G87" s="174">
        <v>32.01</v>
      </c>
      <c r="H87" s="175">
        <v>132.80000000000001</v>
      </c>
    </row>
    <row r="88" spans="2:8" ht="16.5" customHeight="1" x14ac:dyDescent="0.25">
      <c r="B88" s="90" t="s">
        <v>52</v>
      </c>
      <c r="C88" s="197" t="s">
        <v>110</v>
      </c>
      <c r="D88" s="171">
        <v>100</v>
      </c>
      <c r="E88" s="179">
        <v>0.4</v>
      </c>
      <c r="F88" s="179">
        <v>0.4</v>
      </c>
      <c r="G88" s="179">
        <v>9.8000000000000007</v>
      </c>
      <c r="H88" s="180">
        <v>47</v>
      </c>
    </row>
    <row r="89" spans="2:8" ht="16.5" customHeight="1" x14ac:dyDescent="0.25">
      <c r="B89" s="90" t="s">
        <v>26</v>
      </c>
      <c r="C89" s="191" t="s">
        <v>9</v>
      </c>
      <c r="D89" s="171">
        <v>20</v>
      </c>
      <c r="E89" s="174">
        <v>1.18</v>
      </c>
      <c r="F89" s="174">
        <v>0.14000000000000001</v>
      </c>
      <c r="G89" s="174">
        <v>6.92</v>
      </c>
      <c r="H89" s="175">
        <v>35.06</v>
      </c>
    </row>
    <row r="90" spans="2:8" customFormat="1" ht="15" x14ac:dyDescent="0.25">
      <c r="B90" s="90" t="s">
        <v>26</v>
      </c>
      <c r="C90" s="191" t="s">
        <v>12</v>
      </c>
      <c r="D90" s="171">
        <v>30</v>
      </c>
      <c r="E90" s="174">
        <v>1.23</v>
      </c>
      <c r="F90" s="174">
        <v>0.24</v>
      </c>
      <c r="G90" s="174">
        <v>10.57</v>
      </c>
      <c r="H90" s="175">
        <v>51.49</v>
      </c>
    </row>
    <row r="91" spans="2:8" customFormat="1" ht="16.5" customHeight="1" thickBot="1" x14ac:dyDescent="0.3">
      <c r="B91" s="93"/>
      <c r="C91" s="181" t="s">
        <v>10</v>
      </c>
      <c r="D91" s="242">
        <f>SUM(D83:D90)</f>
        <v>860</v>
      </c>
      <c r="E91" s="182">
        <f t="shared" ref="E91:H91" si="11">SUM(E83:E90)</f>
        <v>21.549999999999997</v>
      </c>
      <c r="F91" s="182">
        <f t="shared" si="11"/>
        <v>22.54</v>
      </c>
      <c r="G91" s="182">
        <f t="shared" si="11"/>
        <v>99.43</v>
      </c>
      <c r="H91" s="183">
        <f t="shared" si="11"/>
        <v>720.40999999999985</v>
      </c>
    </row>
    <row r="92" spans="2:8" customFormat="1" ht="15" customHeight="1" x14ac:dyDescent="0.25">
      <c r="B92" s="92"/>
      <c r="C92" s="208" t="s">
        <v>24</v>
      </c>
      <c r="D92" s="185"/>
      <c r="E92" s="189"/>
      <c r="F92" s="189"/>
      <c r="G92" s="189"/>
      <c r="H92" s="190"/>
    </row>
    <row r="93" spans="2:8" customFormat="1" ht="15" x14ac:dyDescent="0.25">
      <c r="B93" s="90" t="s">
        <v>53</v>
      </c>
      <c r="C93" s="170" t="s">
        <v>103</v>
      </c>
      <c r="D93" s="171">
        <v>60</v>
      </c>
      <c r="E93" s="95">
        <v>0.42</v>
      </c>
      <c r="F93" s="95">
        <v>0.06</v>
      </c>
      <c r="G93" s="95">
        <v>1.1399999999999999</v>
      </c>
      <c r="H93" s="253">
        <v>6</v>
      </c>
    </row>
    <row r="94" spans="2:8" customFormat="1" ht="15" x14ac:dyDescent="0.25">
      <c r="B94" s="90" t="s">
        <v>157</v>
      </c>
      <c r="C94" s="191" t="s">
        <v>88</v>
      </c>
      <c r="D94" s="173">
        <v>200</v>
      </c>
      <c r="E94" s="174">
        <v>1.41</v>
      </c>
      <c r="F94" s="174">
        <v>3.96</v>
      </c>
      <c r="G94" s="174">
        <v>6.32</v>
      </c>
      <c r="H94" s="175">
        <v>71.8</v>
      </c>
    </row>
    <row r="95" spans="2:8" customFormat="1" ht="16.5" customHeight="1" x14ac:dyDescent="0.25">
      <c r="B95" s="90" t="s">
        <v>130</v>
      </c>
      <c r="C95" s="191" t="s">
        <v>131</v>
      </c>
      <c r="D95" s="173">
        <v>140</v>
      </c>
      <c r="E95" s="174">
        <v>12.89</v>
      </c>
      <c r="F95" s="174">
        <v>10.15</v>
      </c>
      <c r="G95" s="174">
        <v>11.44</v>
      </c>
      <c r="H95" s="175">
        <v>189</v>
      </c>
    </row>
    <row r="96" spans="2:8" customFormat="1" ht="16.5" customHeight="1" x14ac:dyDescent="0.25">
      <c r="B96" s="90" t="s">
        <v>61</v>
      </c>
      <c r="C96" s="191" t="s">
        <v>44</v>
      </c>
      <c r="D96" s="173">
        <v>150</v>
      </c>
      <c r="E96" s="174">
        <v>3.1</v>
      </c>
      <c r="F96" s="174">
        <v>9.5</v>
      </c>
      <c r="G96" s="174">
        <v>17.98</v>
      </c>
      <c r="H96" s="175">
        <v>172.85</v>
      </c>
    </row>
    <row r="97" spans="2:8" customFormat="1" ht="15" x14ac:dyDescent="0.25">
      <c r="B97" s="90" t="s">
        <v>62</v>
      </c>
      <c r="C97" s="193" t="s">
        <v>79</v>
      </c>
      <c r="D97" s="173">
        <v>200</v>
      </c>
      <c r="E97" s="10">
        <v>0.16</v>
      </c>
      <c r="F97" s="10">
        <v>0.16</v>
      </c>
      <c r="G97" s="10">
        <v>27.88</v>
      </c>
      <c r="H97" s="157">
        <v>114.6</v>
      </c>
    </row>
    <row r="98" spans="2:8" customFormat="1" ht="15" x14ac:dyDescent="0.25">
      <c r="B98" s="90" t="s">
        <v>52</v>
      </c>
      <c r="C98" s="197" t="s">
        <v>110</v>
      </c>
      <c r="D98" s="176">
        <v>100</v>
      </c>
      <c r="E98" s="179">
        <v>0.4</v>
      </c>
      <c r="F98" s="179">
        <v>0.4</v>
      </c>
      <c r="G98" s="179">
        <v>9.8000000000000007</v>
      </c>
      <c r="H98" s="180">
        <v>47</v>
      </c>
    </row>
    <row r="99" spans="2:8" customFormat="1" ht="15" x14ac:dyDescent="0.25">
      <c r="B99" s="90" t="s">
        <v>26</v>
      </c>
      <c r="C99" s="191" t="s">
        <v>9</v>
      </c>
      <c r="D99" s="173">
        <v>20</v>
      </c>
      <c r="E99" s="174">
        <v>1.18</v>
      </c>
      <c r="F99" s="174">
        <v>0.14000000000000001</v>
      </c>
      <c r="G99" s="174">
        <v>6.92</v>
      </c>
      <c r="H99" s="175">
        <v>35.06</v>
      </c>
    </row>
    <row r="100" spans="2:8" customFormat="1" ht="15" x14ac:dyDescent="0.25">
      <c r="B100" s="90" t="s">
        <v>26</v>
      </c>
      <c r="C100" s="191" t="s">
        <v>12</v>
      </c>
      <c r="D100" s="173">
        <v>30</v>
      </c>
      <c r="E100" s="174">
        <v>1.23</v>
      </c>
      <c r="F100" s="174">
        <v>0.24</v>
      </c>
      <c r="G100" s="174">
        <v>10.57</v>
      </c>
      <c r="H100" s="175">
        <v>51.49</v>
      </c>
    </row>
    <row r="101" spans="2:8" customFormat="1" ht="19.5" customHeight="1" thickBot="1" x14ac:dyDescent="0.3">
      <c r="B101" s="203"/>
      <c r="C101" s="181" t="s">
        <v>10</v>
      </c>
      <c r="D101" s="242">
        <f>SUM(D93:D100)</f>
        <v>900</v>
      </c>
      <c r="E101" s="182">
        <f t="shared" ref="E101:H101" si="12">SUM(E93:E100)</f>
        <v>20.79</v>
      </c>
      <c r="F101" s="182">
        <f t="shared" si="12"/>
        <v>24.61</v>
      </c>
      <c r="G101" s="182">
        <f t="shared" si="12"/>
        <v>92.049999999999983</v>
      </c>
      <c r="H101" s="183">
        <f t="shared" si="12"/>
        <v>687.8</v>
      </c>
    </row>
    <row r="102" spans="2:8" customFormat="1" ht="19.5" customHeight="1" thickBot="1" x14ac:dyDescent="0.3">
      <c r="B102" s="339"/>
      <c r="C102" s="340" t="s">
        <v>186</v>
      </c>
      <c r="D102" s="341"/>
      <c r="E102" s="342">
        <f t="shared" ref="E102:H102" si="13">E13+E33+E43+E52+E71+E62+E23+E81+E91+E101</f>
        <v>216.35</v>
      </c>
      <c r="F102" s="342">
        <f t="shared" si="13"/>
        <v>237.16999999999996</v>
      </c>
      <c r="G102" s="342">
        <f t="shared" si="13"/>
        <v>992.8599999999999</v>
      </c>
      <c r="H102" s="343">
        <f t="shared" si="13"/>
        <v>7109.93</v>
      </c>
    </row>
    <row r="103" spans="2:8" customFormat="1" ht="18" customHeight="1" thickBot="1" x14ac:dyDescent="0.3">
      <c r="B103" s="344"/>
      <c r="C103" s="285" t="s">
        <v>30</v>
      </c>
      <c r="D103" s="345"/>
      <c r="E103" s="346">
        <f>E102/10</f>
        <v>21.634999999999998</v>
      </c>
      <c r="F103" s="346">
        <f t="shared" ref="F103:H103" si="14">F102/10</f>
        <v>23.716999999999995</v>
      </c>
      <c r="G103" s="346">
        <f t="shared" si="14"/>
        <v>99.285999999999987</v>
      </c>
      <c r="H103" s="347">
        <f t="shared" si="14"/>
        <v>710.99300000000005</v>
      </c>
    </row>
    <row r="104" spans="2:8" ht="24.75" customHeight="1" thickBot="1" x14ac:dyDescent="0.3">
      <c r="B104" s="222"/>
      <c r="C104" s="375" t="s">
        <v>99</v>
      </c>
      <c r="D104" s="376"/>
      <c r="E104" s="376"/>
      <c r="F104" s="376"/>
      <c r="G104" s="376"/>
      <c r="H104" s="377"/>
    </row>
    <row r="105" spans="2:8" ht="93.75" customHeight="1" x14ac:dyDescent="0.25">
      <c r="C105" s="29"/>
      <c r="D105" s="29"/>
      <c r="E105" s="29"/>
      <c r="F105" s="29"/>
      <c r="G105" s="29"/>
      <c r="H105" s="29"/>
    </row>
  </sheetData>
  <mergeCells count="9">
    <mergeCell ref="C104:H104"/>
    <mergeCell ref="C1:H1"/>
    <mergeCell ref="B3:B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5"/>
  <sheetViews>
    <sheetView topLeftCell="A64" zoomScale="98" zoomScaleNormal="98" workbookViewId="0">
      <selection activeCell="D52" sqref="D52"/>
    </sheetView>
  </sheetViews>
  <sheetFormatPr defaultRowHeight="15.75" x14ac:dyDescent="0.25"/>
  <cols>
    <col min="1" max="1" width="10.140625" style="2" customWidth="1"/>
    <col min="2" max="2" width="23" style="25" customWidth="1"/>
    <col min="3" max="3" width="60" style="2" customWidth="1"/>
    <col min="4" max="4" width="17.5703125" style="2" customWidth="1"/>
    <col min="5" max="5" width="20.85546875" style="2" customWidth="1"/>
    <col min="6" max="6" width="23.42578125" style="2" customWidth="1"/>
    <col min="7" max="7" width="20.42578125" style="2" customWidth="1"/>
    <col min="8" max="8" width="25.7109375" style="2" customWidth="1"/>
    <col min="9" max="248" width="8.85546875" style="2"/>
    <col min="249" max="249" width="50.85546875" style="2" customWidth="1"/>
    <col min="250" max="250" width="10.7109375" style="2" customWidth="1"/>
    <col min="251" max="251" width="12.28515625" style="2" customWidth="1"/>
    <col min="252" max="253" width="10.5703125" style="2" bestFit="1" customWidth="1"/>
    <col min="254" max="254" width="12" style="2" bestFit="1" customWidth="1"/>
    <col min="255" max="256" width="9.28515625" style="2" bestFit="1" customWidth="1"/>
    <col min="257" max="258" width="10.7109375" style="2" bestFit="1" customWidth="1"/>
    <col min="259" max="260" width="10.85546875" style="2" bestFit="1" customWidth="1"/>
    <col min="261" max="261" width="10.5703125" style="2" bestFit="1" customWidth="1"/>
    <col min="262" max="262" width="9.28515625" style="2" bestFit="1" customWidth="1"/>
    <col min="263" max="504" width="8.85546875" style="2"/>
    <col min="505" max="505" width="50.85546875" style="2" customWidth="1"/>
    <col min="506" max="506" width="10.7109375" style="2" customWidth="1"/>
    <col min="507" max="507" width="12.28515625" style="2" customWidth="1"/>
    <col min="508" max="509" width="10.5703125" style="2" bestFit="1" customWidth="1"/>
    <col min="510" max="510" width="12" style="2" bestFit="1" customWidth="1"/>
    <col min="511" max="512" width="9.28515625" style="2" bestFit="1" customWidth="1"/>
    <col min="513" max="514" width="10.7109375" style="2" bestFit="1" customWidth="1"/>
    <col min="515" max="516" width="10.85546875" style="2" bestFit="1" customWidth="1"/>
    <col min="517" max="517" width="10.5703125" style="2" bestFit="1" customWidth="1"/>
    <col min="518" max="518" width="9.28515625" style="2" bestFit="1" customWidth="1"/>
    <col min="519" max="760" width="8.85546875" style="2"/>
    <col min="761" max="761" width="50.85546875" style="2" customWidth="1"/>
    <col min="762" max="762" width="10.7109375" style="2" customWidth="1"/>
    <col min="763" max="763" width="12.28515625" style="2" customWidth="1"/>
    <col min="764" max="765" width="10.5703125" style="2" bestFit="1" customWidth="1"/>
    <col min="766" max="766" width="12" style="2" bestFit="1" customWidth="1"/>
    <col min="767" max="768" width="9.28515625" style="2" bestFit="1" customWidth="1"/>
    <col min="769" max="770" width="10.7109375" style="2" bestFit="1" customWidth="1"/>
    <col min="771" max="772" width="10.85546875" style="2" bestFit="1" customWidth="1"/>
    <col min="773" max="773" width="10.5703125" style="2" bestFit="1" customWidth="1"/>
    <col min="774" max="774" width="9.28515625" style="2" bestFit="1" customWidth="1"/>
    <col min="775" max="1016" width="8.85546875" style="2"/>
    <col min="1017" max="1017" width="50.85546875" style="2" customWidth="1"/>
    <col min="1018" max="1018" width="10.7109375" style="2" customWidth="1"/>
    <col min="1019" max="1019" width="12.28515625" style="2" customWidth="1"/>
    <col min="1020" max="1021" width="10.5703125" style="2" bestFit="1" customWidth="1"/>
    <col min="1022" max="1022" width="12" style="2" bestFit="1" customWidth="1"/>
    <col min="1023" max="1024" width="9.28515625" style="2" bestFit="1" customWidth="1"/>
    <col min="1025" max="1026" width="10.7109375" style="2" bestFit="1" customWidth="1"/>
    <col min="1027" max="1028" width="10.85546875" style="2" bestFit="1" customWidth="1"/>
    <col min="1029" max="1029" width="10.5703125" style="2" bestFit="1" customWidth="1"/>
    <col min="1030" max="1030" width="9.28515625" style="2" bestFit="1" customWidth="1"/>
    <col min="1031" max="1272" width="8.85546875" style="2"/>
    <col min="1273" max="1273" width="50.85546875" style="2" customWidth="1"/>
    <col min="1274" max="1274" width="10.7109375" style="2" customWidth="1"/>
    <col min="1275" max="1275" width="12.28515625" style="2" customWidth="1"/>
    <col min="1276" max="1277" width="10.5703125" style="2" bestFit="1" customWidth="1"/>
    <col min="1278" max="1278" width="12" style="2" bestFit="1" customWidth="1"/>
    <col min="1279" max="1280" width="9.28515625" style="2" bestFit="1" customWidth="1"/>
    <col min="1281" max="1282" width="10.7109375" style="2" bestFit="1" customWidth="1"/>
    <col min="1283" max="1284" width="10.85546875" style="2" bestFit="1" customWidth="1"/>
    <col min="1285" max="1285" width="10.5703125" style="2" bestFit="1" customWidth="1"/>
    <col min="1286" max="1286" width="9.28515625" style="2" bestFit="1" customWidth="1"/>
    <col min="1287" max="1528" width="8.85546875" style="2"/>
    <col min="1529" max="1529" width="50.85546875" style="2" customWidth="1"/>
    <col min="1530" max="1530" width="10.7109375" style="2" customWidth="1"/>
    <col min="1531" max="1531" width="12.28515625" style="2" customWidth="1"/>
    <col min="1532" max="1533" width="10.5703125" style="2" bestFit="1" customWidth="1"/>
    <col min="1534" max="1534" width="12" style="2" bestFit="1" customWidth="1"/>
    <col min="1535" max="1536" width="9.28515625" style="2" bestFit="1" customWidth="1"/>
    <col min="1537" max="1538" width="10.7109375" style="2" bestFit="1" customWidth="1"/>
    <col min="1539" max="1540" width="10.85546875" style="2" bestFit="1" customWidth="1"/>
    <col min="1541" max="1541" width="10.5703125" style="2" bestFit="1" customWidth="1"/>
    <col min="1542" max="1542" width="9.28515625" style="2" bestFit="1" customWidth="1"/>
    <col min="1543" max="1784" width="8.85546875" style="2"/>
    <col min="1785" max="1785" width="50.85546875" style="2" customWidth="1"/>
    <col min="1786" max="1786" width="10.7109375" style="2" customWidth="1"/>
    <col min="1787" max="1787" width="12.28515625" style="2" customWidth="1"/>
    <col min="1788" max="1789" width="10.5703125" style="2" bestFit="1" customWidth="1"/>
    <col min="1790" max="1790" width="12" style="2" bestFit="1" customWidth="1"/>
    <col min="1791" max="1792" width="9.28515625" style="2" bestFit="1" customWidth="1"/>
    <col min="1793" max="1794" width="10.7109375" style="2" bestFit="1" customWidth="1"/>
    <col min="1795" max="1796" width="10.85546875" style="2" bestFit="1" customWidth="1"/>
    <col min="1797" max="1797" width="10.5703125" style="2" bestFit="1" customWidth="1"/>
    <col min="1798" max="1798" width="9.28515625" style="2" bestFit="1" customWidth="1"/>
    <col min="1799" max="2040" width="8.85546875" style="2"/>
    <col min="2041" max="2041" width="50.85546875" style="2" customWidth="1"/>
    <col min="2042" max="2042" width="10.7109375" style="2" customWidth="1"/>
    <col min="2043" max="2043" width="12.28515625" style="2" customWidth="1"/>
    <col min="2044" max="2045" width="10.5703125" style="2" bestFit="1" customWidth="1"/>
    <col min="2046" max="2046" width="12" style="2" bestFit="1" customWidth="1"/>
    <col min="2047" max="2048" width="9.28515625" style="2" bestFit="1" customWidth="1"/>
    <col min="2049" max="2050" width="10.7109375" style="2" bestFit="1" customWidth="1"/>
    <col min="2051" max="2052" width="10.85546875" style="2" bestFit="1" customWidth="1"/>
    <col min="2053" max="2053" width="10.5703125" style="2" bestFit="1" customWidth="1"/>
    <col min="2054" max="2054" width="9.28515625" style="2" bestFit="1" customWidth="1"/>
    <col min="2055" max="2296" width="8.85546875" style="2"/>
    <col min="2297" max="2297" width="50.85546875" style="2" customWidth="1"/>
    <col min="2298" max="2298" width="10.7109375" style="2" customWidth="1"/>
    <col min="2299" max="2299" width="12.28515625" style="2" customWidth="1"/>
    <col min="2300" max="2301" width="10.5703125" style="2" bestFit="1" customWidth="1"/>
    <col min="2302" max="2302" width="12" style="2" bestFit="1" customWidth="1"/>
    <col min="2303" max="2304" width="9.28515625" style="2" bestFit="1" customWidth="1"/>
    <col min="2305" max="2306" width="10.7109375" style="2" bestFit="1" customWidth="1"/>
    <col min="2307" max="2308" width="10.85546875" style="2" bestFit="1" customWidth="1"/>
    <col min="2309" max="2309" width="10.5703125" style="2" bestFit="1" customWidth="1"/>
    <col min="2310" max="2310" width="9.28515625" style="2" bestFit="1" customWidth="1"/>
    <col min="2311" max="2552" width="8.85546875" style="2"/>
    <col min="2553" max="2553" width="50.85546875" style="2" customWidth="1"/>
    <col min="2554" max="2554" width="10.7109375" style="2" customWidth="1"/>
    <col min="2555" max="2555" width="12.28515625" style="2" customWidth="1"/>
    <col min="2556" max="2557" width="10.5703125" style="2" bestFit="1" customWidth="1"/>
    <col min="2558" max="2558" width="12" style="2" bestFit="1" customWidth="1"/>
    <col min="2559" max="2560" width="9.28515625" style="2" bestFit="1" customWidth="1"/>
    <col min="2561" max="2562" width="10.7109375" style="2" bestFit="1" customWidth="1"/>
    <col min="2563" max="2564" width="10.85546875" style="2" bestFit="1" customWidth="1"/>
    <col min="2565" max="2565" width="10.5703125" style="2" bestFit="1" customWidth="1"/>
    <col min="2566" max="2566" width="9.28515625" style="2" bestFit="1" customWidth="1"/>
    <col min="2567" max="2808" width="8.85546875" style="2"/>
    <col min="2809" max="2809" width="50.85546875" style="2" customWidth="1"/>
    <col min="2810" max="2810" width="10.7109375" style="2" customWidth="1"/>
    <col min="2811" max="2811" width="12.28515625" style="2" customWidth="1"/>
    <col min="2812" max="2813" width="10.5703125" style="2" bestFit="1" customWidth="1"/>
    <col min="2814" max="2814" width="12" style="2" bestFit="1" customWidth="1"/>
    <col min="2815" max="2816" width="9.28515625" style="2" bestFit="1" customWidth="1"/>
    <col min="2817" max="2818" width="10.7109375" style="2" bestFit="1" customWidth="1"/>
    <col min="2819" max="2820" width="10.85546875" style="2" bestFit="1" customWidth="1"/>
    <col min="2821" max="2821" width="10.5703125" style="2" bestFit="1" customWidth="1"/>
    <col min="2822" max="2822" width="9.28515625" style="2" bestFit="1" customWidth="1"/>
    <col min="2823" max="3064" width="8.85546875" style="2"/>
    <col min="3065" max="3065" width="50.85546875" style="2" customWidth="1"/>
    <col min="3066" max="3066" width="10.7109375" style="2" customWidth="1"/>
    <col min="3067" max="3067" width="12.28515625" style="2" customWidth="1"/>
    <col min="3068" max="3069" width="10.5703125" style="2" bestFit="1" customWidth="1"/>
    <col min="3070" max="3070" width="12" style="2" bestFit="1" customWidth="1"/>
    <col min="3071" max="3072" width="9.28515625" style="2" bestFit="1" customWidth="1"/>
    <col min="3073" max="3074" width="10.7109375" style="2" bestFit="1" customWidth="1"/>
    <col min="3075" max="3076" width="10.85546875" style="2" bestFit="1" customWidth="1"/>
    <col min="3077" max="3077" width="10.5703125" style="2" bestFit="1" customWidth="1"/>
    <col min="3078" max="3078" width="9.28515625" style="2" bestFit="1" customWidth="1"/>
    <col min="3079" max="3320" width="8.85546875" style="2"/>
    <col min="3321" max="3321" width="50.85546875" style="2" customWidth="1"/>
    <col min="3322" max="3322" width="10.7109375" style="2" customWidth="1"/>
    <col min="3323" max="3323" width="12.28515625" style="2" customWidth="1"/>
    <col min="3324" max="3325" width="10.5703125" style="2" bestFit="1" customWidth="1"/>
    <col min="3326" max="3326" width="12" style="2" bestFit="1" customWidth="1"/>
    <col min="3327" max="3328" width="9.28515625" style="2" bestFit="1" customWidth="1"/>
    <col min="3329" max="3330" width="10.7109375" style="2" bestFit="1" customWidth="1"/>
    <col min="3331" max="3332" width="10.85546875" style="2" bestFit="1" customWidth="1"/>
    <col min="3333" max="3333" width="10.5703125" style="2" bestFit="1" customWidth="1"/>
    <col min="3334" max="3334" width="9.28515625" style="2" bestFit="1" customWidth="1"/>
    <col min="3335" max="3576" width="8.85546875" style="2"/>
    <col min="3577" max="3577" width="50.85546875" style="2" customWidth="1"/>
    <col min="3578" max="3578" width="10.7109375" style="2" customWidth="1"/>
    <col min="3579" max="3579" width="12.28515625" style="2" customWidth="1"/>
    <col min="3580" max="3581" width="10.5703125" style="2" bestFit="1" customWidth="1"/>
    <col min="3582" max="3582" width="12" style="2" bestFit="1" customWidth="1"/>
    <col min="3583" max="3584" width="9.28515625" style="2" bestFit="1" customWidth="1"/>
    <col min="3585" max="3586" width="10.7109375" style="2" bestFit="1" customWidth="1"/>
    <col min="3587" max="3588" width="10.85546875" style="2" bestFit="1" customWidth="1"/>
    <col min="3589" max="3589" width="10.5703125" style="2" bestFit="1" customWidth="1"/>
    <col min="3590" max="3590" width="9.28515625" style="2" bestFit="1" customWidth="1"/>
    <col min="3591" max="3832" width="8.85546875" style="2"/>
    <col min="3833" max="3833" width="50.85546875" style="2" customWidth="1"/>
    <col min="3834" max="3834" width="10.7109375" style="2" customWidth="1"/>
    <col min="3835" max="3835" width="12.28515625" style="2" customWidth="1"/>
    <col min="3836" max="3837" width="10.5703125" style="2" bestFit="1" customWidth="1"/>
    <col min="3838" max="3838" width="12" style="2" bestFit="1" customWidth="1"/>
    <col min="3839" max="3840" width="9.28515625" style="2" bestFit="1" customWidth="1"/>
    <col min="3841" max="3842" width="10.7109375" style="2" bestFit="1" customWidth="1"/>
    <col min="3843" max="3844" width="10.85546875" style="2" bestFit="1" customWidth="1"/>
    <col min="3845" max="3845" width="10.5703125" style="2" bestFit="1" customWidth="1"/>
    <col min="3846" max="3846" width="9.28515625" style="2" bestFit="1" customWidth="1"/>
    <col min="3847" max="4088" width="8.85546875" style="2"/>
    <col min="4089" max="4089" width="50.85546875" style="2" customWidth="1"/>
    <col min="4090" max="4090" width="10.7109375" style="2" customWidth="1"/>
    <col min="4091" max="4091" width="12.28515625" style="2" customWidth="1"/>
    <col min="4092" max="4093" width="10.5703125" style="2" bestFit="1" customWidth="1"/>
    <col min="4094" max="4094" width="12" style="2" bestFit="1" customWidth="1"/>
    <col min="4095" max="4096" width="9.28515625" style="2" bestFit="1" customWidth="1"/>
    <col min="4097" max="4098" width="10.7109375" style="2" bestFit="1" customWidth="1"/>
    <col min="4099" max="4100" width="10.85546875" style="2" bestFit="1" customWidth="1"/>
    <col min="4101" max="4101" width="10.5703125" style="2" bestFit="1" customWidth="1"/>
    <col min="4102" max="4102" width="9.28515625" style="2" bestFit="1" customWidth="1"/>
    <col min="4103" max="4344" width="8.85546875" style="2"/>
    <col min="4345" max="4345" width="50.85546875" style="2" customWidth="1"/>
    <col min="4346" max="4346" width="10.7109375" style="2" customWidth="1"/>
    <col min="4347" max="4347" width="12.28515625" style="2" customWidth="1"/>
    <col min="4348" max="4349" width="10.5703125" style="2" bestFit="1" customWidth="1"/>
    <col min="4350" max="4350" width="12" style="2" bestFit="1" customWidth="1"/>
    <col min="4351" max="4352" width="9.28515625" style="2" bestFit="1" customWidth="1"/>
    <col min="4353" max="4354" width="10.7109375" style="2" bestFit="1" customWidth="1"/>
    <col min="4355" max="4356" width="10.85546875" style="2" bestFit="1" customWidth="1"/>
    <col min="4357" max="4357" width="10.5703125" style="2" bestFit="1" customWidth="1"/>
    <col min="4358" max="4358" width="9.28515625" style="2" bestFit="1" customWidth="1"/>
    <col min="4359" max="4600" width="8.85546875" style="2"/>
    <col min="4601" max="4601" width="50.85546875" style="2" customWidth="1"/>
    <col min="4602" max="4602" width="10.7109375" style="2" customWidth="1"/>
    <col min="4603" max="4603" width="12.28515625" style="2" customWidth="1"/>
    <col min="4604" max="4605" width="10.5703125" style="2" bestFit="1" customWidth="1"/>
    <col min="4606" max="4606" width="12" style="2" bestFit="1" customWidth="1"/>
    <col min="4607" max="4608" width="9.28515625" style="2" bestFit="1" customWidth="1"/>
    <col min="4609" max="4610" width="10.7109375" style="2" bestFit="1" customWidth="1"/>
    <col min="4611" max="4612" width="10.85546875" style="2" bestFit="1" customWidth="1"/>
    <col min="4613" max="4613" width="10.5703125" style="2" bestFit="1" customWidth="1"/>
    <col min="4614" max="4614" width="9.28515625" style="2" bestFit="1" customWidth="1"/>
    <col min="4615" max="4856" width="8.85546875" style="2"/>
    <col min="4857" max="4857" width="50.85546875" style="2" customWidth="1"/>
    <col min="4858" max="4858" width="10.7109375" style="2" customWidth="1"/>
    <col min="4859" max="4859" width="12.28515625" style="2" customWidth="1"/>
    <col min="4860" max="4861" width="10.5703125" style="2" bestFit="1" customWidth="1"/>
    <col min="4862" max="4862" width="12" style="2" bestFit="1" customWidth="1"/>
    <col min="4863" max="4864" width="9.28515625" style="2" bestFit="1" customWidth="1"/>
    <col min="4865" max="4866" width="10.7109375" style="2" bestFit="1" customWidth="1"/>
    <col min="4867" max="4868" width="10.85546875" style="2" bestFit="1" customWidth="1"/>
    <col min="4869" max="4869" width="10.5703125" style="2" bestFit="1" customWidth="1"/>
    <col min="4870" max="4870" width="9.28515625" style="2" bestFit="1" customWidth="1"/>
    <col min="4871" max="5112" width="8.85546875" style="2"/>
    <col min="5113" max="5113" width="50.85546875" style="2" customWidth="1"/>
    <col min="5114" max="5114" width="10.7109375" style="2" customWidth="1"/>
    <col min="5115" max="5115" width="12.28515625" style="2" customWidth="1"/>
    <col min="5116" max="5117" width="10.5703125" style="2" bestFit="1" customWidth="1"/>
    <col min="5118" max="5118" width="12" style="2" bestFit="1" customWidth="1"/>
    <col min="5119" max="5120" width="9.28515625" style="2" bestFit="1" customWidth="1"/>
    <col min="5121" max="5122" width="10.7109375" style="2" bestFit="1" customWidth="1"/>
    <col min="5123" max="5124" width="10.85546875" style="2" bestFit="1" customWidth="1"/>
    <col min="5125" max="5125" width="10.5703125" style="2" bestFit="1" customWidth="1"/>
    <col min="5126" max="5126" width="9.28515625" style="2" bestFit="1" customWidth="1"/>
    <col min="5127" max="5368" width="8.85546875" style="2"/>
    <col min="5369" max="5369" width="50.85546875" style="2" customWidth="1"/>
    <col min="5370" max="5370" width="10.7109375" style="2" customWidth="1"/>
    <col min="5371" max="5371" width="12.28515625" style="2" customWidth="1"/>
    <col min="5372" max="5373" width="10.5703125" style="2" bestFit="1" customWidth="1"/>
    <col min="5374" max="5374" width="12" style="2" bestFit="1" customWidth="1"/>
    <col min="5375" max="5376" width="9.28515625" style="2" bestFit="1" customWidth="1"/>
    <col min="5377" max="5378" width="10.7109375" style="2" bestFit="1" customWidth="1"/>
    <col min="5379" max="5380" width="10.85546875" style="2" bestFit="1" customWidth="1"/>
    <col min="5381" max="5381" width="10.5703125" style="2" bestFit="1" customWidth="1"/>
    <col min="5382" max="5382" width="9.28515625" style="2" bestFit="1" customWidth="1"/>
    <col min="5383" max="5624" width="8.85546875" style="2"/>
    <col min="5625" max="5625" width="50.85546875" style="2" customWidth="1"/>
    <col min="5626" max="5626" width="10.7109375" style="2" customWidth="1"/>
    <col min="5627" max="5627" width="12.28515625" style="2" customWidth="1"/>
    <col min="5628" max="5629" width="10.5703125" style="2" bestFit="1" customWidth="1"/>
    <col min="5630" max="5630" width="12" style="2" bestFit="1" customWidth="1"/>
    <col min="5631" max="5632" width="9.28515625" style="2" bestFit="1" customWidth="1"/>
    <col min="5633" max="5634" width="10.7109375" style="2" bestFit="1" customWidth="1"/>
    <col min="5635" max="5636" width="10.85546875" style="2" bestFit="1" customWidth="1"/>
    <col min="5637" max="5637" width="10.5703125" style="2" bestFit="1" customWidth="1"/>
    <col min="5638" max="5638" width="9.28515625" style="2" bestFit="1" customWidth="1"/>
    <col min="5639" max="5880" width="8.85546875" style="2"/>
    <col min="5881" max="5881" width="50.85546875" style="2" customWidth="1"/>
    <col min="5882" max="5882" width="10.7109375" style="2" customWidth="1"/>
    <col min="5883" max="5883" width="12.28515625" style="2" customWidth="1"/>
    <col min="5884" max="5885" width="10.5703125" style="2" bestFit="1" customWidth="1"/>
    <col min="5886" max="5886" width="12" style="2" bestFit="1" customWidth="1"/>
    <col min="5887" max="5888" width="9.28515625" style="2" bestFit="1" customWidth="1"/>
    <col min="5889" max="5890" width="10.7109375" style="2" bestFit="1" customWidth="1"/>
    <col min="5891" max="5892" width="10.85546875" style="2" bestFit="1" customWidth="1"/>
    <col min="5893" max="5893" width="10.5703125" style="2" bestFit="1" customWidth="1"/>
    <col min="5894" max="5894" width="9.28515625" style="2" bestFit="1" customWidth="1"/>
    <col min="5895" max="6136" width="8.85546875" style="2"/>
    <col min="6137" max="6137" width="50.85546875" style="2" customWidth="1"/>
    <col min="6138" max="6138" width="10.7109375" style="2" customWidth="1"/>
    <col min="6139" max="6139" width="12.28515625" style="2" customWidth="1"/>
    <col min="6140" max="6141" width="10.5703125" style="2" bestFit="1" customWidth="1"/>
    <col min="6142" max="6142" width="12" style="2" bestFit="1" customWidth="1"/>
    <col min="6143" max="6144" width="9.28515625" style="2" bestFit="1" customWidth="1"/>
    <col min="6145" max="6146" width="10.7109375" style="2" bestFit="1" customWidth="1"/>
    <col min="6147" max="6148" width="10.85546875" style="2" bestFit="1" customWidth="1"/>
    <col min="6149" max="6149" width="10.5703125" style="2" bestFit="1" customWidth="1"/>
    <col min="6150" max="6150" width="9.28515625" style="2" bestFit="1" customWidth="1"/>
    <col min="6151" max="6392" width="8.85546875" style="2"/>
    <col min="6393" max="6393" width="50.85546875" style="2" customWidth="1"/>
    <col min="6394" max="6394" width="10.7109375" style="2" customWidth="1"/>
    <col min="6395" max="6395" width="12.28515625" style="2" customWidth="1"/>
    <col min="6396" max="6397" width="10.5703125" style="2" bestFit="1" customWidth="1"/>
    <col min="6398" max="6398" width="12" style="2" bestFit="1" customWidth="1"/>
    <col min="6399" max="6400" width="9.28515625" style="2" bestFit="1" customWidth="1"/>
    <col min="6401" max="6402" width="10.7109375" style="2" bestFit="1" customWidth="1"/>
    <col min="6403" max="6404" width="10.85546875" style="2" bestFit="1" customWidth="1"/>
    <col min="6405" max="6405" width="10.5703125" style="2" bestFit="1" customWidth="1"/>
    <col min="6406" max="6406" width="9.28515625" style="2" bestFit="1" customWidth="1"/>
    <col min="6407" max="6648" width="8.85546875" style="2"/>
    <col min="6649" max="6649" width="50.85546875" style="2" customWidth="1"/>
    <col min="6650" max="6650" width="10.7109375" style="2" customWidth="1"/>
    <col min="6651" max="6651" width="12.28515625" style="2" customWidth="1"/>
    <col min="6652" max="6653" width="10.5703125" style="2" bestFit="1" customWidth="1"/>
    <col min="6654" max="6654" width="12" style="2" bestFit="1" customWidth="1"/>
    <col min="6655" max="6656" width="9.28515625" style="2" bestFit="1" customWidth="1"/>
    <col min="6657" max="6658" width="10.7109375" style="2" bestFit="1" customWidth="1"/>
    <col min="6659" max="6660" width="10.85546875" style="2" bestFit="1" customWidth="1"/>
    <col min="6661" max="6661" width="10.5703125" style="2" bestFit="1" customWidth="1"/>
    <col min="6662" max="6662" width="9.28515625" style="2" bestFit="1" customWidth="1"/>
    <col min="6663" max="6904" width="8.85546875" style="2"/>
    <col min="6905" max="6905" width="50.85546875" style="2" customWidth="1"/>
    <col min="6906" max="6906" width="10.7109375" style="2" customWidth="1"/>
    <col min="6907" max="6907" width="12.28515625" style="2" customWidth="1"/>
    <col min="6908" max="6909" width="10.5703125" style="2" bestFit="1" customWidth="1"/>
    <col min="6910" max="6910" width="12" style="2" bestFit="1" customWidth="1"/>
    <col min="6911" max="6912" width="9.28515625" style="2" bestFit="1" customWidth="1"/>
    <col min="6913" max="6914" width="10.7109375" style="2" bestFit="1" customWidth="1"/>
    <col min="6915" max="6916" width="10.85546875" style="2" bestFit="1" customWidth="1"/>
    <col min="6917" max="6917" width="10.5703125" style="2" bestFit="1" customWidth="1"/>
    <col min="6918" max="6918" width="9.28515625" style="2" bestFit="1" customWidth="1"/>
    <col min="6919" max="7160" width="8.85546875" style="2"/>
    <col min="7161" max="7161" width="50.85546875" style="2" customWidth="1"/>
    <col min="7162" max="7162" width="10.7109375" style="2" customWidth="1"/>
    <col min="7163" max="7163" width="12.28515625" style="2" customWidth="1"/>
    <col min="7164" max="7165" width="10.5703125" style="2" bestFit="1" customWidth="1"/>
    <col min="7166" max="7166" width="12" style="2" bestFit="1" customWidth="1"/>
    <col min="7167" max="7168" width="9.28515625" style="2" bestFit="1" customWidth="1"/>
    <col min="7169" max="7170" width="10.7109375" style="2" bestFit="1" customWidth="1"/>
    <col min="7171" max="7172" width="10.85546875" style="2" bestFit="1" customWidth="1"/>
    <col min="7173" max="7173" width="10.5703125" style="2" bestFit="1" customWidth="1"/>
    <col min="7174" max="7174" width="9.28515625" style="2" bestFit="1" customWidth="1"/>
    <col min="7175" max="7416" width="8.85546875" style="2"/>
    <col min="7417" max="7417" width="50.85546875" style="2" customWidth="1"/>
    <col min="7418" max="7418" width="10.7109375" style="2" customWidth="1"/>
    <col min="7419" max="7419" width="12.28515625" style="2" customWidth="1"/>
    <col min="7420" max="7421" width="10.5703125" style="2" bestFit="1" customWidth="1"/>
    <col min="7422" max="7422" width="12" style="2" bestFit="1" customWidth="1"/>
    <col min="7423" max="7424" width="9.28515625" style="2" bestFit="1" customWidth="1"/>
    <col min="7425" max="7426" width="10.7109375" style="2" bestFit="1" customWidth="1"/>
    <col min="7427" max="7428" width="10.85546875" style="2" bestFit="1" customWidth="1"/>
    <col min="7429" max="7429" width="10.5703125" style="2" bestFit="1" customWidth="1"/>
    <col min="7430" max="7430" width="9.28515625" style="2" bestFit="1" customWidth="1"/>
    <col min="7431" max="7672" width="8.85546875" style="2"/>
    <col min="7673" max="7673" width="50.85546875" style="2" customWidth="1"/>
    <col min="7674" max="7674" width="10.7109375" style="2" customWidth="1"/>
    <col min="7675" max="7675" width="12.28515625" style="2" customWidth="1"/>
    <col min="7676" max="7677" width="10.5703125" style="2" bestFit="1" customWidth="1"/>
    <col min="7678" max="7678" width="12" style="2" bestFit="1" customWidth="1"/>
    <col min="7679" max="7680" width="9.28515625" style="2" bestFit="1" customWidth="1"/>
    <col min="7681" max="7682" width="10.7109375" style="2" bestFit="1" customWidth="1"/>
    <col min="7683" max="7684" width="10.85546875" style="2" bestFit="1" customWidth="1"/>
    <col min="7685" max="7685" width="10.5703125" style="2" bestFit="1" customWidth="1"/>
    <col min="7686" max="7686" width="9.28515625" style="2" bestFit="1" customWidth="1"/>
    <col min="7687" max="7928" width="8.85546875" style="2"/>
    <col min="7929" max="7929" width="50.85546875" style="2" customWidth="1"/>
    <col min="7930" max="7930" width="10.7109375" style="2" customWidth="1"/>
    <col min="7931" max="7931" width="12.28515625" style="2" customWidth="1"/>
    <col min="7932" max="7933" width="10.5703125" style="2" bestFit="1" customWidth="1"/>
    <col min="7934" max="7934" width="12" style="2" bestFit="1" customWidth="1"/>
    <col min="7935" max="7936" width="9.28515625" style="2" bestFit="1" customWidth="1"/>
    <col min="7937" max="7938" width="10.7109375" style="2" bestFit="1" customWidth="1"/>
    <col min="7939" max="7940" width="10.85546875" style="2" bestFit="1" customWidth="1"/>
    <col min="7941" max="7941" width="10.5703125" style="2" bestFit="1" customWidth="1"/>
    <col min="7942" max="7942" width="9.28515625" style="2" bestFit="1" customWidth="1"/>
    <col min="7943" max="8184" width="8.85546875" style="2"/>
    <col min="8185" max="8185" width="50.85546875" style="2" customWidth="1"/>
    <col min="8186" max="8186" width="10.7109375" style="2" customWidth="1"/>
    <col min="8187" max="8187" width="12.28515625" style="2" customWidth="1"/>
    <col min="8188" max="8189" width="10.5703125" style="2" bestFit="1" customWidth="1"/>
    <col min="8190" max="8190" width="12" style="2" bestFit="1" customWidth="1"/>
    <col min="8191" max="8192" width="9.28515625" style="2" bestFit="1" customWidth="1"/>
    <col min="8193" max="8194" width="10.7109375" style="2" bestFit="1" customWidth="1"/>
    <col min="8195" max="8196" width="10.85546875" style="2" bestFit="1" customWidth="1"/>
    <col min="8197" max="8197" width="10.5703125" style="2" bestFit="1" customWidth="1"/>
    <col min="8198" max="8198" width="9.28515625" style="2" bestFit="1" customWidth="1"/>
    <col min="8199" max="8440" width="8.85546875" style="2"/>
    <col min="8441" max="8441" width="50.85546875" style="2" customWidth="1"/>
    <col min="8442" max="8442" width="10.7109375" style="2" customWidth="1"/>
    <col min="8443" max="8443" width="12.28515625" style="2" customWidth="1"/>
    <col min="8444" max="8445" width="10.5703125" style="2" bestFit="1" customWidth="1"/>
    <col min="8446" max="8446" width="12" style="2" bestFit="1" customWidth="1"/>
    <col min="8447" max="8448" width="9.28515625" style="2" bestFit="1" customWidth="1"/>
    <col min="8449" max="8450" width="10.7109375" style="2" bestFit="1" customWidth="1"/>
    <col min="8451" max="8452" width="10.85546875" style="2" bestFit="1" customWidth="1"/>
    <col min="8453" max="8453" width="10.5703125" style="2" bestFit="1" customWidth="1"/>
    <col min="8454" max="8454" width="9.28515625" style="2" bestFit="1" customWidth="1"/>
    <col min="8455" max="8696" width="8.85546875" style="2"/>
    <col min="8697" max="8697" width="50.85546875" style="2" customWidth="1"/>
    <col min="8698" max="8698" width="10.7109375" style="2" customWidth="1"/>
    <col min="8699" max="8699" width="12.28515625" style="2" customWidth="1"/>
    <col min="8700" max="8701" width="10.5703125" style="2" bestFit="1" customWidth="1"/>
    <col min="8702" max="8702" width="12" style="2" bestFit="1" customWidth="1"/>
    <col min="8703" max="8704" width="9.28515625" style="2" bestFit="1" customWidth="1"/>
    <col min="8705" max="8706" width="10.7109375" style="2" bestFit="1" customWidth="1"/>
    <col min="8707" max="8708" width="10.85546875" style="2" bestFit="1" customWidth="1"/>
    <col min="8709" max="8709" width="10.5703125" style="2" bestFit="1" customWidth="1"/>
    <col min="8710" max="8710" width="9.28515625" style="2" bestFit="1" customWidth="1"/>
    <col min="8711" max="8952" width="8.85546875" style="2"/>
    <col min="8953" max="8953" width="50.85546875" style="2" customWidth="1"/>
    <col min="8954" max="8954" width="10.7109375" style="2" customWidth="1"/>
    <col min="8955" max="8955" width="12.28515625" style="2" customWidth="1"/>
    <col min="8956" max="8957" width="10.5703125" style="2" bestFit="1" customWidth="1"/>
    <col min="8958" max="8958" width="12" style="2" bestFit="1" customWidth="1"/>
    <col min="8959" max="8960" width="9.28515625" style="2" bestFit="1" customWidth="1"/>
    <col min="8961" max="8962" width="10.7109375" style="2" bestFit="1" customWidth="1"/>
    <col min="8963" max="8964" width="10.85546875" style="2" bestFit="1" customWidth="1"/>
    <col min="8965" max="8965" width="10.5703125" style="2" bestFit="1" customWidth="1"/>
    <col min="8966" max="8966" width="9.28515625" style="2" bestFit="1" customWidth="1"/>
    <col min="8967" max="9208" width="8.85546875" style="2"/>
    <col min="9209" max="9209" width="50.85546875" style="2" customWidth="1"/>
    <col min="9210" max="9210" width="10.7109375" style="2" customWidth="1"/>
    <col min="9211" max="9211" width="12.28515625" style="2" customWidth="1"/>
    <col min="9212" max="9213" width="10.5703125" style="2" bestFit="1" customWidth="1"/>
    <col min="9214" max="9214" width="12" style="2" bestFit="1" customWidth="1"/>
    <col min="9215" max="9216" width="9.28515625" style="2" bestFit="1" customWidth="1"/>
    <col min="9217" max="9218" width="10.7109375" style="2" bestFit="1" customWidth="1"/>
    <col min="9219" max="9220" width="10.85546875" style="2" bestFit="1" customWidth="1"/>
    <col min="9221" max="9221" width="10.5703125" style="2" bestFit="1" customWidth="1"/>
    <col min="9222" max="9222" width="9.28515625" style="2" bestFit="1" customWidth="1"/>
    <col min="9223" max="9464" width="8.85546875" style="2"/>
    <col min="9465" max="9465" width="50.85546875" style="2" customWidth="1"/>
    <col min="9466" max="9466" width="10.7109375" style="2" customWidth="1"/>
    <col min="9467" max="9467" width="12.28515625" style="2" customWidth="1"/>
    <col min="9468" max="9469" width="10.5703125" style="2" bestFit="1" customWidth="1"/>
    <col min="9470" max="9470" width="12" style="2" bestFit="1" customWidth="1"/>
    <col min="9471" max="9472" width="9.28515625" style="2" bestFit="1" customWidth="1"/>
    <col min="9473" max="9474" width="10.7109375" style="2" bestFit="1" customWidth="1"/>
    <col min="9475" max="9476" width="10.85546875" style="2" bestFit="1" customWidth="1"/>
    <col min="9477" max="9477" width="10.5703125" style="2" bestFit="1" customWidth="1"/>
    <col min="9478" max="9478" width="9.28515625" style="2" bestFit="1" customWidth="1"/>
    <col min="9479" max="9720" width="8.85546875" style="2"/>
    <col min="9721" max="9721" width="50.85546875" style="2" customWidth="1"/>
    <col min="9722" max="9722" width="10.7109375" style="2" customWidth="1"/>
    <col min="9723" max="9723" width="12.28515625" style="2" customWidth="1"/>
    <col min="9724" max="9725" width="10.5703125" style="2" bestFit="1" customWidth="1"/>
    <col min="9726" max="9726" width="12" style="2" bestFit="1" customWidth="1"/>
    <col min="9727" max="9728" width="9.28515625" style="2" bestFit="1" customWidth="1"/>
    <col min="9729" max="9730" width="10.7109375" style="2" bestFit="1" customWidth="1"/>
    <col min="9731" max="9732" width="10.85546875" style="2" bestFit="1" customWidth="1"/>
    <col min="9733" max="9733" width="10.5703125" style="2" bestFit="1" customWidth="1"/>
    <col min="9734" max="9734" width="9.28515625" style="2" bestFit="1" customWidth="1"/>
    <col min="9735" max="9976" width="8.85546875" style="2"/>
    <col min="9977" max="9977" width="50.85546875" style="2" customWidth="1"/>
    <col min="9978" max="9978" width="10.7109375" style="2" customWidth="1"/>
    <col min="9979" max="9979" width="12.28515625" style="2" customWidth="1"/>
    <col min="9980" max="9981" width="10.5703125" style="2" bestFit="1" customWidth="1"/>
    <col min="9982" max="9982" width="12" style="2" bestFit="1" customWidth="1"/>
    <col min="9983" max="9984" width="9.28515625" style="2" bestFit="1" customWidth="1"/>
    <col min="9985" max="9986" width="10.7109375" style="2" bestFit="1" customWidth="1"/>
    <col min="9987" max="9988" width="10.85546875" style="2" bestFit="1" customWidth="1"/>
    <col min="9989" max="9989" width="10.5703125" style="2" bestFit="1" customWidth="1"/>
    <col min="9990" max="9990" width="9.28515625" style="2" bestFit="1" customWidth="1"/>
    <col min="9991" max="10232" width="8.85546875" style="2"/>
    <col min="10233" max="10233" width="50.85546875" style="2" customWidth="1"/>
    <col min="10234" max="10234" width="10.7109375" style="2" customWidth="1"/>
    <col min="10235" max="10235" width="12.28515625" style="2" customWidth="1"/>
    <col min="10236" max="10237" width="10.5703125" style="2" bestFit="1" customWidth="1"/>
    <col min="10238" max="10238" width="12" style="2" bestFit="1" customWidth="1"/>
    <col min="10239" max="10240" width="9.28515625" style="2" bestFit="1" customWidth="1"/>
    <col min="10241" max="10242" width="10.7109375" style="2" bestFit="1" customWidth="1"/>
    <col min="10243" max="10244" width="10.85546875" style="2" bestFit="1" customWidth="1"/>
    <col min="10245" max="10245" width="10.5703125" style="2" bestFit="1" customWidth="1"/>
    <col min="10246" max="10246" width="9.28515625" style="2" bestFit="1" customWidth="1"/>
    <col min="10247" max="10488" width="8.85546875" style="2"/>
    <col min="10489" max="10489" width="50.85546875" style="2" customWidth="1"/>
    <col min="10490" max="10490" width="10.7109375" style="2" customWidth="1"/>
    <col min="10491" max="10491" width="12.28515625" style="2" customWidth="1"/>
    <col min="10492" max="10493" width="10.5703125" style="2" bestFit="1" customWidth="1"/>
    <col min="10494" max="10494" width="12" style="2" bestFit="1" customWidth="1"/>
    <col min="10495" max="10496" width="9.28515625" style="2" bestFit="1" customWidth="1"/>
    <col min="10497" max="10498" width="10.7109375" style="2" bestFit="1" customWidth="1"/>
    <col min="10499" max="10500" width="10.85546875" style="2" bestFit="1" customWidth="1"/>
    <col min="10501" max="10501" width="10.5703125" style="2" bestFit="1" customWidth="1"/>
    <col min="10502" max="10502" width="9.28515625" style="2" bestFit="1" customWidth="1"/>
    <col min="10503" max="10744" width="8.85546875" style="2"/>
    <col min="10745" max="10745" width="50.85546875" style="2" customWidth="1"/>
    <col min="10746" max="10746" width="10.7109375" style="2" customWidth="1"/>
    <col min="10747" max="10747" width="12.28515625" style="2" customWidth="1"/>
    <col min="10748" max="10749" width="10.5703125" style="2" bestFit="1" customWidth="1"/>
    <col min="10750" max="10750" width="12" style="2" bestFit="1" customWidth="1"/>
    <col min="10751" max="10752" width="9.28515625" style="2" bestFit="1" customWidth="1"/>
    <col min="10753" max="10754" width="10.7109375" style="2" bestFit="1" customWidth="1"/>
    <col min="10755" max="10756" width="10.85546875" style="2" bestFit="1" customWidth="1"/>
    <col min="10757" max="10757" width="10.5703125" style="2" bestFit="1" customWidth="1"/>
    <col min="10758" max="10758" width="9.28515625" style="2" bestFit="1" customWidth="1"/>
    <col min="10759" max="11000" width="8.85546875" style="2"/>
    <col min="11001" max="11001" width="50.85546875" style="2" customWidth="1"/>
    <col min="11002" max="11002" width="10.7109375" style="2" customWidth="1"/>
    <col min="11003" max="11003" width="12.28515625" style="2" customWidth="1"/>
    <col min="11004" max="11005" width="10.5703125" style="2" bestFit="1" customWidth="1"/>
    <col min="11006" max="11006" width="12" style="2" bestFit="1" customWidth="1"/>
    <col min="11007" max="11008" width="9.28515625" style="2" bestFit="1" customWidth="1"/>
    <col min="11009" max="11010" width="10.7109375" style="2" bestFit="1" customWidth="1"/>
    <col min="11011" max="11012" width="10.85546875" style="2" bestFit="1" customWidth="1"/>
    <col min="11013" max="11013" width="10.5703125" style="2" bestFit="1" customWidth="1"/>
    <col min="11014" max="11014" width="9.28515625" style="2" bestFit="1" customWidth="1"/>
    <col min="11015" max="11256" width="8.85546875" style="2"/>
    <col min="11257" max="11257" width="50.85546875" style="2" customWidth="1"/>
    <col min="11258" max="11258" width="10.7109375" style="2" customWidth="1"/>
    <col min="11259" max="11259" width="12.28515625" style="2" customWidth="1"/>
    <col min="11260" max="11261" width="10.5703125" style="2" bestFit="1" customWidth="1"/>
    <col min="11262" max="11262" width="12" style="2" bestFit="1" customWidth="1"/>
    <col min="11263" max="11264" width="9.28515625" style="2" bestFit="1" customWidth="1"/>
    <col min="11265" max="11266" width="10.7109375" style="2" bestFit="1" customWidth="1"/>
    <col min="11267" max="11268" width="10.85546875" style="2" bestFit="1" customWidth="1"/>
    <col min="11269" max="11269" width="10.5703125" style="2" bestFit="1" customWidth="1"/>
    <col min="11270" max="11270" width="9.28515625" style="2" bestFit="1" customWidth="1"/>
    <col min="11271" max="11512" width="8.85546875" style="2"/>
    <col min="11513" max="11513" width="50.85546875" style="2" customWidth="1"/>
    <col min="11514" max="11514" width="10.7109375" style="2" customWidth="1"/>
    <col min="11515" max="11515" width="12.28515625" style="2" customWidth="1"/>
    <col min="11516" max="11517" width="10.5703125" style="2" bestFit="1" customWidth="1"/>
    <col min="11518" max="11518" width="12" style="2" bestFit="1" customWidth="1"/>
    <col min="11519" max="11520" width="9.28515625" style="2" bestFit="1" customWidth="1"/>
    <col min="11521" max="11522" width="10.7109375" style="2" bestFit="1" customWidth="1"/>
    <col min="11523" max="11524" width="10.85546875" style="2" bestFit="1" customWidth="1"/>
    <col min="11525" max="11525" width="10.5703125" style="2" bestFit="1" customWidth="1"/>
    <col min="11526" max="11526" width="9.28515625" style="2" bestFit="1" customWidth="1"/>
    <col min="11527" max="11768" width="8.85546875" style="2"/>
    <col min="11769" max="11769" width="50.85546875" style="2" customWidth="1"/>
    <col min="11770" max="11770" width="10.7109375" style="2" customWidth="1"/>
    <col min="11771" max="11771" width="12.28515625" style="2" customWidth="1"/>
    <col min="11772" max="11773" width="10.5703125" style="2" bestFit="1" customWidth="1"/>
    <col min="11774" max="11774" width="12" style="2" bestFit="1" customWidth="1"/>
    <col min="11775" max="11776" width="9.28515625" style="2" bestFit="1" customWidth="1"/>
    <col min="11777" max="11778" width="10.7109375" style="2" bestFit="1" customWidth="1"/>
    <col min="11779" max="11780" width="10.85546875" style="2" bestFit="1" customWidth="1"/>
    <col min="11781" max="11781" width="10.5703125" style="2" bestFit="1" customWidth="1"/>
    <col min="11782" max="11782" width="9.28515625" style="2" bestFit="1" customWidth="1"/>
    <col min="11783" max="12024" width="8.85546875" style="2"/>
    <col min="12025" max="12025" width="50.85546875" style="2" customWidth="1"/>
    <col min="12026" max="12026" width="10.7109375" style="2" customWidth="1"/>
    <col min="12027" max="12027" width="12.28515625" style="2" customWidth="1"/>
    <col min="12028" max="12029" width="10.5703125" style="2" bestFit="1" customWidth="1"/>
    <col min="12030" max="12030" width="12" style="2" bestFit="1" customWidth="1"/>
    <col min="12031" max="12032" width="9.28515625" style="2" bestFit="1" customWidth="1"/>
    <col min="12033" max="12034" width="10.7109375" style="2" bestFit="1" customWidth="1"/>
    <col min="12035" max="12036" width="10.85546875" style="2" bestFit="1" customWidth="1"/>
    <col min="12037" max="12037" width="10.5703125" style="2" bestFit="1" customWidth="1"/>
    <col min="12038" max="12038" width="9.28515625" style="2" bestFit="1" customWidth="1"/>
    <col min="12039" max="12280" width="8.85546875" style="2"/>
    <col min="12281" max="12281" width="50.85546875" style="2" customWidth="1"/>
    <col min="12282" max="12282" width="10.7109375" style="2" customWidth="1"/>
    <col min="12283" max="12283" width="12.28515625" style="2" customWidth="1"/>
    <col min="12284" max="12285" width="10.5703125" style="2" bestFit="1" customWidth="1"/>
    <col min="12286" max="12286" width="12" style="2" bestFit="1" customWidth="1"/>
    <col min="12287" max="12288" width="9.28515625" style="2" bestFit="1" customWidth="1"/>
    <col min="12289" max="12290" width="10.7109375" style="2" bestFit="1" customWidth="1"/>
    <col min="12291" max="12292" width="10.85546875" style="2" bestFit="1" customWidth="1"/>
    <col min="12293" max="12293" width="10.5703125" style="2" bestFit="1" customWidth="1"/>
    <col min="12294" max="12294" width="9.28515625" style="2" bestFit="1" customWidth="1"/>
    <col min="12295" max="12536" width="8.85546875" style="2"/>
    <col min="12537" max="12537" width="50.85546875" style="2" customWidth="1"/>
    <col min="12538" max="12538" width="10.7109375" style="2" customWidth="1"/>
    <col min="12539" max="12539" width="12.28515625" style="2" customWidth="1"/>
    <col min="12540" max="12541" width="10.5703125" style="2" bestFit="1" customWidth="1"/>
    <col min="12542" max="12542" width="12" style="2" bestFit="1" customWidth="1"/>
    <col min="12543" max="12544" width="9.28515625" style="2" bestFit="1" customWidth="1"/>
    <col min="12545" max="12546" width="10.7109375" style="2" bestFit="1" customWidth="1"/>
    <col min="12547" max="12548" width="10.85546875" style="2" bestFit="1" customWidth="1"/>
    <col min="12549" max="12549" width="10.5703125" style="2" bestFit="1" customWidth="1"/>
    <col min="12550" max="12550" width="9.28515625" style="2" bestFit="1" customWidth="1"/>
    <col min="12551" max="12792" width="8.85546875" style="2"/>
    <col min="12793" max="12793" width="50.85546875" style="2" customWidth="1"/>
    <col min="12794" max="12794" width="10.7109375" style="2" customWidth="1"/>
    <col min="12795" max="12795" width="12.28515625" style="2" customWidth="1"/>
    <col min="12796" max="12797" width="10.5703125" style="2" bestFit="1" customWidth="1"/>
    <col min="12798" max="12798" width="12" style="2" bestFit="1" customWidth="1"/>
    <col min="12799" max="12800" width="9.28515625" style="2" bestFit="1" customWidth="1"/>
    <col min="12801" max="12802" width="10.7109375" style="2" bestFit="1" customWidth="1"/>
    <col min="12803" max="12804" width="10.85546875" style="2" bestFit="1" customWidth="1"/>
    <col min="12805" max="12805" width="10.5703125" style="2" bestFit="1" customWidth="1"/>
    <col min="12806" max="12806" width="9.28515625" style="2" bestFit="1" customWidth="1"/>
    <col min="12807" max="13048" width="8.85546875" style="2"/>
    <col min="13049" max="13049" width="50.85546875" style="2" customWidth="1"/>
    <col min="13050" max="13050" width="10.7109375" style="2" customWidth="1"/>
    <col min="13051" max="13051" width="12.28515625" style="2" customWidth="1"/>
    <col min="13052" max="13053" width="10.5703125" style="2" bestFit="1" customWidth="1"/>
    <col min="13054" max="13054" width="12" style="2" bestFit="1" customWidth="1"/>
    <col min="13055" max="13056" width="9.28515625" style="2" bestFit="1" customWidth="1"/>
    <col min="13057" max="13058" width="10.7109375" style="2" bestFit="1" customWidth="1"/>
    <col min="13059" max="13060" width="10.85546875" style="2" bestFit="1" customWidth="1"/>
    <col min="13061" max="13061" width="10.5703125" style="2" bestFit="1" customWidth="1"/>
    <col min="13062" max="13062" width="9.28515625" style="2" bestFit="1" customWidth="1"/>
    <col min="13063" max="13304" width="8.85546875" style="2"/>
    <col min="13305" max="13305" width="50.85546875" style="2" customWidth="1"/>
    <col min="13306" max="13306" width="10.7109375" style="2" customWidth="1"/>
    <col min="13307" max="13307" width="12.28515625" style="2" customWidth="1"/>
    <col min="13308" max="13309" width="10.5703125" style="2" bestFit="1" customWidth="1"/>
    <col min="13310" max="13310" width="12" style="2" bestFit="1" customWidth="1"/>
    <col min="13311" max="13312" width="9.28515625" style="2" bestFit="1" customWidth="1"/>
    <col min="13313" max="13314" width="10.7109375" style="2" bestFit="1" customWidth="1"/>
    <col min="13315" max="13316" width="10.85546875" style="2" bestFit="1" customWidth="1"/>
    <col min="13317" max="13317" width="10.5703125" style="2" bestFit="1" customWidth="1"/>
    <col min="13318" max="13318" width="9.28515625" style="2" bestFit="1" customWidth="1"/>
    <col min="13319" max="13560" width="8.85546875" style="2"/>
    <col min="13561" max="13561" width="50.85546875" style="2" customWidth="1"/>
    <col min="13562" max="13562" width="10.7109375" style="2" customWidth="1"/>
    <col min="13563" max="13563" width="12.28515625" style="2" customWidth="1"/>
    <col min="13564" max="13565" width="10.5703125" style="2" bestFit="1" customWidth="1"/>
    <col min="13566" max="13566" width="12" style="2" bestFit="1" customWidth="1"/>
    <col min="13567" max="13568" width="9.28515625" style="2" bestFit="1" customWidth="1"/>
    <col min="13569" max="13570" width="10.7109375" style="2" bestFit="1" customWidth="1"/>
    <col min="13571" max="13572" width="10.85546875" style="2" bestFit="1" customWidth="1"/>
    <col min="13573" max="13573" width="10.5703125" style="2" bestFit="1" customWidth="1"/>
    <col min="13574" max="13574" width="9.28515625" style="2" bestFit="1" customWidth="1"/>
    <col min="13575" max="13816" width="8.85546875" style="2"/>
    <col min="13817" max="13817" width="50.85546875" style="2" customWidth="1"/>
    <col min="13818" max="13818" width="10.7109375" style="2" customWidth="1"/>
    <col min="13819" max="13819" width="12.28515625" style="2" customWidth="1"/>
    <col min="13820" max="13821" width="10.5703125" style="2" bestFit="1" customWidth="1"/>
    <col min="13822" max="13822" width="12" style="2" bestFit="1" customWidth="1"/>
    <col min="13823" max="13824" width="9.28515625" style="2" bestFit="1" customWidth="1"/>
    <col min="13825" max="13826" width="10.7109375" style="2" bestFit="1" customWidth="1"/>
    <col min="13827" max="13828" width="10.85546875" style="2" bestFit="1" customWidth="1"/>
    <col min="13829" max="13829" width="10.5703125" style="2" bestFit="1" customWidth="1"/>
    <col min="13830" max="13830" width="9.28515625" style="2" bestFit="1" customWidth="1"/>
    <col min="13831" max="14072" width="8.85546875" style="2"/>
    <col min="14073" max="14073" width="50.85546875" style="2" customWidth="1"/>
    <col min="14074" max="14074" width="10.7109375" style="2" customWidth="1"/>
    <col min="14075" max="14075" width="12.28515625" style="2" customWidth="1"/>
    <col min="14076" max="14077" width="10.5703125" style="2" bestFit="1" customWidth="1"/>
    <col min="14078" max="14078" width="12" style="2" bestFit="1" customWidth="1"/>
    <col min="14079" max="14080" width="9.28515625" style="2" bestFit="1" customWidth="1"/>
    <col min="14081" max="14082" width="10.7109375" style="2" bestFit="1" customWidth="1"/>
    <col min="14083" max="14084" width="10.85546875" style="2" bestFit="1" customWidth="1"/>
    <col min="14085" max="14085" width="10.5703125" style="2" bestFit="1" customWidth="1"/>
    <col min="14086" max="14086" width="9.28515625" style="2" bestFit="1" customWidth="1"/>
    <col min="14087" max="14328" width="8.85546875" style="2"/>
    <col min="14329" max="14329" width="50.85546875" style="2" customWidth="1"/>
    <col min="14330" max="14330" width="10.7109375" style="2" customWidth="1"/>
    <col min="14331" max="14331" width="12.28515625" style="2" customWidth="1"/>
    <col min="14332" max="14333" width="10.5703125" style="2" bestFit="1" customWidth="1"/>
    <col min="14334" max="14334" width="12" style="2" bestFit="1" customWidth="1"/>
    <col min="14335" max="14336" width="9.28515625" style="2" bestFit="1" customWidth="1"/>
    <col min="14337" max="14338" width="10.7109375" style="2" bestFit="1" customWidth="1"/>
    <col min="14339" max="14340" width="10.85546875" style="2" bestFit="1" customWidth="1"/>
    <col min="14341" max="14341" width="10.5703125" style="2" bestFit="1" customWidth="1"/>
    <col min="14342" max="14342" width="9.28515625" style="2" bestFit="1" customWidth="1"/>
    <col min="14343" max="14584" width="8.85546875" style="2"/>
    <col min="14585" max="14585" width="50.85546875" style="2" customWidth="1"/>
    <col min="14586" max="14586" width="10.7109375" style="2" customWidth="1"/>
    <col min="14587" max="14587" width="12.28515625" style="2" customWidth="1"/>
    <col min="14588" max="14589" width="10.5703125" style="2" bestFit="1" customWidth="1"/>
    <col min="14590" max="14590" width="12" style="2" bestFit="1" customWidth="1"/>
    <col min="14591" max="14592" width="9.28515625" style="2" bestFit="1" customWidth="1"/>
    <col min="14593" max="14594" width="10.7109375" style="2" bestFit="1" customWidth="1"/>
    <col min="14595" max="14596" width="10.85546875" style="2" bestFit="1" customWidth="1"/>
    <col min="14597" max="14597" width="10.5703125" style="2" bestFit="1" customWidth="1"/>
    <col min="14598" max="14598" width="9.28515625" style="2" bestFit="1" customWidth="1"/>
    <col min="14599" max="14840" width="8.85546875" style="2"/>
    <col min="14841" max="14841" width="50.85546875" style="2" customWidth="1"/>
    <col min="14842" max="14842" width="10.7109375" style="2" customWidth="1"/>
    <col min="14843" max="14843" width="12.28515625" style="2" customWidth="1"/>
    <col min="14844" max="14845" width="10.5703125" style="2" bestFit="1" customWidth="1"/>
    <col min="14846" max="14846" width="12" style="2" bestFit="1" customWidth="1"/>
    <col min="14847" max="14848" width="9.28515625" style="2" bestFit="1" customWidth="1"/>
    <col min="14849" max="14850" width="10.7109375" style="2" bestFit="1" customWidth="1"/>
    <col min="14851" max="14852" width="10.85546875" style="2" bestFit="1" customWidth="1"/>
    <col min="14853" max="14853" width="10.5703125" style="2" bestFit="1" customWidth="1"/>
    <col min="14854" max="14854" width="9.28515625" style="2" bestFit="1" customWidth="1"/>
    <col min="14855" max="15096" width="8.85546875" style="2"/>
    <col min="15097" max="15097" width="50.85546875" style="2" customWidth="1"/>
    <col min="15098" max="15098" width="10.7109375" style="2" customWidth="1"/>
    <col min="15099" max="15099" width="12.28515625" style="2" customWidth="1"/>
    <col min="15100" max="15101" width="10.5703125" style="2" bestFit="1" customWidth="1"/>
    <col min="15102" max="15102" width="12" style="2" bestFit="1" customWidth="1"/>
    <col min="15103" max="15104" width="9.28515625" style="2" bestFit="1" customWidth="1"/>
    <col min="15105" max="15106" width="10.7109375" style="2" bestFit="1" customWidth="1"/>
    <col min="15107" max="15108" width="10.85546875" style="2" bestFit="1" customWidth="1"/>
    <col min="15109" max="15109" width="10.5703125" style="2" bestFit="1" customWidth="1"/>
    <col min="15110" max="15110" width="9.28515625" style="2" bestFit="1" customWidth="1"/>
    <col min="15111" max="15352" width="8.85546875" style="2"/>
    <col min="15353" max="15353" width="50.85546875" style="2" customWidth="1"/>
    <col min="15354" max="15354" width="10.7109375" style="2" customWidth="1"/>
    <col min="15355" max="15355" width="12.28515625" style="2" customWidth="1"/>
    <col min="15356" max="15357" width="10.5703125" style="2" bestFit="1" customWidth="1"/>
    <col min="15358" max="15358" width="12" style="2" bestFit="1" customWidth="1"/>
    <col min="15359" max="15360" width="9.28515625" style="2" bestFit="1" customWidth="1"/>
    <col min="15361" max="15362" width="10.7109375" style="2" bestFit="1" customWidth="1"/>
    <col min="15363" max="15364" width="10.85546875" style="2" bestFit="1" customWidth="1"/>
    <col min="15365" max="15365" width="10.5703125" style="2" bestFit="1" customWidth="1"/>
    <col min="15366" max="15366" width="9.28515625" style="2" bestFit="1" customWidth="1"/>
    <col min="15367" max="15608" width="8.85546875" style="2"/>
    <col min="15609" max="15609" width="50.85546875" style="2" customWidth="1"/>
    <col min="15610" max="15610" width="10.7109375" style="2" customWidth="1"/>
    <col min="15611" max="15611" width="12.28515625" style="2" customWidth="1"/>
    <col min="15612" max="15613" width="10.5703125" style="2" bestFit="1" customWidth="1"/>
    <col min="15614" max="15614" width="12" style="2" bestFit="1" customWidth="1"/>
    <col min="15615" max="15616" width="9.28515625" style="2" bestFit="1" customWidth="1"/>
    <col min="15617" max="15618" width="10.7109375" style="2" bestFit="1" customWidth="1"/>
    <col min="15619" max="15620" width="10.85546875" style="2" bestFit="1" customWidth="1"/>
    <col min="15621" max="15621" width="10.5703125" style="2" bestFit="1" customWidth="1"/>
    <col min="15622" max="15622" width="9.28515625" style="2" bestFit="1" customWidth="1"/>
    <col min="15623" max="15864" width="8.85546875" style="2"/>
    <col min="15865" max="15865" width="50.85546875" style="2" customWidth="1"/>
    <col min="15866" max="15866" width="10.7109375" style="2" customWidth="1"/>
    <col min="15867" max="15867" width="12.28515625" style="2" customWidth="1"/>
    <col min="15868" max="15869" width="10.5703125" style="2" bestFit="1" customWidth="1"/>
    <col min="15870" max="15870" width="12" style="2" bestFit="1" customWidth="1"/>
    <col min="15871" max="15872" width="9.28515625" style="2" bestFit="1" customWidth="1"/>
    <col min="15873" max="15874" width="10.7109375" style="2" bestFit="1" customWidth="1"/>
    <col min="15875" max="15876" width="10.85546875" style="2" bestFit="1" customWidth="1"/>
    <col min="15877" max="15877" width="10.5703125" style="2" bestFit="1" customWidth="1"/>
    <col min="15878" max="15878" width="9.28515625" style="2" bestFit="1" customWidth="1"/>
    <col min="15879" max="16120" width="8.85546875" style="2"/>
    <col min="16121" max="16121" width="50.85546875" style="2" customWidth="1"/>
    <col min="16122" max="16122" width="10.7109375" style="2" customWidth="1"/>
    <col min="16123" max="16123" width="12.28515625" style="2" customWidth="1"/>
    <col min="16124" max="16125" width="10.5703125" style="2" bestFit="1" customWidth="1"/>
    <col min="16126" max="16126" width="12" style="2" bestFit="1" customWidth="1"/>
    <col min="16127" max="16128" width="9.28515625" style="2" bestFit="1" customWidth="1"/>
    <col min="16129" max="16130" width="10.7109375" style="2" bestFit="1" customWidth="1"/>
    <col min="16131" max="16132" width="10.85546875" style="2" bestFit="1" customWidth="1"/>
    <col min="16133" max="16133" width="10.5703125" style="2" bestFit="1" customWidth="1"/>
    <col min="16134" max="16134" width="9.28515625" style="2" bestFit="1" customWidth="1"/>
    <col min="16135" max="16378" width="8.85546875" style="2"/>
    <col min="16379" max="16384" width="8.85546875" style="2" customWidth="1"/>
  </cols>
  <sheetData>
    <row r="1" spans="2:11" ht="29.25" customHeight="1" x14ac:dyDescent="0.25">
      <c r="C1" s="378" t="s">
        <v>118</v>
      </c>
      <c r="D1" s="378"/>
      <c r="E1" s="378"/>
      <c r="F1" s="378"/>
      <c r="G1" s="378"/>
      <c r="H1" s="378"/>
      <c r="K1" s="2" t="s">
        <v>25</v>
      </c>
    </row>
    <row r="2" spans="2:11" ht="21.75" customHeight="1" thickBot="1" x14ac:dyDescent="0.3">
      <c r="C2" s="73" t="s">
        <v>201</v>
      </c>
      <c r="D2" s="3"/>
      <c r="E2" s="3"/>
      <c r="F2" s="3"/>
      <c r="G2" s="3"/>
      <c r="H2" s="3"/>
    </row>
    <row r="3" spans="2:11" ht="13.5" customHeight="1" x14ac:dyDescent="0.25">
      <c r="B3" s="379" t="s">
        <v>108</v>
      </c>
      <c r="C3" s="359" t="s">
        <v>1</v>
      </c>
      <c r="D3" s="361" t="s">
        <v>189</v>
      </c>
      <c r="E3" s="363" t="s">
        <v>3</v>
      </c>
      <c r="F3" s="363" t="s">
        <v>4</v>
      </c>
      <c r="G3" s="363" t="s">
        <v>5</v>
      </c>
      <c r="H3" s="367" t="s">
        <v>6</v>
      </c>
    </row>
    <row r="4" spans="2:11" ht="19.5" customHeight="1" thickBot="1" x14ac:dyDescent="0.3">
      <c r="B4" s="389"/>
      <c r="C4" s="371"/>
      <c r="D4" s="372"/>
      <c r="E4" s="373"/>
      <c r="F4" s="373"/>
      <c r="G4" s="373"/>
      <c r="H4" s="374"/>
    </row>
    <row r="5" spans="2:11" s="5" customFormat="1" ht="21" customHeight="1" x14ac:dyDescent="0.3">
      <c r="B5" s="114"/>
      <c r="C5" s="129" t="s">
        <v>7</v>
      </c>
      <c r="D5" s="115"/>
      <c r="E5" s="115"/>
      <c r="F5" s="115"/>
      <c r="G5" s="115"/>
      <c r="H5" s="224"/>
    </row>
    <row r="6" spans="2:11" s="23" customFormat="1" ht="14.25" customHeight="1" x14ac:dyDescent="0.25">
      <c r="B6" s="198" t="s">
        <v>147</v>
      </c>
      <c r="C6" s="170" t="s">
        <v>112</v>
      </c>
      <c r="D6" s="37">
        <v>100</v>
      </c>
      <c r="E6" s="38">
        <v>1.9</v>
      </c>
      <c r="F6" s="38">
        <v>8.9</v>
      </c>
      <c r="G6" s="38">
        <v>7.7</v>
      </c>
      <c r="H6" s="77">
        <v>119</v>
      </c>
    </row>
    <row r="7" spans="2:11" s="23" customFormat="1" ht="14.25" customHeight="1" x14ac:dyDescent="0.25">
      <c r="B7" s="198" t="s">
        <v>153</v>
      </c>
      <c r="C7" s="172" t="s">
        <v>88</v>
      </c>
      <c r="D7" s="37">
        <v>250</v>
      </c>
      <c r="E7" s="38">
        <v>1.76</v>
      </c>
      <c r="F7" s="38">
        <v>4.95</v>
      </c>
      <c r="G7" s="38">
        <v>7.9</v>
      </c>
      <c r="H7" s="77">
        <v>89.75</v>
      </c>
    </row>
    <row r="8" spans="2:11" s="23" customFormat="1" ht="14.25" customHeight="1" x14ac:dyDescent="0.25">
      <c r="B8" s="198" t="s">
        <v>63</v>
      </c>
      <c r="C8" s="132" t="s">
        <v>28</v>
      </c>
      <c r="D8" s="37">
        <v>250</v>
      </c>
      <c r="E8" s="40">
        <v>21.18</v>
      </c>
      <c r="F8" s="40">
        <v>13.08</v>
      </c>
      <c r="G8" s="40">
        <v>44.66</v>
      </c>
      <c r="H8" s="304">
        <v>381.66</v>
      </c>
    </row>
    <row r="9" spans="2:11" s="23" customFormat="1" ht="13.5" customHeight="1" x14ac:dyDescent="0.25">
      <c r="B9" s="198" t="s">
        <v>34</v>
      </c>
      <c r="C9" s="172" t="s">
        <v>73</v>
      </c>
      <c r="D9" s="37">
        <v>200</v>
      </c>
      <c r="E9" s="38">
        <v>0</v>
      </c>
      <c r="F9" s="38">
        <v>0</v>
      </c>
      <c r="G9" s="38">
        <v>20.2</v>
      </c>
      <c r="H9" s="77">
        <v>84.8</v>
      </c>
    </row>
    <row r="10" spans="2:11" s="23" customFormat="1" ht="14.25" customHeight="1" x14ac:dyDescent="0.25">
      <c r="B10" s="198" t="s">
        <v>34</v>
      </c>
      <c r="C10" s="172" t="s">
        <v>110</v>
      </c>
      <c r="D10" s="37">
        <v>100</v>
      </c>
      <c r="E10" s="97">
        <v>0.4</v>
      </c>
      <c r="F10" s="97">
        <v>0.4</v>
      </c>
      <c r="G10" s="97">
        <v>9.8000000000000007</v>
      </c>
      <c r="H10" s="98">
        <v>47</v>
      </c>
    </row>
    <row r="11" spans="2:11" s="23" customFormat="1" ht="14.25" customHeight="1" x14ac:dyDescent="0.25">
      <c r="B11" s="198" t="s">
        <v>26</v>
      </c>
      <c r="C11" s="172" t="s">
        <v>9</v>
      </c>
      <c r="D11" s="37">
        <v>30</v>
      </c>
      <c r="E11" s="38">
        <v>1.77</v>
      </c>
      <c r="F11" s="38">
        <v>0.22</v>
      </c>
      <c r="G11" s="38">
        <v>10.39</v>
      </c>
      <c r="H11" s="77">
        <v>52.6</v>
      </c>
    </row>
    <row r="12" spans="2:11" s="23" customFormat="1" ht="14.25" customHeight="1" x14ac:dyDescent="0.25">
      <c r="B12" s="198" t="s">
        <v>26</v>
      </c>
      <c r="C12" s="172" t="s">
        <v>12</v>
      </c>
      <c r="D12" s="37">
        <v>40</v>
      </c>
      <c r="E12" s="38">
        <v>1.64</v>
      </c>
      <c r="F12" s="38">
        <v>0.32</v>
      </c>
      <c r="G12" s="38">
        <v>14.1</v>
      </c>
      <c r="H12" s="77">
        <v>68.66</v>
      </c>
    </row>
    <row r="13" spans="2:11" s="23" customFormat="1" ht="24.75" customHeight="1" thickBot="1" x14ac:dyDescent="0.3">
      <c r="B13" s="116"/>
      <c r="C13" s="225" t="s">
        <v>10</v>
      </c>
      <c r="D13" s="261">
        <f>SUM(D6:D12)</f>
        <v>970</v>
      </c>
      <c r="E13" s="258">
        <f t="shared" ref="E13:H13" si="0">SUM(E6:E12)</f>
        <v>28.65</v>
      </c>
      <c r="F13" s="258">
        <f t="shared" si="0"/>
        <v>27.869999999999997</v>
      </c>
      <c r="G13" s="258">
        <f t="shared" si="0"/>
        <v>114.74999999999999</v>
      </c>
      <c r="H13" s="259">
        <f t="shared" si="0"/>
        <v>843.47</v>
      </c>
    </row>
    <row r="14" spans="2:11" s="25" customFormat="1" ht="18.75" customHeight="1" x14ac:dyDescent="0.25">
      <c r="B14" s="60"/>
      <c r="C14" s="130" t="s">
        <v>11</v>
      </c>
      <c r="D14" s="61"/>
      <c r="E14" s="62"/>
      <c r="F14" s="62"/>
      <c r="G14" s="62"/>
      <c r="H14" s="63"/>
    </row>
    <row r="15" spans="2:11" s="23" customFormat="1" ht="14.25" customHeight="1" x14ac:dyDescent="0.25">
      <c r="B15" s="116" t="s">
        <v>60</v>
      </c>
      <c r="C15" s="19" t="s">
        <v>90</v>
      </c>
      <c r="D15" s="37">
        <v>100</v>
      </c>
      <c r="E15" s="38">
        <v>1.4</v>
      </c>
      <c r="F15" s="38">
        <v>10</v>
      </c>
      <c r="G15" s="38">
        <v>7.29</v>
      </c>
      <c r="H15" s="77">
        <v>125.1</v>
      </c>
    </row>
    <row r="16" spans="2:11" s="23" customFormat="1" ht="14.25" customHeight="1" x14ac:dyDescent="0.25">
      <c r="B16" s="116" t="s">
        <v>154</v>
      </c>
      <c r="C16" s="13" t="s">
        <v>31</v>
      </c>
      <c r="D16" s="37">
        <v>250</v>
      </c>
      <c r="E16" s="38">
        <v>2.0099999999999998</v>
      </c>
      <c r="F16" s="38">
        <v>5.08</v>
      </c>
      <c r="G16" s="38">
        <v>11.97</v>
      </c>
      <c r="H16" s="77">
        <v>107.25</v>
      </c>
    </row>
    <row r="17" spans="2:8" s="23" customFormat="1" ht="14.25" customHeight="1" x14ac:dyDescent="0.25">
      <c r="B17" s="116" t="s">
        <v>59</v>
      </c>
      <c r="C17" s="96" t="s">
        <v>174</v>
      </c>
      <c r="D17" s="37">
        <v>105</v>
      </c>
      <c r="E17" s="38">
        <v>17.61</v>
      </c>
      <c r="F17" s="38">
        <v>9.23</v>
      </c>
      <c r="G17" s="38">
        <v>7.61</v>
      </c>
      <c r="H17" s="77">
        <v>184</v>
      </c>
    </row>
    <row r="18" spans="2:8" s="23" customFormat="1" ht="15" customHeight="1" x14ac:dyDescent="0.25">
      <c r="B18" s="116" t="s">
        <v>39</v>
      </c>
      <c r="C18" s="96" t="s">
        <v>91</v>
      </c>
      <c r="D18" s="37">
        <v>180</v>
      </c>
      <c r="E18" s="38">
        <v>6.54</v>
      </c>
      <c r="F18" s="38">
        <v>6.93</v>
      </c>
      <c r="G18" s="38">
        <v>36.54</v>
      </c>
      <c r="H18" s="77">
        <v>234.85</v>
      </c>
    </row>
    <row r="19" spans="2:8" s="23" customFormat="1" ht="15" customHeight="1" x14ac:dyDescent="0.25">
      <c r="B19" s="116" t="s">
        <v>20</v>
      </c>
      <c r="C19" s="96" t="s">
        <v>21</v>
      </c>
      <c r="D19" s="103">
        <v>200</v>
      </c>
      <c r="E19" s="38">
        <v>0.66</v>
      </c>
      <c r="F19" s="38">
        <v>0.09</v>
      </c>
      <c r="G19" s="38">
        <v>32.01</v>
      </c>
      <c r="H19" s="77">
        <v>132.80000000000001</v>
      </c>
    </row>
    <row r="20" spans="2:8" s="23" customFormat="1" ht="15" customHeight="1" x14ac:dyDescent="0.25">
      <c r="B20" s="116" t="s">
        <v>52</v>
      </c>
      <c r="C20" s="96" t="s">
        <v>110</v>
      </c>
      <c r="D20" s="37">
        <v>100</v>
      </c>
      <c r="E20" s="97">
        <v>0.4</v>
      </c>
      <c r="F20" s="97">
        <v>0.4</v>
      </c>
      <c r="G20" s="97">
        <v>9.8000000000000007</v>
      </c>
      <c r="H20" s="98">
        <v>47</v>
      </c>
    </row>
    <row r="21" spans="2:8" s="23" customFormat="1" ht="15" customHeight="1" x14ac:dyDescent="0.25">
      <c r="B21" s="116" t="s">
        <v>26</v>
      </c>
      <c r="C21" s="96" t="s">
        <v>9</v>
      </c>
      <c r="D21" s="37">
        <v>30</v>
      </c>
      <c r="E21" s="38">
        <v>1.77</v>
      </c>
      <c r="F21" s="38">
        <v>0.22</v>
      </c>
      <c r="G21" s="38">
        <v>10.39</v>
      </c>
      <c r="H21" s="202">
        <v>52.6</v>
      </c>
    </row>
    <row r="22" spans="2:8" s="23" customFormat="1" ht="14.25" customHeight="1" x14ac:dyDescent="0.25">
      <c r="B22" s="116" t="s">
        <v>26</v>
      </c>
      <c r="C22" s="96" t="s">
        <v>12</v>
      </c>
      <c r="D22" s="37">
        <v>40</v>
      </c>
      <c r="E22" s="38">
        <v>1.64</v>
      </c>
      <c r="F22" s="38">
        <v>0.32</v>
      </c>
      <c r="G22" s="38">
        <v>14.1</v>
      </c>
      <c r="H22" s="77">
        <v>68.66</v>
      </c>
    </row>
    <row r="23" spans="2:8" s="23" customFormat="1" ht="24.75" customHeight="1" thickBot="1" x14ac:dyDescent="0.3">
      <c r="B23" s="124"/>
      <c r="C23" s="287" t="s">
        <v>10</v>
      </c>
      <c r="D23" s="125">
        <f>SUM(D15:D22)</f>
        <v>1005</v>
      </c>
      <c r="E23" s="348">
        <f t="shared" ref="E23:H23" si="1">SUM(E15:E22)</f>
        <v>32.029999999999994</v>
      </c>
      <c r="F23" s="348">
        <f t="shared" si="1"/>
        <v>32.269999999999996</v>
      </c>
      <c r="G23" s="348">
        <f t="shared" si="1"/>
        <v>129.70999999999998</v>
      </c>
      <c r="H23" s="349">
        <f t="shared" si="1"/>
        <v>952.26</v>
      </c>
    </row>
    <row r="24" spans="2:8" s="25" customFormat="1" ht="21" customHeight="1" x14ac:dyDescent="0.25">
      <c r="B24" s="60"/>
      <c r="C24" s="113" t="s">
        <v>13</v>
      </c>
      <c r="D24" s="81"/>
      <c r="E24" s="82"/>
      <c r="F24" s="82"/>
      <c r="G24" s="82"/>
      <c r="H24" s="169"/>
    </row>
    <row r="25" spans="2:8" s="23" customFormat="1" ht="14.25" customHeight="1" x14ac:dyDescent="0.25">
      <c r="B25" s="116" t="s">
        <v>158</v>
      </c>
      <c r="C25" s="19" t="s">
        <v>173</v>
      </c>
      <c r="D25" s="37">
        <v>100</v>
      </c>
      <c r="E25" s="38">
        <v>1.66</v>
      </c>
      <c r="F25" s="38">
        <v>10.16</v>
      </c>
      <c r="G25" s="38">
        <v>9.66</v>
      </c>
      <c r="H25" s="77">
        <v>135.91</v>
      </c>
    </row>
    <row r="26" spans="2:8" s="23" customFormat="1" ht="14.25" customHeight="1" x14ac:dyDescent="0.25">
      <c r="B26" s="116" t="s">
        <v>155</v>
      </c>
      <c r="C26" s="96" t="s">
        <v>27</v>
      </c>
      <c r="D26" s="37">
        <v>250</v>
      </c>
      <c r="E26" s="38">
        <v>5.49</v>
      </c>
      <c r="F26" s="38">
        <v>5.27</v>
      </c>
      <c r="G26" s="38">
        <v>16.53</v>
      </c>
      <c r="H26" s="77">
        <v>148.25</v>
      </c>
    </row>
    <row r="27" spans="2:8" s="23" customFormat="1" ht="14.25" customHeight="1" x14ac:dyDescent="0.25">
      <c r="B27" s="116" t="s">
        <v>137</v>
      </c>
      <c r="C27" s="96" t="s">
        <v>138</v>
      </c>
      <c r="D27" s="37">
        <v>150</v>
      </c>
      <c r="E27" s="38">
        <v>12.51</v>
      </c>
      <c r="F27" s="38">
        <v>4.5</v>
      </c>
      <c r="G27" s="38">
        <v>12.2</v>
      </c>
      <c r="H27" s="77">
        <v>138.74</v>
      </c>
    </row>
    <row r="28" spans="2:8" s="23" customFormat="1" ht="15" customHeight="1" x14ac:dyDescent="0.25">
      <c r="B28" s="116" t="s">
        <v>61</v>
      </c>
      <c r="C28" s="96" t="s">
        <v>44</v>
      </c>
      <c r="D28" s="37">
        <v>180</v>
      </c>
      <c r="E28" s="38">
        <v>3.72</v>
      </c>
      <c r="F28" s="38">
        <v>10.98</v>
      </c>
      <c r="G28" s="38">
        <v>21.58</v>
      </c>
      <c r="H28" s="77">
        <v>207.4</v>
      </c>
    </row>
    <row r="29" spans="2:8" s="25" customFormat="1" ht="14.25" customHeight="1" x14ac:dyDescent="0.25">
      <c r="B29" s="116" t="s">
        <v>62</v>
      </c>
      <c r="C29" s="41" t="s">
        <v>81</v>
      </c>
      <c r="D29" s="37">
        <v>200</v>
      </c>
      <c r="E29" s="40">
        <v>0.16</v>
      </c>
      <c r="F29" s="40">
        <v>0.16</v>
      </c>
      <c r="G29" s="40">
        <v>27.88</v>
      </c>
      <c r="H29" s="154">
        <v>114.6</v>
      </c>
    </row>
    <row r="30" spans="2:8" s="25" customFormat="1" ht="14.25" customHeight="1" x14ac:dyDescent="0.25">
      <c r="B30" s="116" t="s">
        <v>52</v>
      </c>
      <c r="C30" s="96" t="s">
        <v>110</v>
      </c>
      <c r="D30" s="37">
        <v>100</v>
      </c>
      <c r="E30" s="97">
        <v>0.4</v>
      </c>
      <c r="F30" s="97">
        <v>0.4</v>
      </c>
      <c r="G30" s="97">
        <v>9.8000000000000007</v>
      </c>
      <c r="H30" s="98">
        <v>47</v>
      </c>
    </row>
    <row r="31" spans="2:8" s="23" customFormat="1" ht="15" customHeight="1" x14ac:dyDescent="0.25">
      <c r="B31" s="116" t="s">
        <v>26</v>
      </c>
      <c r="C31" s="96" t="s">
        <v>9</v>
      </c>
      <c r="D31" s="37">
        <v>30</v>
      </c>
      <c r="E31" s="38">
        <v>1.77</v>
      </c>
      <c r="F31" s="38">
        <v>0.22</v>
      </c>
      <c r="G31" s="38">
        <v>10.39</v>
      </c>
      <c r="H31" s="202">
        <v>52.6</v>
      </c>
    </row>
    <row r="32" spans="2:8" s="23" customFormat="1" ht="15" customHeight="1" x14ac:dyDescent="0.25">
      <c r="B32" s="116" t="s">
        <v>26</v>
      </c>
      <c r="C32" s="96" t="s">
        <v>12</v>
      </c>
      <c r="D32" s="37">
        <v>40</v>
      </c>
      <c r="E32" s="38">
        <v>1.64</v>
      </c>
      <c r="F32" s="38">
        <v>0.32</v>
      </c>
      <c r="G32" s="38">
        <v>14.1</v>
      </c>
      <c r="H32" s="77">
        <v>68.66</v>
      </c>
    </row>
    <row r="33" spans="2:8" s="23" customFormat="1" ht="24.75" customHeight="1" thickBot="1" x14ac:dyDescent="0.3">
      <c r="B33" s="118"/>
      <c r="C33" s="119" t="s">
        <v>10</v>
      </c>
      <c r="D33" s="249">
        <f>SUM(D25:D32)</f>
        <v>1050</v>
      </c>
      <c r="E33" s="255">
        <f t="shared" ref="E33:H33" si="2">SUM(E25:E32)</f>
        <v>27.349999999999998</v>
      </c>
      <c r="F33" s="255">
        <f t="shared" si="2"/>
        <v>32.01</v>
      </c>
      <c r="G33" s="255">
        <f t="shared" si="2"/>
        <v>122.13999999999999</v>
      </c>
      <c r="H33" s="256">
        <f t="shared" si="2"/>
        <v>913.16</v>
      </c>
    </row>
    <row r="34" spans="2:8" s="23" customFormat="1" ht="21.75" customHeight="1" x14ac:dyDescent="0.25">
      <c r="B34" s="60"/>
      <c r="C34" s="113" t="s">
        <v>15</v>
      </c>
      <c r="D34" s="61"/>
      <c r="E34" s="67"/>
      <c r="F34" s="67"/>
      <c r="G34" s="67"/>
      <c r="H34" s="68"/>
    </row>
    <row r="35" spans="2:8" s="23" customFormat="1" ht="15" customHeight="1" x14ac:dyDescent="0.25">
      <c r="B35" s="116" t="s">
        <v>159</v>
      </c>
      <c r="C35" s="19" t="s">
        <v>124</v>
      </c>
      <c r="D35" s="37">
        <v>100</v>
      </c>
      <c r="E35" s="38">
        <v>1.33</v>
      </c>
      <c r="F35" s="38">
        <v>4.5</v>
      </c>
      <c r="G35" s="38">
        <v>7.66</v>
      </c>
      <c r="H35" s="77">
        <v>76</v>
      </c>
    </row>
    <row r="36" spans="2:8" s="23" customFormat="1" ht="15" customHeight="1" x14ac:dyDescent="0.25">
      <c r="B36" s="116" t="s">
        <v>156</v>
      </c>
      <c r="C36" s="96" t="s">
        <v>78</v>
      </c>
      <c r="D36" s="37">
        <v>250</v>
      </c>
      <c r="E36" s="38">
        <v>1.96</v>
      </c>
      <c r="F36" s="38">
        <v>5.16</v>
      </c>
      <c r="G36" s="38">
        <v>12.11</v>
      </c>
      <c r="H36" s="77">
        <v>85.75</v>
      </c>
    </row>
    <row r="37" spans="2:8" s="23" customFormat="1" ht="14.25" customHeight="1" x14ac:dyDescent="0.25">
      <c r="B37" s="116" t="s">
        <v>64</v>
      </c>
      <c r="C37" s="96" t="s">
        <v>160</v>
      </c>
      <c r="D37" s="37">
        <v>100</v>
      </c>
      <c r="E37" s="38">
        <v>15.3</v>
      </c>
      <c r="F37" s="38">
        <v>20.100000000000001</v>
      </c>
      <c r="G37" s="38">
        <v>15.49</v>
      </c>
      <c r="H37" s="77">
        <v>305.62</v>
      </c>
    </row>
    <row r="38" spans="2:8" s="23" customFormat="1" ht="15" customHeight="1" x14ac:dyDescent="0.25">
      <c r="B38" s="116" t="s">
        <v>115</v>
      </c>
      <c r="C38" s="96" t="s">
        <v>113</v>
      </c>
      <c r="D38" s="37">
        <v>180</v>
      </c>
      <c r="E38" s="38">
        <v>5.49</v>
      </c>
      <c r="F38" s="38">
        <v>6</v>
      </c>
      <c r="G38" s="38">
        <v>24.62</v>
      </c>
      <c r="H38" s="77">
        <v>174.6</v>
      </c>
    </row>
    <row r="39" spans="2:8" s="23" customFormat="1" ht="15" customHeight="1" x14ac:dyDescent="0.25">
      <c r="B39" s="116" t="s">
        <v>20</v>
      </c>
      <c r="C39" s="96" t="s">
        <v>21</v>
      </c>
      <c r="D39" s="103">
        <v>200</v>
      </c>
      <c r="E39" s="38">
        <v>0.66</v>
      </c>
      <c r="F39" s="38">
        <v>0.09</v>
      </c>
      <c r="G39" s="38">
        <v>32.01</v>
      </c>
      <c r="H39" s="77">
        <v>132.80000000000001</v>
      </c>
    </row>
    <row r="40" spans="2:8" s="23" customFormat="1" ht="14.25" customHeight="1" x14ac:dyDescent="0.25">
      <c r="B40" s="116" t="s">
        <v>52</v>
      </c>
      <c r="C40" s="96" t="s">
        <v>110</v>
      </c>
      <c r="D40" s="37">
        <v>100</v>
      </c>
      <c r="E40" s="97">
        <v>0.4</v>
      </c>
      <c r="F40" s="97">
        <v>0.4</v>
      </c>
      <c r="G40" s="97">
        <v>9.8000000000000007</v>
      </c>
      <c r="H40" s="98">
        <v>47</v>
      </c>
    </row>
    <row r="41" spans="2:8" s="23" customFormat="1" ht="14.25" customHeight="1" x14ac:dyDescent="0.25">
      <c r="B41" s="116" t="s">
        <v>26</v>
      </c>
      <c r="C41" s="96" t="s">
        <v>9</v>
      </c>
      <c r="D41" s="37">
        <v>30</v>
      </c>
      <c r="E41" s="38">
        <v>1.77</v>
      </c>
      <c r="F41" s="38">
        <v>0.22</v>
      </c>
      <c r="G41" s="38">
        <v>10.39</v>
      </c>
      <c r="H41" s="77">
        <v>52.6</v>
      </c>
    </row>
    <row r="42" spans="2:8" s="23" customFormat="1" ht="15" customHeight="1" x14ac:dyDescent="0.25">
      <c r="B42" s="116" t="s">
        <v>26</v>
      </c>
      <c r="C42" s="96" t="s">
        <v>12</v>
      </c>
      <c r="D42" s="37">
        <v>40</v>
      </c>
      <c r="E42" s="38">
        <v>1.64</v>
      </c>
      <c r="F42" s="38">
        <v>0.32</v>
      </c>
      <c r="G42" s="38">
        <v>14.1</v>
      </c>
      <c r="H42" s="77">
        <v>68.66</v>
      </c>
    </row>
    <row r="43" spans="2:8" s="23" customFormat="1" ht="21" customHeight="1" thickBot="1" x14ac:dyDescent="0.3">
      <c r="B43" s="122"/>
      <c r="C43" s="119" t="s">
        <v>10</v>
      </c>
      <c r="D43" s="249">
        <f>SUM(D35:D42)</f>
        <v>1000</v>
      </c>
      <c r="E43" s="255">
        <f t="shared" ref="E43:H43" si="3">SUM(E35:E42)</f>
        <v>28.549999999999997</v>
      </c>
      <c r="F43" s="255">
        <f t="shared" si="3"/>
        <v>36.790000000000006</v>
      </c>
      <c r="G43" s="255">
        <f t="shared" si="3"/>
        <v>126.17999999999998</v>
      </c>
      <c r="H43" s="256">
        <f t="shared" si="3"/>
        <v>943.03</v>
      </c>
    </row>
    <row r="44" spans="2:8" s="23" customFormat="1" ht="23.25" customHeight="1" x14ac:dyDescent="0.25">
      <c r="B44" s="92"/>
      <c r="C44" s="184" t="s">
        <v>17</v>
      </c>
      <c r="D44" s="185"/>
      <c r="E44" s="189"/>
      <c r="F44" s="189"/>
      <c r="G44" s="189"/>
      <c r="H44" s="190"/>
    </row>
    <row r="45" spans="2:8" s="23" customFormat="1" ht="16.5" customHeight="1" x14ac:dyDescent="0.25">
      <c r="B45" s="116" t="s">
        <v>53</v>
      </c>
      <c r="C45" s="31" t="s">
        <v>112</v>
      </c>
      <c r="D45" s="30">
        <v>100</v>
      </c>
      <c r="E45" s="38">
        <v>0.8</v>
      </c>
      <c r="F45" s="38">
        <v>0.1</v>
      </c>
      <c r="G45" s="38">
        <v>1.9</v>
      </c>
      <c r="H45" s="77">
        <v>10</v>
      </c>
    </row>
    <row r="46" spans="2:8" s="23" customFormat="1" ht="17.25" customHeight="1" x14ac:dyDescent="0.25">
      <c r="B46" s="198" t="s">
        <v>29</v>
      </c>
      <c r="C46" s="191" t="s">
        <v>161</v>
      </c>
      <c r="D46" s="30">
        <v>260</v>
      </c>
      <c r="E46" s="11">
        <v>1.8</v>
      </c>
      <c r="F46" s="11">
        <v>4.92</v>
      </c>
      <c r="G46" s="11">
        <v>10.93</v>
      </c>
      <c r="H46" s="53">
        <v>103.75</v>
      </c>
    </row>
    <row r="47" spans="2:8" s="23" customFormat="1" ht="17.25" customHeight="1" x14ac:dyDescent="0.25">
      <c r="B47" s="198" t="s">
        <v>35</v>
      </c>
      <c r="C47" s="191" t="s">
        <v>45</v>
      </c>
      <c r="D47" s="30">
        <v>250</v>
      </c>
      <c r="E47" s="11">
        <v>17.940000000000001</v>
      </c>
      <c r="F47" s="11">
        <v>16.739999999999998</v>
      </c>
      <c r="G47" s="11">
        <v>21.71</v>
      </c>
      <c r="H47" s="53">
        <v>310</v>
      </c>
    </row>
    <row r="48" spans="2:8" s="25" customFormat="1" ht="15.75" customHeight="1" x14ac:dyDescent="0.25">
      <c r="B48" s="198" t="s">
        <v>34</v>
      </c>
      <c r="C48" s="191" t="s">
        <v>73</v>
      </c>
      <c r="D48" s="9">
        <v>200</v>
      </c>
      <c r="E48" s="11">
        <v>0</v>
      </c>
      <c r="F48" s="11">
        <v>0</v>
      </c>
      <c r="G48" s="11">
        <v>20.2</v>
      </c>
      <c r="H48" s="53">
        <v>84.8</v>
      </c>
    </row>
    <row r="49" spans="2:8" s="25" customFormat="1" ht="18" customHeight="1" x14ac:dyDescent="0.25">
      <c r="B49" s="198" t="s">
        <v>52</v>
      </c>
      <c r="C49" s="191" t="s">
        <v>110</v>
      </c>
      <c r="D49" s="30">
        <v>100</v>
      </c>
      <c r="E49" s="14">
        <v>0.4</v>
      </c>
      <c r="F49" s="14">
        <v>0.4</v>
      </c>
      <c r="G49" s="14">
        <v>9.8000000000000007</v>
      </c>
      <c r="H49" s="54">
        <v>47</v>
      </c>
    </row>
    <row r="50" spans="2:8" s="23" customFormat="1" ht="17.25" customHeight="1" x14ac:dyDescent="0.25">
      <c r="B50" s="198" t="s">
        <v>26</v>
      </c>
      <c r="C50" s="191" t="s">
        <v>9</v>
      </c>
      <c r="D50" s="30">
        <v>30</v>
      </c>
      <c r="E50" s="11">
        <v>1.77</v>
      </c>
      <c r="F50" s="11">
        <v>0.22</v>
      </c>
      <c r="G50" s="11">
        <v>10.39</v>
      </c>
      <c r="H50" s="53">
        <v>52.6</v>
      </c>
    </row>
    <row r="51" spans="2:8" s="23" customFormat="1" ht="17.25" customHeight="1" x14ac:dyDescent="0.25">
      <c r="B51" s="198" t="s">
        <v>26</v>
      </c>
      <c r="C51" s="191" t="s">
        <v>12</v>
      </c>
      <c r="D51" s="30">
        <v>40</v>
      </c>
      <c r="E51" s="11">
        <v>1.64</v>
      </c>
      <c r="F51" s="11">
        <v>0.32</v>
      </c>
      <c r="G51" s="11">
        <v>14.1</v>
      </c>
      <c r="H51" s="53">
        <v>68.66</v>
      </c>
    </row>
    <row r="52" spans="2:8" s="23" customFormat="1" ht="21.75" customHeight="1" thickBot="1" x14ac:dyDescent="0.3">
      <c r="B52" s="260"/>
      <c r="C52" s="303" t="s">
        <v>10</v>
      </c>
      <c r="D52" s="125">
        <f>SUM(D45:D51)</f>
        <v>980</v>
      </c>
      <c r="E52" s="117">
        <f t="shared" ref="E52:H52" si="4">SUM(E45:E51)</f>
        <v>24.35</v>
      </c>
      <c r="F52" s="117">
        <f t="shared" si="4"/>
        <v>22.699999999999996</v>
      </c>
      <c r="G52" s="117">
        <f t="shared" si="4"/>
        <v>89.029999999999987</v>
      </c>
      <c r="H52" s="126">
        <f t="shared" si="4"/>
        <v>676.81</v>
      </c>
    </row>
    <row r="53" spans="2:8" s="23" customFormat="1" ht="18.75" customHeight="1" x14ac:dyDescent="0.25">
      <c r="B53" s="60"/>
      <c r="C53" s="130" t="s">
        <v>18</v>
      </c>
      <c r="D53" s="61"/>
      <c r="E53" s="62"/>
      <c r="F53" s="62"/>
      <c r="G53" s="62"/>
      <c r="H53" s="63"/>
    </row>
    <row r="54" spans="2:8" s="23" customFormat="1" ht="15" customHeight="1" x14ac:dyDescent="0.25">
      <c r="B54" s="116" t="s">
        <v>158</v>
      </c>
      <c r="C54" s="19" t="s">
        <v>173</v>
      </c>
      <c r="D54" s="37">
        <v>100</v>
      </c>
      <c r="E54" s="38">
        <v>1.66</v>
      </c>
      <c r="F54" s="38">
        <v>10.16</v>
      </c>
      <c r="G54" s="38">
        <v>9.66</v>
      </c>
      <c r="H54" s="77">
        <v>135.91</v>
      </c>
    </row>
    <row r="55" spans="2:8" s="23" customFormat="1" ht="15" customHeight="1" x14ac:dyDescent="0.25">
      <c r="B55" s="116" t="s">
        <v>165</v>
      </c>
      <c r="C55" s="13" t="s">
        <v>31</v>
      </c>
      <c r="D55" s="37">
        <v>250</v>
      </c>
      <c r="E55" s="38">
        <v>2.0099999999999998</v>
      </c>
      <c r="F55" s="38">
        <v>5.08</v>
      </c>
      <c r="G55" s="38">
        <v>11.97</v>
      </c>
      <c r="H55" s="77">
        <v>107.25</v>
      </c>
    </row>
    <row r="56" spans="2:8" s="23" customFormat="1" ht="15.75" customHeight="1" x14ac:dyDescent="0.25">
      <c r="B56" s="116" t="s">
        <v>202</v>
      </c>
      <c r="C56" s="13" t="s">
        <v>199</v>
      </c>
      <c r="D56" s="37">
        <v>100</v>
      </c>
      <c r="E56" s="38">
        <v>10.78</v>
      </c>
      <c r="F56" s="38">
        <v>12.88</v>
      </c>
      <c r="G56" s="38">
        <v>11.76</v>
      </c>
      <c r="H56" s="77">
        <v>208.4</v>
      </c>
    </row>
    <row r="57" spans="2:8" s="23" customFormat="1" x14ac:dyDescent="0.25">
      <c r="B57" s="116" t="s">
        <v>58</v>
      </c>
      <c r="C57" s="13" t="s">
        <v>92</v>
      </c>
      <c r="D57" s="37">
        <v>180</v>
      </c>
      <c r="E57" s="40">
        <v>4.24</v>
      </c>
      <c r="F57" s="306">
        <v>8.74</v>
      </c>
      <c r="G57" s="40">
        <v>44.19</v>
      </c>
      <c r="H57" s="154">
        <v>272.24</v>
      </c>
    </row>
    <row r="58" spans="2:8" s="23" customFormat="1" x14ac:dyDescent="0.25">
      <c r="B58" s="116" t="s">
        <v>20</v>
      </c>
      <c r="C58" s="13" t="s">
        <v>21</v>
      </c>
      <c r="D58" s="103">
        <v>200</v>
      </c>
      <c r="E58" s="38">
        <v>0.66</v>
      </c>
      <c r="F58" s="38">
        <v>0.09</v>
      </c>
      <c r="G58" s="38">
        <v>32.01</v>
      </c>
      <c r="H58" s="77">
        <v>132.80000000000001</v>
      </c>
    </row>
    <row r="59" spans="2:8" s="23" customFormat="1" x14ac:dyDescent="0.25">
      <c r="B59" s="116" t="s">
        <v>52</v>
      </c>
      <c r="C59" s="96" t="s">
        <v>110</v>
      </c>
      <c r="D59" s="37">
        <v>100</v>
      </c>
      <c r="E59" s="97">
        <v>0.4</v>
      </c>
      <c r="F59" s="97">
        <v>0.4</v>
      </c>
      <c r="G59" s="97">
        <v>9.8000000000000007</v>
      </c>
      <c r="H59" s="98">
        <v>47</v>
      </c>
    </row>
    <row r="60" spans="2:8" s="23" customFormat="1" x14ac:dyDescent="0.25">
      <c r="B60" s="116" t="s">
        <v>26</v>
      </c>
      <c r="C60" s="13" t="s">
        <v>9</v>
      </c>
      <c r="D60" s="37">
        <v>30</v>
      </c>
      <c r="E60" s="38">
        <v>1.77</v>
      </c>
      <c r="F60" s="38">
        <v>0.22</v>
      </c>
      <c r="G60" s="38">
        <v>10.39</v>
      </c>
      <c r="H60" s="202">
        <v>52.6</v>
      </c>
    </row>
    <row r="61" spans="2:8" s="23" customFormat="1" x14ac:dyDescent="0.25">
      <c r="B61" s="116" t="s">
        <v>26</v>
      </c>
      <c r="C61" s="13" t="s">
        <v>12</v>
      </c>
      <c r="D61" s="37">
        <v>40</v>
      </c>
      <c r="E61" s="38">
        <v>1.64</v>
      </c>
      <c r="F61" s="38">
        <v>0.32</v>
      </c>
      <c r="G61" s="38">
        <v>14.1</v>
      </c>
      <c r="H61" s="77">
        <v>68.66</v>
      </c>
    </row>
    <row r="62" spans="2:8" s="23" customFormat="1" ht="16.5" thickBot="1" x14ac:dyDescent="0.3">
      <c r="B62" s="80"/>
      <c r="C62" s="78" t="s">
        <v>10</v>
      </c>
      <c r="D62" s="248">
        <f>SUM(D54:D61)</f>
        <v>1000</v>
      </c>
      <c r="E62" s="58">
        <f t="shared" ref="E62:H62" si="5">SUM(E54:E61)</f>
        <v>23.159999999999997</v>
      </c>
      <c r="F62" s="58">
        <f t="shared" si="5"/>
        <v>37.89</v>
      </c>
      <c r="G62" s="58">
        <f t="shared" si="5"/>
        <v>143.88</v>
      </c>
      <c r="H62" s="59">
        <f t="shared" si="5"/>
        <v>1024.8599999999999</v>
      </c>
    </row>
    <row r="63" spans="2:8" s="23" customFormat="1" ht="18" customHeight="1" x14ac:dyDescent="0.25">
      <c r="B63" s="127"/>
      <c r="C63" s="131" t="s">
        <v>71</v>
      </c>
      <c r="D63" s="75"/>
      <c r="E63" s="79"/>
      <c r="F63" s="79"/>
      <c r="G63" s="79"/>
      <c r="H63" s="128"/>
    </row>
    <row r="64" spans="2:8" s="23" customFormat="1" ht="15" customHeight="1" x14ac:dyDescent="0.25">
      <c r="B64" s="116" t="s">
        <v>159</v>
      </c>
      <c r="C64" s="19" t="s">
        <v>95</v>
      </c>
      <c r="D64" s="37">
        <v>100</v>
      </c>
      <c r="E64" s="38">
        <v>1.33</v>
      </c>
      <c r="F64" s="38">
        <v>4.5</v>
      </c>
      <c r="G64" s="38">
        <v>7.66</v>
      </c>
      <c r="H64" s="77">
        <v>76</v>
      </c>
    </row>
    <row r="65" spans="2:8" s="23" customFormat="1" ht="15.75" customHeight="1" x14ac:dyDescent="0.25">
      <c r="B65" s="116" t="s">
        <v>70</v>
      </c>
      <c r="C65" s="88" t="s">
        <v>69</v>
      </c>
      <c r="D65" s="37">
        <v>250</v>
      </c>
      <c r="E65" s="38">
        <v>1.58</v>
      </c>
      <c r="F65" s="38">
        <v>4.9800000000000004</v>
      </c>
      <c r="G65" s="38">
        <v>9.14</v>
      </c>
      <c r="H65" s="77">
        <v>95.25</v>
      </c>
    </row>
    <row r="66" spans="2:8" s="23" customFormat="1" ht="16.5" customHeight="1" x14ac:dyDescent="0.25">
      <c r="B66" s="116" t="s">
        <v>35</v>
      </c>
      <c r="C66" s="96" t="s">
        <v>45</v>
      </c>
      <c r="D66" s="37">
        <v>250</v>
      </c>
      <c r="E66" s="38">
        <v>17.93</v>
      </c>
      <c r="F66" s="38">
        <v>16.73</v>
      </c>
      <c r="G66" s="38">
        <v>21.71</v>
      </c>
      <c r="H66" s="77">
        <v>310</v>
      </c>
    </row>
    <row r="67" spans="2:8" s="23" customFormat="1" ht="15" customHeight="1" x14ac:dyDescent="0.25">
      <c r="B67" s="116" t="s">
        <v>62</v>
      </c>
      <c r="C67" s="41" t="s">
        <v>81</v>
      </c>
      <c r="D67" s="37">
        <v>200</v>
      </c>
      <c r="E67" s="95">
        <v>0.16</v>
      </c>
      <c r="F67" s="95">
        <v>0.16</v>
      </c>
      <c r="G67" s="95">
        <v>27.88</v>
      </c>
      <c r="H67" s="153">
        <v>114.6</v>
      </c>
    </row>
    <row r="68" spans="2:8" s="23" customFormat="1" ht="16.5" customHeight="1" x14ac:dyDescent="0.25">
      <c r="B68" s="116" t="s">
        <v>52</v>
      </c>
      <c r="C68" s="96" t="s">
        <v>110</v>
      </c>
      <c r="D68" s="37">
        <v>100</v>
      </c>
      <c r="E68" s="97">
        <v>0.4</v>
      </c>
      <c r="F68" s="97">
        <v>0.4</v>
      </c>
      <c r="G68" s="97">
        <v>9.8000000000000007</v>
      </c>
      <c r="H68" s="98">
        <v>47</v>
      </c>
    </row>
    <row r="69" spans="2:8" s="23" customFormat="1" ht="15" customHeight="1" x14ac:dyDescent="0.25">
      <c r="B69" s="116" t="s">
        <v>26</v>
      </c>
      <c r="C69" s="96" t="s">
        <v>9</v>
      </c>
      <c r="D69" s="37">
        <v>30</v>
      </c>
      <c r="E69" s="38">
        <v>1.77</v>
      </c>
      <c r="F69" s="38">
        <v>0.22</v>
      </c>
      <c r="G69" s="38">
        <v>10.39</v>
      </c>
      <c r="H69" s="202">
        <v>52.6</v>
      </c>
    </row>
    <row r="70" spans="2:8" s="23" customFormat="1" ht="15" customHeight="1" x14ac:dyDescent="0.25">
      <c r="B70" s="116" t="s">
        <v>26</v>
      </c>
      <c r="C70" s="96" t="s">
        <v>12</v>
      </c>
      <c r="D70" s="37">
        <v>40</v>
      </c>
      <c r="E70" s="38">
        <v>1.64</v>
      </c>
      <c r="F70" s="38">
        <v>0.32</v>
      </c>
      <c r="G70" s="38">
        <v>14.1</v>
      </c>
      <c r="H70" s="77">
        <v>68.66</v>
      </c>
    </row>
    <row r="71" spans="2:8" s="23" customFormat="1" ht="17.25" customHeight="1" thickBot="1" x14ac:dyDescent="0.3">
      <c r="B71" s="118"/>
      <c r="C71" s="123" t="s">
        <v>10</v>
      </c>
      <c r="D71" s="249">
        <f>SUM(D64:D70)</f>
        <v>970</v>
      </c>
      <c r="E71" s="120">
        <f t="shared" ref="E71:H71" si="6">SUM(E64:E70)</f>
        <v>24.81</v>
      </c>
      <c r="F71" s="120">
        <f t="shared" si="6"/>
        <v>27.31</v>
      </c>
      <c r="G71" s="120">
        <f t="shared" si="6"/>
        <v>100.67999999999999</v>
      </c>
      <c r="H71" s="121">
        <f t="shared" si="6"/>
        <v>764.11</v>
      </c>
    </row>
    <row r="72" spans="2:8" s="25" customFormat="1" ht="17.25" customHeight="1" x14ac:dyDescent="0.25">
      <c r="B72" s="60"/>
      <c r="C72" s="130" t="s">
        <v>22</v>
      </c>
      <c r="D72" s="71"/>
      <c r="E72" s="72"/>
      <c r="F72" s="72"/>
      <c r="G72" s="72"/>
      <c r="H72" s="163"/>
    </row>
    <row r="73" spans="2:8" s="23" customFormat="1" ht="15.75" customHeight="1" x14ac:dyDescent="0.25">
      <c r="B73" s="116" t="s">
        <v>147</v>
      </c>
      <c r="C73" s="19" t="s">
        <v>112</v>
      </c>
      <c r="D73" s="37">
        <v>100</v>
      </c>
      <c r="E73" s="38">
        <v>1.9</v>
      </c>
      <c r="F73" s="38">
        <v>8.9</v>
      </c>
      <c r="G73" s="38">
        <v>7.7</v>
      </c>
      <c r="H73" s="77">
        <v>119</v>
      </c>
    </row>
    <row r="74" spans="2:8" s="23" customFormat="1" x14ac:dyDescent="0.25">
      <c r="B74" s="116" t="s">
        <v>29</v>
      </c>
      <c r="C74" s="13" t="s">
        <v>163</v>
      </c>
      <c r="D74" s="37">
        <v>260</v>
      </c>
      <c r="E74" s="38">
        <v>1.8</v>
      </c>
      <c r="F74" s="38">
        <v>4.92</v>
      </c>
      <c r="G74" s="38">
        <v>10.93</v>
      </c>
      <c r="H74" s="77">
        <v>103.75</v>
      </c>
    </row>
    <row r="75" spans="2:8" s="23" customFormat="1" ht="15" customHeight="1" x14ac:dyDescent="0.25">
      <c r="B75" s="116" t="s">
        <v>68</v>
      </c>
      <c r="C75" s="13" t="s">
        <v>67</v>
      </c>
      <c r="D75" s="37">
        <v>125</v>
      </c>
      <c r="E75" s="38">
        <v>16.57</v>
      </c>
      <c r="F75" s="38">
        <v>14.03</v>
      </c>
      <c r="G75" s="38">
        <v>4.4000000000000004</v>
      </c>
      <c r="H75" s="77">
        <v>231.25</v>
      </c>
    </row>
    <row r="76" spans="2:8" s="23" customFormat="1" x14ac:dyDescent="0.25">
      <c r="B76" s="116" t="s">
        <v>77</v>
      </c>
      <c r="C76" s="13" t="s">
        <v>91</v>
      </c>
      <c r="D76" s="37">
        <v>180</v>
      </c>
      <c r="E76" s="38">
        <v>6.54</v>
      </c>
      <c r="F76" s="38">
        <v>6.93</v>
      </c>
      <c r="G76" s="38">
        <v>36.54</v>
      </c>
      <c r="H76" s="77">
        <v>234.85</v>
      </c>
    </row>
    <row r="77" spans="2:8" s="23" customFormat="1" x14ac:dyDescent="0.25">
      <c r="B77" s="116" t="s">
        <v>34</v>
      </c>
      <c r="C77" s="32" t="s">
        <v>73</v>
      </c>
      <c r="D77" s="37">
        <v>200</v>
      </c>
      <c r="E77" s="38">
        <v>0</v>
      </c>
      <c r="F77" s="38">
        <v>0</v>
      </c>
      <c r="G77" s="38">
        <v>20.2</v>
      </c>
      <c r="H77" s="77">
        <v>84.8</v>
      </c>
    </row>
    <row r="78" spans="2:8" s="23" customFormat="1" x14ac:dyDescent="0.25">
      <c r="B78" s="116" t="s">
        <v>52</v>
      </c>
      <c r="C78" s="96" t="s">
        <v>110</v>
      </c>
      <c r="D78" s="37">
        <v>100</v>
      </c>
      <c r="E78" s="97">
        <v>0.4</v>
      </c>
      <c r="F78" s="97">
        <v>0.4</v>
      </c>
      <c r="G78" s="97">
        <v>9.8000000000000007</v>
      </c>
      <c r="H78" s="98">
        <v>47</v>
      </c>
    </row>
    <row r="79" spans="2:8" s="23" customFormat="1" x14ac:dyDescent="0.25">
      <c r="B79" s="116" t="s">
        <v>26</v>
      </c>
      <c r="C79" s="13" t="s">
        <v>9</v>
      </c>
      <c r="D79" s="37">
        <v>30</v>
      </c>
      <c r="E79" s="38">
        <v>1.77</v>
      </c>
      <c r="F79" s="38">
        <v>0.22</v>
      </c>
      <c r="G79" s="38">
        <v>10.39</v>
      </c>
      <c r="H79" s="77">
        <v>52.6</v>
      </c>
    </row>
    <row r="80" spans="2:8" s="23" customFormat="1" x14ac:dyDescent="0.25">
      <c r="B80" s="116" t="s">
        <v>26</v>
      </c>
      <c r="C80" s="13" t="s">
        <v>12</v>
      </c>
      <c r="D80" s="37">
        <v>40</v>
      </c>
      <c r="E80" s="38">
        <v>1.64</v>
      </c>
      <c r="F80" s="38">
        <v>0.32</v>
      </c>
      <c r="G80" s="38">
        <v>14.1</v>
      </c>
      <c r="H80" s="77">
        <v>68.66</v>
      </c>
    </row>
    <row r="81" spans="2:8" customFormat="1" ht="16.5" thickBot="1" x14ac:dyDescent="0.3">
      <c r="B81" s="65"/>
      <c r="C81" s="78" t="s">
        <v>10</v>
      </c>
      <c r="D81" s="248">
        <f>SUM(D73:D80)</f>
        <v>1035</v>
      </c>
      <c r="E81" s="58">
        <f t="shared" ref="E81:H81" si="7">SUM(E73:E80)</f>
        <v>30.619999999999997</v>
      </c>
      <c r="F81" s="58">
        <f t="shared" si="7"/>
        <v>35.72</v>
      </c>
      <c r="G81" s="58">
        <f t="shared" si="7"/>
        <v>114.05999999999999</v>
      </c>
      <c r="H81" s="59">
        <f t="shared" si="7"/>
        <v>941.91</v>
      </c>
    </row>
    <row r="82" spans="2:8" ht="16.5" customHeight="1" x14ac:dyDescent="0.25">
      <c r="B82" s="60"/>
      <c r="C82" s="129" t="s">
        <v>23</v>
      </c>
      <c r="D82" s="81"/>
      <c r="E82" s="82"/>
      <c r="F82" s="82"/>
      <c r="G82" s="82"/>
      <c r="H82" s="169"/>
    </row>
    <row r="83" spans="2:8" customFormat="1" x14ac:dyDescent="0.25">
      <c r="B83" s="116" t="s">
        <v>60</v>
      </c>
      <c r="C83" s="19" t="s">
        <v>90</v>
      </c>
      <c r="D83" s="37">
        <v>100</v>
      </c>
      <c r="E83" s="38">
        <v>1.4</v>
      </c>
      <c r="F83" s="38">
        <v>10</v>
      </c>
      <c r="G83" s="38">
        <v>7.29</v>
      </c>
      <c r="H83" s="77">
        <v>125.1</v>
      </c>
    </row>
    <row r="84" spans="2:8" customFormat="1" x14ac:dyDescent="0.25">
      <c r="B84" s="116" t="s">
        <v>155</v>
      </c>
      <c r="C84" s="13" t="s">
        <v>27</v>
      </c>
      <c r="D84" s="37">
        <v>250</v>
      </c>
      <c r="E84" s="38">
        <v>5.49</v>
      </c>
      <c r="F84" s="38">
        <v>5.27</v>
      </c>
      <c r="G84" s="38">
        <v>16.53</v>
      </c>
      <c r="H84" s="77">
        <v>148.25</v>
      </c>
    </row>
    <row r="85" spans="2:8" customFormat="1" x14ac:dyDescent="0.25">
      <c r="B85" s="116" t="s">
        <v>80</v>
      </c>
      <c r="C85" s="13" t="s">
        <v>164</v>
      </c>
      <c r="D85" s="37">
        <v>125</v>
      </c>
      <c r="E85" s="38">
        <v>13.28</v>
      </c>
      <c r="F85" s="38">
        <v>10.84</v>
      </c>
      <c r="G85" s="38">
        <v>2.9</v>
      </c>
      <c r="H85" s="77">
        <v>162</v>
      </c>
    </row>
    <row r="86" spans="2:8" customFormat="1" ht="17.25" customHeight="1" x14ac:dyDescent="0.25">
      <c r="B86" s="116" t="s">
        <v>115</v>
      </c>
      <c r="C86" s="13" t="s">
        <v>94</v>
      </c>
      <c r="D86" s="37">
        <v>180</v>
      </c>
      <c r="E86" s="38">
        <v>4.8</v>
      </c>
      <c r="F86" s="38">
        <v>5.09</v>
      </c>
      <c r="G86" s="38">
        <v>29.46</v>
      </c>
      <c r="H86" s="77">
        <v>182.88</v>
      </c>
    </row>
    <row r="87" spans="2:8" customFormat="1" x14ac:dyDescent="0.25">
      <c r="B87" s="116" t="s">
        <v>20</v>
      </c>
      <c r="C87" s="13" t="s">
        <v>21</v>
      </c>
      <c r="D87" s="103">
        <v>200</v>
      </c>
      <c r="E87" s="38">
        <v>0.66</v>
      </c>
      <c r="F87" s="38">
        <v>0.09</v>
      </c>
      <c r="G87" s="38">
        <v>32.01</v>
      </c>
      <c r="H87" s="77">
        <v>132.80000000000001</v>
      </c>
    </row>
    <row r="88" spans="2:8" ht="17.25" customHeight="1" x14ac:dyDescent="0.25">
      <c r="B88" s="116" t="s">
        <v>52</v>
      </c>
      <c r="C88" s="96" t="s">
        <v>110</v>
      </c>
      <c r="D88" s="37">
        <v>100</v>
      </c>
      <c r="E88" s="97">
        <v>0.4</v>
      </c>
      <c r="F88" s="97">
        <v>0.4</v>
      </c>
      <c r="G88" s="97">
        <v>9.8000000000000007</v>
      </c>
      <c r="H88" s="98">
        <v>47</v>
      </c>
    </row>
    <row r="89" spans="2:8" ht="17.45" customHeight="1" x14ac:dyDescent="0.25">
      <c r="B89" s="116" t="s">
        <v>26</v>
      </c>
      <c r="C89" s="13" t="s">
        <v>9</v>
      </c>
      <c r="D89" s="37">
        <v>30</v>
      </c>
      <c r="E89" s="38">
        <v>1.77</v>
      </c>
      <c r="F89" s="38">
        <v>0.22</v>
      </c>
      <c r="G89" s="38">
        <v>10.39</v>
      </c>
      <c r="H89" s="202">
        <v>52.6</v>
      </c>
    </row>
    <row r="90" spans="2:8" customFormat="1" x14ac:dyDescent="0.25">
      <c r="B90" s="116" t="s">
        <v>26</v>
      </c>
      <c r="C90" s="13" t="s">
        <v>12</v>
      </c>
      <c r="D90" s="37">
        <v>40</v>
      </c>
      <c r="E90" s="38">
        <v>1.64</v>
      </c>
      <c r="F90" s="38">
        <v>0.32</v>
      </c>
      <c r="G90" s="38">
        <v>14.1</v>
      </c>
      <c r="H90" s="77">
        <v>68.66</v>
      </c>
    </row>
    <row r="91" spans="2:8" customFormat="1" ht="16.5" thickBot="1" x14ac:dyDescent="0.3">
      <c r="B91" s="118"/>
      <c r="C91" s="227" t="s">
        <v>10</v>
      </c>
      <c r="D91" s="249">
        <f>SUM(D83:D90)</f>
        <v>1025</v>
      </c>
      <c r="E91" s="120">
        <f t="shared" ref="E91:H91" si="8">SUM(E83:E90)</f>
        <v>29.44</v>
      </c>
      <c r="F91" s="120">
        <f t="shared" si="8"/>
        <v>32.229999999999997</v>
      </c>
      <c r="G91" s="120">
        <f t="shared" si="8"/>
        <v>122.47999999999999</v>
      </c>
      <c r="H91" s="121">
        <f t="shared" si="8"/>
        <v>919.29</v>
      </c>
    </row>
    <row r="92" spans="2:8" customFormat="1" x14ac:dyDescent="0.25">
      <c r="B92" s="60"/>
      <c r="C92" s="129" t="s">
        <v>24</v>
      </c>
      <c r="D92" s="61"/>
      <c r="E92" s="67"/>
      <c r="F92" s="67"/>
      <c r="G92" s="67"/>
      <c r="H92" s="68"/>
    </row>
    <row r="93" spans="2:8" customFormat="1" x14ac:dyDescent="0.25">
      <c r="B93" s="198" t="s">
        <v>53</v>
      </c>
      <c r="C93" s="170" t="s">
        <v>112</v>
      </c>
      <c r="D93" s="171">
        <v>100</v>
      </c>
      <c r="E93" s="38">
        <v>0.8</v>
      </c>
      <c r="F93" s="38">
        <v>0.1</v>
      </c>
      <c r="G93" s="38">
        <v>1.9</v>
      </c>
      <c r="H93" s="77">
        <v>10</v>
      </c>
    </row>
    <row r="94" spans="2:8" customFormat="1" x14ac:dyDescent="0.25">
      <c r="B94" s="116" t="s">
        <v>153</v>
      </c>
      <c r="C94" s="13" t="s">
        <v>96</v>
      </c>
      <c r="D94" s="37">
        <v>250</v>
      </c>
      <c r="E94" s="38">
        <v>1.76</v>
      </c>
      <c r="F94" s="38">
        <v>4.95</v>
      </c>
      <c r="G94" s="38">
        <v>7.9</v>
      </c>
      <c r="H94" s="77">
        <v>89.75</v>
      </c>
    </row>
    <row r="95" spans="2:8" customFormat="1" x14ac:dyDescent="0.25">
      <c r="B95" s="116" t="s">
        <v>130</v>
      </c>
      <c r="C95" s="13" t="s">
        <v>139</v>
      </c>
      <c r="D95" s="37">
        <v>150</v>
      </c>
      <c r="E95" s="38">
        <v>13.81</v>
      </c>
      <c r="F95" s="38">
        <v>10.87</v>
      </c>
      <c r="G95" s="38">
        <v>12.25</v>
      </c>
      <c r="H95" s="77">
        <v>202.5</v>
      </c>
    </row>
    <row r="96" spans="2:8" customFormat="1" ht="16.5" customHeight="1" x14ac:dyDescent="0.25">
      <c r="B96" s="116" t="s">
        <v>61</v>
      </c>
      <c r="C96" s="13" t="s">
        <v>44</v>
      </c>
      <c r="D96" s="37">
        <v>180</v>
      </c>
      <c r="E96" s="38">
        <v>3.72</v>
      </c>
      <c r="F96" s="38">
        <v>10.98</v>
      </c>
      <c r="G96" s="38">
        <v>21.57</v>
      </c>
      <c r="H96" s="77">
        <v>207.42</v>
      </c>
    </row>
    <row r="97" spans="2:8" customFormat="1" ht="16.5" customHeight="1" x14ac:dyDescent="0.25">
      <c r="B97" s="64" t="s">
        <v>62</v>
      </c>
      <c r="C97" s="12" t="s">
        <v>79</v>
      </c>
      <c r="D97" s="30">
        <v>200</v>
      </c>
      <c r="E97" s="22">
        <v>0.16</v>
      </c>
      <c r="F97" s="22">
        <v>0.16</v>
      </c>
      <c r="G97" s="22">
        <v>27.88</v>
      </c>
      <c r="H97" s="156">
        <v>114.6</v>
      </c>
    </row>
    <row r="98" spans="2:8" customFormat="1" x14ac:dyDescent="0.25">
      <c r="B98" s="116" t="s">
        <v>52</v>
      </c>
      <c r="C98" s="96" t="s">
        <v>110</v>
      </c>
      <c r="D98" s="37">
        <v>100</v>
      </c>
      <c r="E98" s="97">
        <v>0.4</v>
      </c>
      <c r="F98" s="97">
        <v>0.4</v>
      </c>
      <c r="G98" s="97">
        <v>9.8000000000000007</v>
      </c>
      <c r="H98" s="98">
        <v>47</v>
      </c>
    </row>
    <row r="99" spans="2:8" customFormat="1" x14ac:dyDescent="0.25">
      <c r="B99" s="116" t="s">
        <v>26</v>
      </c>
      <c r="C99" s="13" t="s">
        <v>9</v>
      </c>
      <c r="D99" s="37">
        <v>30</v>
      </c>
      <c r="E99" s="38">
        <v>1.77</v>
      </c>
      <c r="F99" s="38">
        <v>0.22</v>
      </c>
      <c r="G99" s="38">
        <v>10.39</v>
      </c>
      <c r="H99" s="77">
        <v>52.6</v>
      </c>
    </row>
    <row r="100" spans="2:8" customFormat="1" ht="16.5" thickBot="1" x14ac:dyDescent="0.3">
      <c r="B100" s="124" t="s">
        <v>26</v>
      </c>
      <c r="C100" s="265" t="s">
        <v>12</v>
      </c>
      <c r="D100" s="266">
        <v>40</v>
      </c>
      <c r="E100" s="110">
        <v>1.64</v>
      </c>
      <c r="F100" s="110">
        <v>0.32</v>
      </c>
      <c r="G100" s="110">
        <v>14.1</v>
      </c>
      <c r="H100" s="165">
        <v>68.66</v>
      </c>
    </row>
    <row r="101" spans="2:8" customFormat="1" ht="15.75" customHeight="1" thickBot="1" x14ac:dyDescent="0.3">
      <c r="B101" s="275"/>
      <c r="C101" s="276" t="s">
        <v>10</v>
      </c>
      <c r="D101" s="277">
        <f>SUM(D93:D100)</f>
        <v>1050</v>
      </c>
      <c r="E101" s="278">
        <f t="shared" ref="E101:H101" si="9">SUM(E93:E100)</f>
        <v>24.06</v>
      </c>
      <c r="F101" s="278">
        <f t="shared" si="9"/>
        <v>27.999999999999996</v>
      </c>
      <c r="G101" s="278">
        <f t="shared" si="9"/>
        <v>105.78999999999999</v>
      </c>
      <c r="H101" s="279">
        <f t="shared" si="9"/>
        <v>792.53</v>
      </c>
    </row>
    <row r="102" spans="2:8" customFormat="1" ht="17.25" customHeight="1" thickBot="1" x14ac:dyDescent="0.3">
      <c r="B102" s="275"/>
      <c r="C102" s="285" t="s">
        <v>186</v>
      </c>
      <c r="D102" s="286"/>
      <c r="E102" s="278">
        <f t="shared" ref="E102:H102" si="10">E62+E13+E23+E33+E43+E52+E71+E81+E91+E101</f>
        <v>273.02</v>
      </c>
      <c r="F102" s="278">
        <f t="shared" si="10"/>
        <v>312.78999999999996</v>
      </c>
      <c r="G102" s="278">
        <f t="shared" si="10"/>
        <v>1168.6999999999998</v>
      </c>
      <c r="H102" s="279">
        <f t="shared" si="10"/>
        <v>8771.43</v>
      </c>
    </row>
    <row r="103" spans="2:8" customFormat="1" ht="17.25" customHeight="1" thickBot="1" x14ac:dyDescent="0.3">
      <c r="B103" s="280"/>
      <c r="C103" s="281" t="s">
        <v>30</v>
      </c>
      <c r="D103" s="282"/>
      <c r="E103" s="283">
        <f>E102/10</f>
        <v>27.302</v>
      </c>
      <c r="F103" s="283">
        <f t="shared" ref="F103:H103" si="11">F102/10</f>
        <v>31.278999999999996</v>
      </c>
      <c r="G103" s="283">
        <f t="shared" si="11"/>
        <v>116.86999999999998</v>
      </c>
      <c r="H103" s="284">
        <f t="shared" si="11"/>
        <v>877.14300000000003</v>
      </c>
    </row>
    <row r="104" spans="2:8" ht="23.25" customHeight="1" x14ac:dyDescent="0.25">
      <c r="B104" s="274"/>
      <c r="C104" s="387" t="s">
        <v>99</v>
      </c>
      <c r="D104" s="388"/>
      <c r="E104" s="388"/>
      <c r="F104" s="388"/>
      <c r="G104" s="388"/>
      <c r="H104" s="388"/>
    </row>
    <row r="105" spans="2:8" x14ac:dyDescent="0.25">
      <c r="C105" s="29"/>
      <c r="D105" s="29"/>
      <c r="E105" s="29"/>
      <c r="F105" s="29"/>
      <c r="G105" s="29"/>
      <c r="H105" s="29"/>
    </row>
  </sheetData>
  <mergeCells count="9">
    <mergeCell ref="C104:H104"/>
    <mergeCell ref="C1:H1"/>
    <mergeCell ref="B3:B4"/>
    <mergeCell ref="C3:C4"/>
    <mergeCell ref="D3:D4"/>
    <mergeCell ref="E3:E4"/>
    <mergeCell ref="F3:F4"/>
    <mergeCell ref="G3:G4"/>
    <mergeCell ref="H3:H4"/>
  </mergeCells>
  <pageMargins left="0.19685039370078741" right="0.19685039370078741" top="0.39370078740157483" bottom="0" header="0.59055118110236227" footer="0.39370078740157483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"/>
  <sheetViews>
    <sheetView topLeftCell="A52" workbookViewId="0">
      <selection activeCell="C30" sqref="C30"/>
    </sheetView>
  </sheetViews>
  <sheetFormatPr defaultRowHeight="15.75" x14ac:dyDescent="0.25"/>
  <cols>
    <col min="1" max="1" width="5.28515625" style="2" customWidth="1"/>
    <col min="2" max="2" width="18.85546875" style="25" customWidth="1"/>
    <col min="3" max="3" width="64.140625" style="2" customWidth="1"/>
    <col min="4" max="4" width="18.42578125" style="2" customWidth="1"/>
    <col min="5" max="5" width="20" style="2" customWidth="1"/>
    <col min="6" max="6" width="19.7109375" style="2" customWidth="1"/>
    <col min="7" max="7" width="18" style="2" customWidth="1"/>
    <col min="8" max="8" width="20.7109375" style="2" customWidth="1"/>
    <col min="9" max="9" width="8.85546875" style="2"/>
    <col min="10" max="10" width="10.140625" style="2" bestFit="1" customWidth="1"/>
    <col min="11" max="249" width="8.85546875" style="2"/>
    <col min="250" max="250" width="50.85546875" style="2" customWidth="1"/>
    <col min="251" max="251" width="10.7109375" style="2" customWidth="1"/>
    <col min="252" max="252" width="12.28515625" style="2" customWidth="1"/>
    <col min="253" max="254" width="10.5703125" style="2" bestFit="1" customWidth="1"/>
    <col min="255" max="255" width="12" style="2" bestFit="1" customWidth="1"/>
    <col min="256" max="257" width="9.28515625" style="2" bestFit="1" customWidth="1"/>
    <col min="258" max="259" width="10.7109375" style="2" bestFit="1" customWidth="1"/>
    <col min="260" max="261" width="10.85546875" style="2" bestFit="1" customWidth="1"/>
    <col min="262" max="262" width="10.5703125" style="2" bestFit="1" customWidth="1"/>
    <col min="263" max="263" width="9.28515625" style="2" bestFit="1" customWidth="1"/>
    <col min="264" max="505" width="8.85546875" style="2"/>
    <col min="506" max="506" width="50.85546875" style="2" customWidth="1"/>
    <col min="507" max="507" width="10.7109375" style="2" customWidth="1"/>
    <col min="508" max="508" width="12.28515625" style="2" customWidth="1"/>
    <col min="509" max="510" width="10.5703125" style="2" bestFit="1" customWidth="1"/>
    <col min="511" max="511" width="12" style="2" bestFit="1" customWidth="1"/>
    <col min="512" max="513" width="9.28515625" style="2" bestFit="1" customWidth="1"/>
    <col min="514" max="515" width="10.7109375" style="2" bestFit="1" customWidth="1"/>
    <col min="516" max="517" width="10.85546875" style="2" bestFit="1" customWidth="1"/>
    <col min="518" max="518" width="10.5703125" style="2" bestFit="1" customWidth="1"/>
    <col min="519" max="519" width="9.28515625" style="2" bestFit="1" customWidth="1"/>
    <col min="520" max="761" width="8.85546875" style="2"/>
    <col min="762" max="762" width="50.85546875" style="2" customWidth="1"/>
    <col min="763" max="763" width="10.7109375" style="2" customWidth="1"/>
    <col min="764" max="764" width="12.28515625" style="2" customWidth="1"/>
    <col min="765" max="766" width="10.5703125" style="2" bestFit="1" customWidth="1"/>
    <col min="767" max="767" width="12" style="2" bestFit="1" customWidth="1"/>
    <col min="768" max="769" width="9.28515625" style="2" bestFit="1" customWidth="1"/>
    <col min="770" max="771" width="10.7109375" style="2" bestFit="1" customWidth="1"/>
    <col min="772" max="773" width="10.85546875" style="2" bestFit="1" customWidth="1"/>
    <col min="774" max="774" width="10.5703125" style="2" bestFit="1" customWidth="1"/>
    <col min="775" max="775" width="9.28515625" style="2" bestFit="1" customWidth="1"/>
    <col min="776" max="1017" width="8.85546875" style="2"/>
    <col min="1018" max="1018" width="50.85546875" style="2" customWidth="1"/>
    <col min="1019" max="1019" width="10.7109375" style="2" customWidth="1"/>
    <col min="1020" max="1020" width="12.28515625" style="2" customWidth="1"/>
    <col min="1021" max="1022" width="10.5703125" style="2" bestFit="1" customWidth="1"/>
    <col min="1023" max="1023" width="12" style="2" bestFit="1" customWidth="1"/>
    <col min="1024" max="1025" width="9.28515625" style="2" bestFit="1" customWidth="1"/>
    <col min="1026" max="1027" width="10.7109375" style="2" bestFit="1" customWidth="1"/>
    <col min="1028" max="1029" width="10.85546875" style="2" bestFit="1" customWidth="1"/>
    <col min="1030" max="1030" width="10.5703125" style="2" bestFit="1" customWidth="1"/>
    <col min="1031" max="1031" width="9.28515625" style="2" bestFit="1" customWidth="1"/>
    <col min="1032" max="1273" width="8.85546875" style="2"/>
    <col min="1274" max="1274" width="50.85546875" style="2" customWidth="1"/>
    <col min="1275" max="1275" width="10.7109375" style="2" customWidth="1"/>
    <col min="1276" max="1276" width="12.28515625" style="2" customWidth="1"/>
    <col min="1277" max="1278" width="10.5703125" style="2" bestFit="1" customWidth="1"/>
    <col min="1279" max="1279" width="12" style="2" bestFit="1" customWidth="1"/>
    <col min="1280" max="1281" width="9.28515625" style="2" bestFit="1" customWidth="1"/>
    <col min="1282" max="1283" width="10.7109375" style="2" bestFit="1" customWidth="1"/>
    <col min="1284" max="1285" width="10.85546875" style="2" bestFit="1" customWidth="1"/>
    <col min="1286" max="1286" width="10.5703125" style="2" bestFit="1" customWidth="1"/>
    <col min="1287" max="1287" width="9.28515625" style="2" bestFit="1" customWidth="1"/>
    <col min="1288" max="1529" width="8.85546875" style="2"/>
    <col min="1530" max="1530" width="50.85546875" style="2" customWidth="1"/>
    <col min="1531" max="1531" width="10.7109375" style="2" customWidth="1"/>
    <col min="1532" max="1532" width="12.28515625" style="2" customWidth="1"/>
    <col min="1533" max="1534" width="10.5703125" style="2" bestFit="1" customWidth="1"/>
    <col min="1535" max="1535" width="12" style="2" bestFit="1" customWidth="1"/>
    <col min="1536" max="1537" width="9.28515625" style="2" bestFit="1" customWidth="1"/>
    <col min="1538" max="1539" width="10.7109375" style="2" bestFit="1" customWidth="1"/>
    <col min="1540" max="1541" width="10.85546875" style="2" bestFit="1" customWidth="1"/>
    <col min="1542" max="1542" width="10.5703125" style="2" bestFit="1" customWidth="1"/>
    <col min="1543" max="1543" width="9.28515625" style="2" bestFit="1" customWidth="1"/>
    <col min="1544" max="1785" width="8.85546875" style="2"/>
    <col min="1786" max="1786" width="50.85546875" style="2" customWidth="1"/>
    <col min="1787" max="1787" width="10.7109375" style="2" customWidth="1"/>
    <col min="1788" max="1788" width="12.28515625" style="2" customWidth="1"/>
    <col min="1789" max="1790" width="10.5703125" style="2" bestFit="1" customWidth="1"/>
    <col min="1791" max="1791" width="12" style="2" bestFit="1" customWidth="1"/>
    <col min="1792" max="1793" width="9.28515625" style="2" bestFit="1" customWidth="1"/>
    <col min="1794" max="1795" width="10.7109375" style="2" bestFit="1" customWidth="1"/>
    <col min="1796" max="1797" width="10.85546875" style="2" bestFit="1" customWidth="1"/>
    <col min="1798" max="1798" width="10.5703125" style="2" bestFit="1" customWidth="1"/>
    <col min="1799" max="1799" width="9.28515625" style="2" bestFit="1" customWidth="1"/>
    <col min="1800" max="2041" width="8.85546875" style="2"/>
    <col min="2042" max="2042" width="50.85546875" style="2" customWidth="1"/>
    <col min="2043" max="2043" width="10.7109375" style="2" customWidth="1"/>
    <col min="2044" max="2044" width="12.28515625" style="2" customWidth="1"/>
    <col min="2045" max="2046" width="10.5703125" style="2" bestFit="1" customWidth="1"/>
    <col min="2047" max="2047" width="12" style="2" bestFit="1" customWidth="1"/>
    <col min="2048" max="2049" width="9.28515625" style="2" bestFit="1" customWidth="1"/>
    <col min="2050" max="2051" width="10.7109375" style="2" bestFit="1" customWidth="1"/>
    <col min="2052" max="2053" width="10.85546875" style="2" bestFit="1" customWidth="1"/>
    <col min="2054" max="2054" width="10.5703125" style="2" bestFit="1" customWidth="1"/>
    <col min="2055" max="2055" width="9.28515625" style="2" bestFit="1" customWidth="1"/>
    <col min="2056" max="2297" width="8.85546875" style="2"/>
    <col min="2298" max="2298" width="50.85546875" style="2" customWidth="1"/>
    <col min="2299" max="2299" width="10.7109375" style="2" customWidth="1"/>
    <col min="2300" max="2300" width="12.28515625" style="2" customWidth="1"/>
    <col min="2301" max="2302" width="10.5703125" style="2" bestFit="1" customWidth="1"/>
    <col min="2303" max="2303" width="12" style="2" bestFit="1" customWidth="1"/>
    <col min="2304" max="2305" width="9.28515625" style="2" bestFit="1" customWidth="1"/>
    <col min="2306" max="2307" width="10.7109375" style="2" bestFit="1" customWidth="1"/>
    <col min="2308" max="2309" width="10.85546875" style="2" bestFit="1" customWidth="1"/>
    <col min="2310" max="2310" width="10.5703125" style="2" bestFit="1" customWidth="1"/>
    <col min="2311" max="2311" width="9.28515625" style="2" bestFit="1" customWidth="1"/>
    <col min="2312" max="2553" width="8.85546875" style="2"/>
    <col min="2554" max="2554" width="50.85546875" style="2" customWidth="1"/>
    <col min="2555" max="2555" width="10.7109375" style="2" customWidth="1"/>
    <col min="2556" max="2556" width="12.28515625" style="2" customWidth="1"/>
    <col min="2557" max="2558" width="10.5703125" style="2" bestFit="1" customWidth="1"/>
    <col min="2559" max="2559" width="12" style="2" bestFit="1" customWidth="1"/>
    <col min="2560" max="2561" width="9.28515625" style="2" bestFit="1" customWidth="1"/>
    <col min="2562" max="2563" width="10.7109375" style="2" bestFit="1" customWidth="1"/>
    <col min="2564" max="2565" width="10.85546875" style="2" bestFit="1" customWidth="1"/>
    <col min="2566" max="2566" width="10.5703125" style="2" bestFit="1" customWidth="1"/>
    <col min="2567" max="2567" width="9.28515625" style="2" bestFit="1" customWidth="1"/>
    <col min="2568" max="2809" width="8.85546875" style="2"/>
    <col min="2810" max="2810" width="50.85546875" style="2" customWidth="1"/>
    <col min="2811" max="2811" width="10.7109375" style="2" customWidth="1"/>
    <col min="2812" max="2812" width="12.28515625" style="2" customWidth="1"/>
    <col min="2813" max="2814" width="10.5703125" style="2" bestFit="1" customWidth="1"/>
    <col min="2815" max="2815" width="12" style="2" bestFit="1" customWidth="1"/>
    <col min="2816" max="2817" width="9.28515625" style="2" bestFit="1" customWidth="1"/>
    <col min="2818" max="2819" width="10.7109375" style="2" bestFit="1" customWidth="1"/>
    <col min="2820" max="2821" width="10.85546875" style="2" bestFit="1" customWidth="1"/>
    <col min="2822" max="2822" width="10.5703125" style="2" bestFit="1" customWidth="1"/>
    <col min="2823" max="2823" width="9.28515625" style="2" bestFit="1" customWidth="1"/>
    <col min="2824" max="3065" width="8.85546875" style="2"/>
    <col min="3066" max="3066" width="50.85546875" style="2" customWidth="1"/>
    <col min="3067" max="3067" width="10.7109375" style="2" customWidth="1"/>
    <col min="3068" max="3068" width="12.28515625" style="2" customWidth="1"/>
    <col min="3069" max="3070" width="10.5703125" style="2" bestFit="1" customWidth="1"/>
    <col min="3071" max="3071" width="12" style="2" bestFit="1" customWidth="1"/>
    <col min="3072" max="3073" width="9.28515625" style="2" bestFit="1" customWidth="1"/>
    <col min="3074" max="3075" width="10.7109375" style="2" bestFit="1" customWidth="1"/>
    <col min="3076" max="3077" width="10.85546875" style="2" bestFit="1" customWidth="1"/>
    <col min="3078" max="3078" width="10.5703125" style="2" bestFit="1" customWidth="1"/>
    <col min="3079" max="3079" width="9.28515625" style="2" bestFit="1" customWidth="1"/>
    <col min="3080" max="3321" width="8.85546875" style="2"/>
    <col min="3322" max="3322" width="50.85546875" style="2" customWidth="1"/>
    <col min="3323" max="3323" width="10.7109375" style="2" customWidth="1"/>
    <col min="3324" max="3324" width="12.28515625" style="2" customWidth="1"/>
    <col min="3325" max="3326" width="10.5703125" style="2" bestFit="1" customWidth="1"/>
    <col min="3327" max="3327" width="12" style="2" bestFit="1" customWidth="1"/>
    <col min="3328" max="3329" width="9.28515625" style="2" bestFit="1" customWidth="1"/>
    <col min="3330" max="3331" width="10.7109375" style="2" bestFit="1" customWidth="1"/>
    <col min="3332" max="3333" width="10.85546875" style="2" bestFit="1" customWidth="1"/>
    <col min="3334" max="3334" width="10.5703125" style="2" bestFit="1" customWidth="1"/>
    <col min="3335" max="3335" width="9.28515625" style="2" bestFit="1" customWidth="1"/>
    <col min="3336" max="3577" width="8.85546875" style="2"/>
    <col min="3578" max="3578" width="50.85546875" style="2" customWidth="1"/>
    <col min="3579" max="3579" width="10.7109375" style="2" customWidth="1"/>
    <col min="3580" max="3580" width="12.28515625" style="2" customWidth="1"/>
    <col min="3581" max="3582" width="10.5703125" style="2" bestFit="1" customWidth="1"/>
    <col min="3583" max="3583" width="12" style="2" bestFit="1" customWidth="1"/>
    <col min="3584" max="3585" width="9.28515625" style="2" bestFit="1" customWidth="1"/>
    <col min="3586" max="3587" width="10.7109375" style="2" bestFit="1" customWidth="1"/>
    <col min="3588" max="3589" width="10.85546875" style="2" bestFit="1" customWidth="1"/>
    <col min="3590" max="3590" width="10.5703125" style="2" bestFit="1" customWidth="1"/>
    <col min="3591" max="3591" width="9.28515625" style="2" bestFit="1" customWidth="1"/>
    <col min="3592" max="3833" width="8.85546875" style="2"/>
    <col min="3834" max="3834" width="50.85546875" style="2" customWidth="1"/>
    <col min="3835" max="3835" width="10.7109375" style="2" customWidth="1"/>
    <col min="3836" max="3836" width="12.28515625" style="2" customWidth="1"/>
    <col min="3837" max="3838" width="10.5703125" style="2" bestFit="1" customWidth="1"/>
    <col min="3839" max="3839" width="12" style="2" bestFit="1" customWidth="1"/>
    <col min="3840" max="3841" width="9.28515625" style="2" bestFit="1" customWidth="1"/>
    <col min="3842" max="3843" width="10.7109375" style="2" bestFit="1" customWidth="1"/>
    <col min="3844" max="3845" width="10.85546875" style="2" bestFit="1" customWidth="1"/>
    <col min="3846" max="3846" width="10.5703125" style="2" bestFit="1" customWidth="1"/>
    <col min="3847" max="3847" width="9.28515625" style="2" bestFit="1" customWidth="1"/>
    <col min="3848" max="4089" width="8.85546875" style="2"/>
    <col min="4090" max="4090" width="50.85546875" style="2" customWidth="1"/>
    <col min="4091" max="4091" width="10.7109375" style="2" customWidth="1"/>
    <col min="4092" max="4092" width="12.28515625" style="2" customWidth="1"/>
    <col min="4093" max="4094" width="10.5703125" style="2" bestFit="1" customWidth="1"/>
    <col min="4095" max="4095" width="12" style="2" bestFit="1" customWidth="1"/>
    <col min="4096" max="4097" width="9.28515625" style="2" bestFit="1" customWidth="1"/>
    <col min="4098" max="4099" width="10.7109375" style="2" bestFit="1" customWidth="1"/>
    <col min="4100" max="4101" width="10.85546875" style="2" bestFit="1" customWidth="1"/>
    <col min="4102" max="4102" width="10.5703125" style="2" bestFit="1" customWidth="1"/>
    <col min="4103" max="4103" width="9.28515625" style="2" bestFit="1" customWidth="1"/>
    <col min="4104" max="4345" width="8.85546875" style="2"/>
    <col min="4346" max="4346" width="50.85546875" style="2" customWidth="1"/>
    <col min="4347" max="4347" width="10.7109375" style="2" customWidth="1"/>
    <col min="4348" max="4348" width="12.28515625" style="2" customWidth="1"/>
    <col min="4349" max="4350" width="10.5703125" style="2" bestFit="1" customWidth="1"/>
    <col min="4351" max="4351" width="12" style="2" bestFit="1" customWidth="1"/>
    <col min="4352" max="4353" width="9.28515625" style="2" bestFit="1" customWidth="1"/>
    <col min="4354" max="4355" width="10.7109375" style="2" bestFit="1" customWidth="1"/>
    <col min="4356" max="4357" width="10.85546875" style="2" bestFit="1" customWidth="1"/>
    <col min="4358" max="4358" width="10.5703125" style="2" bestFit="1" customWidth="1"/>
    <col min="4359" max="4359" width="9.28515625" style="2" bestFit="1" customWidth="1"/>
    <col min="4360" max="4601" width="8.85546875" style="2"/>
    <col min="4602" max="4602" width="50.85546875" style="2" customWidth="1"/>
    <col min="4603" max="4603" width="10.7109375" style="2" customWidth="1"/>
    <col min="4604" max="4604" width="12.28515625" style="2" customWidth="1"/>
    <col min="4605" max="4606" width="10.5703125" style="2" bestFit="1" customWidth="1"/>
    <col min="4607" max="4607" width="12" style="2" bestFit="1" customWidth="1"/>
    <col min="4608" max="4609" width="9.28515625" style="2" bestFit="1" customWidth="1"/>
    <col min="4610" max="4611" width="10.7109375" style="2" bestFit="1" customWidth="1"/>
    <col min="4612" max="4613" width="10.85546875" style="2" bestFit="1" customWidth="1"/>
    <col min="4614" max="4614" width="10.5703125" style="2" bestFit="1" customWidth="1"/>
    <col min="4615" max="4615" width="9.28515625" style="2" bestFit="1" customWidth="1"/>
    <col min="4616" max="4857" width="8.85546875" style="2"/>
    <col min="4858" max="4858" width="50.85546875" style="2" customWidth="1"/>
    <col min="4859" max="4859" width="10.7109375" style="2" customWidth="1"/>
    <col min="4860" max="4860" width="12.28515625" style="2" customWidth="1"/>
    <col min="4861" max="4862" width="10.5703125" style="2" bestFit="1" customWidth="1"/>
    <col min="4863" max="4863" width="12" style="2" bestFit="1" customWidth="1"/>
    <col min="4864" max="4865" width="9.28515625" style="2" bestFit="1" customWidth="1"/>
    <col min="4866" max="4867" width="10.7109375" style="2" bestFit="1" customWidth="1"/>
    <col min="4868" max="4869" width="10.85546875" style="2" bestFit="1" customWidth="1"/>
    <col min="4870" max="4870" width="10.5703125" style="2" bestFit="1" customWidth="1"/>
    <col min="4871" max="4871" width="9.28515625" style="2" bestFit="1" customWidth="1"/>
    <col min="4872" max="5113" width="8.85546875" style="2"/>
    <col min="5114" max="5114" width="50.85546875" style="2" customWidth="1"/>
    <col min="5115" max="5115" width="10.7109375" style="2" customWidth="1"/>
    <col min="5116" max="5116" width="12.28515625" style="2" customWidth="1"/>
    <col min="5117" max="5118" width="10.5703125" style="2" bestFit="1" customWidth="1"/>
    <col min="5119" max="5119" width="12" style="2" bestFit="1" customWidth="1"/>
    <col min="5120" max="5121" width="9.28515625" style="2" bestFit="1" customWidth="1"/>
    <col min="5122" max="5123" width="10.7109375" style="2" bestFit="1" customWidth="1"/>
    <col min="5124" max="5125" width="10.85546875" style="2" bestFit="1" customWidth="1"/>
    <col min="5126" max="5126" width="10.5703125" style="2" bestFit="1" customWidth="1"/>
    <col min="5127" max="5127" width="9.28515625" style="2" bestFit="1" customWidth="1"/>
    <col min="5128" max="5369" width="8.85546875" style="2"/>
    <col min="5370" max="5370" width="50.85546875" style="2" customWidth="1"/>
    <col min="5371" max="5371" width="10.7109375" style="2" customWidth="1"/>
    <col min="5372" max="5372" width="12.28515625" style="2" customWidth="1"/>
    <col min="5373" max="5374" width="10.5703125" style="2" bestFit="1" customWidth="1"/>
    <col min="5375" max="5375" width="12" style="2" bestFit="1" customWidth="1"/>
    <col min="5376" max="5377" width="9.28515625" style="2" bestFit="1" customWidth="1"/>
    <col min="5378" max="5379" width="10.7109375" style="2" bestFit="1" customWidth="1"/>
    <col min="5380" max="5381" width="10.85546875" style="2" bestFit="1" customWidth="1"/>
    <col min="5382" max="5382" width="10.5703125" style="2" bestFit="1" customWidth="1"/>
    <col min="5383" max="5383" width="9.28515625" style="2" bestFit="1" customWidth="1"/>
    <col min="5384" max="5625" width="8.85546875" style="2"/>
    <col min="5626" max="5626" width="50.85546875" style="2" customWidth="1"/>
    <col min="5627" max="5627" width="10.7109375" style="2" customWidth="1"/>
    <col min="5628" max="5628" width="12.28515625" style="2" customWidth="1"/>
    <col min="5629" max="5630" width="10.5703125" style="2" bestFit="1" customWidth="1"/>
    <col min="5631" max="5631" width="12" style="2" bestFit="1" customWidth="1"/>
    <col min="5632" max="5633" width="9.28515625" style="2" bestFit="1" customWidth="1"/>
    <col min="5634" max="5635" width="10.7109375" style="2" bestFit="1" customWidth="1"/>
    <col min="5636" max="5637" width="10.85546875" style="2" bestFit="1" customWidth="1"/>
    <col min="5638" max="5638" width="10.5703125" style="2" bestFit="1" customWidth="1"/>
    <col min="5639" max="5639" width="9.28515625" style="2" bestFit="1" customWidth="1"/>
    <col min="5640" max="5881" width="8.85546875" style="2"/>
    <col min="5882" max="5882" width="50.85546875" style="2" customWidth="1"/>
    <col min="5883" max="5883" width="10.7109375" style="2" customWidth="1"/>
    <col min="5884" max="5884" width="12.28515625" style="2" customWidth="1"/>
    <col min="5885" max="5886" width="10.5703125" style="2" bestFit="1" customWidth="1"/>
    <col min="5887" max="5887" width="12" style="2" bestFit="1" customWidth="1"/>
    <col min="5888" max="5889" width="9.28515625" style="2" bestFit="1" customWidth="1"/>
    <col min="5890" max="5891" width="10.7109375" style="2" bestFit="1" customWidth="1"/>
    <col min="5892" max="5893" width="10.85546875" style="2" bestFit="1" customWidth="1"/>
    <col min="5894" max="5894" width="10.5703125" style="2" bestFit="1" customWidth="1"/>
    <col min="5895" max="5895" width="9.28515625" style="2" bestFit="1" customWidth="1"/>
    <col min="5896" max="6137" width="8.85546875" style="2"/>
    <col min="6138" max="6138" width="50.85546875" style="2" customWidth="1"/>
    <col min="6139" max="6139" width="10.7109375" style="2" customWidth="1"/>
    <col min="6140" max="6140" width="12.28515625" style="2" customWidth="1"/>
    <col min="6141" max="6142" width="10.5703125" style="2" bestFit="1" customWidth="1"/>
    <col min="6143" max="6143" width="12" style="2" bestFit="1" customWidth="1"/>
    <col min="6144" max="6145" width="9.28515625" style="2" bestFit="1" customWidth="1"/>
    <col min="6146" max="6147" width="10.7109375" style="2" bestFit="1" customWidth="1"/>
    <col min="6148" max="6149" width="10.85546875" style="2" bestFit="1" customWidth="1"/>
    <col min="6150" max="6150" width="10.5703125" style="2" bestFit="1" customWidth="1"/>
    <col min="6151" max="6151" width="9.28515625" style="2" bestFit="1" customWidth="1"/>
    <col min="6152" max="6393" width="8.85546875" style="2"/>
    <col min="6394" max="6394" width="50.85546875" style="2" customWidth="1"/>
    <col min="6395" max="6395" width="10.7109375" style="2" customWidth="1"/>
    <col min="6396" max="6396" width="12.28515625" style="2" customWidth="1"/>
    <col min="6397" max="6398" width="10.5703125" style="2" bestFit="1" customWidth="1"/>
    <col min="6399" max="6399" width="12" style="2" bestFit="1" customWidth="1"/>
    <col min="6400" max="6401" width="9.28515625" style="2" bestFit="1" customWidth="1"/>
    <col min="6402" max="6403" width="10.7109375" style="2" bestFit="1" customWidth="1"/>
    <col min="6404" max="6405" width="10.85546875" style="2" bestFit="1" customWidth="1"/>
    <col min="6406" max="6406" width="10.5703125" style="2" bestFit="1" customWidth="1"/>
    <col min="6407" max="6407" width="9.28515625" style="2" bestFit="1" customWidth="1"/>
    <col min="6408" max="6649" width="8.85546875" style="2"/>
    <col min="6650" max="6650" width="50.85546875" style="2" customWidth="1"/>
    <col min="6651" max="6651" width="10.7109375" style="2" customWidth="1"/>
    <col min="6652" max="6652" width="12.28515625" style="2" customWidth="1"/>
    <col min="6653" max="6654" width="10.5703125" style="2" bestFit="1" customWidth="1"/>
    <col min="6655" max="6655" width="12" style="2" bestFit="1" customWidth="1"/>
    <col min="6656" max="6657" width="9.28515625" style="2" bestFit="1" customWidth="1"/>
    <col min="6658" max="6659" width="10.7109375" style="2" bestFit="1" customWidth="1"/>
    <col min="6660" max="6661" width="10.85546875" style="2" bestFit="1" customWidth="1"/>
    <col min="6662" max="6662" width="10.5703125" style="2" bestFit="1" customWidth="1"/>
    <col min="6663" max="6663" width="9.28515625" style="2" bestFit="1" customWidth="1"/>
    <col min="6664" max="6905" width="8.85546875" style="2"/>
    <col min="6906" max="6906" width="50.85546875" style="2" customWidth="1"/>
    <col min="6907" max="6907" width="10.7109375" style="2" customWidth="1"/>
    <col min="6908" max="6908" width="12.28515625" style="2" customWidth="1"/>
    <col min="6909" max="6910" width="10.5703125" style="2" bestFit="1" customWidth="1"/>
    <col min="6911" max="6911" width="12" style="2" bestFit="1" customWidth="1"/>
    <col min="6912" max="6913" width="9.28515625" style="2" bestFit="1" customWidth="1"/>
    <col min="6914" max="6915" width="10.7109375" style="2" bestFit="1" customWidth="1"/>
    <col min="6916" max="6917" width="10.85546875" style="2" bestFit="1" customWidth="1"/>
    <col min="6918" max="6918" width="10.5703125" style="2" bestFit="1" customWidth="1"/>
    <col min="6919" max="6919" width="9.28515625" style="2" bestFit="1" customWidth="1"/>
    <col min="6920" max="7161" width="8.85546875" style="2"/>
    <col min="7162" max="7162" width="50.85546875" style="2" customWidth="1"/>
    <col min="7163" max="7163" width="10.7109375" style="2" customWidth="1"/>
    <col min="7164" max="7164" width="12.28515625" style="2" customWidth="1"/>
    <col min="7165" max="7166" width="10.5703125" style="2" bestFit="1" customWidth="1"/>
    <col min="7167" max="7167" width="12" style="2" bestFit="1" customWidth="1"/>
    <col min="7168" max="7169" width="9.28515625" style="2" bestFit="1" customWidth="1"/>
    <col min="7170" max="7171" width="10.7109375" style="2" bestFit="1" customWidth="1"/>
    <col min="7172" max="7173" width="10.85546875" style="2" bestFit="1" customWidth="1"/>
    <col min="7174" max="7174" width="10.5703125" style="2" bestFit="1" customWidth="1"/>
    <col min="7175" max="7175" width="9.28515625" style="2" bestFit="1" customWidth="1"/>
    <col min="7176" max="7417" width="8.85546875" style="2"/>
    <col min="7418" max="7418" width="50.85546875" style="2" customWidth="1"/>
    <col min="7419" max="7419" width="10.7109375" style="2" customWidth="1"/>
    <col min="7420" max="7420" width="12.28515625" style="2" customWidth="1"/>
    <col min="7421" max="7422" width="10.5703125" style="2" bestFit="1" customWidth="1"/>
    <col min="7423" max="7423" width="12" style="2" bestFit="1" customWidth="1"/>
    <col min="7424" max="7425" width="9.28515625" style="2" bestFit="1" customWidth="1"/>
    <col min="7426" max="7427" width="10.7109375" style="2" bestFit="1" customWidth="1"/>
    <col min="7428" max="7429" width="10.85546875" style="2" bestFit="1" customWidth="1"/>
    <col min="7430" max="7430" width="10.5703125" style="2" bestFit="1" customWidth="1"/>
    <col min="7431" max="7431" width="9.28515625" style="2" bestFit="1" customWidth="1"/>
    <col min="7432" max="7673" width="8.85546875" style="2"/>
    <col min="7674" max="7674" width="50.85546875" style="2" customWidth="1"/>
    <col min="7675" max="7675" width="10.7109375" style="2" customWidth="1"/>
    <col min="7676" max="7676" width="12.28515625" style="2" customWidth="1"/>
    <col min="7677" max="7678" width="10.5703125" style="2" bestFit="1" customWidth="1"/>
    <col min="7679" max="7679" width="12" style="2" bestFit="1" customWidth="1"/>
    <col min="7680" max="7681" width="9.28515625" style="2" bestFit="1" customWidth="1"/>
    <col min="7682" max="7683" width="10.7109375" style="2" bestFit="1" customWidth="1"/>
    <col min="7684" max="7685" width="10.85546875" style="2" bestFit="1" customWidth="1"/>
    <col min="7686" max="7686" width="10.5703125" style="2" bestFit="1" customWidth="1"/>
    <col min="7687" max="7687" width="9.28515625" style="2" bestFit="1" customWidth="1"/>
    <col min="7688" max="7929" width="8.85546875" style="2"/>
    <col min="7930" max="7930" width="50.85546875" style="2" customWidth="1"/>
    <col min="7931" max="7931" width="10.7109375" style="2" customWidth="1"/>
    <col min="7932" max="7932" width="12.28515625" style="2" customWidth="1"/>
    <col min="7933" max="7934" width="10.5703125" style="2" bestFit="1" customWidth="1"/>
    <col min="7935" max="7935" width="12" style="2" bestFit="1" customWidth="1"/>
    <col min="7936" max="7937" width="9.28515625" style="2" bestFit="1" customWidth="1"/>
    <col min="7938" max="7939" width="10.7109375" style="2" bestFit="1" customWidth="1"/>
    <col min="7940" max="7941" width="10.85546875" style="2" bestFit="1" customWidth="1"/>
    <col min="7942" max="7942" width="10.5703125" style="2" bestFit="1" customWidth="1"/>
    <col min="7943" max="7943" width="9.28515625" style="2" bestFit="1" customWidth="1"/>
    <col min="7944" max="8185" width="8.85546875" style="2"/>
    <col min="8186" max="8186" width="50.85546875" style="2" customWidth="1"/>
    <col min="8187" max="8187" width="10.7109375" style="2" customWidth="1"/>
    <col min="8188" max="8188" width="12.28515625" style="2" customWidth="1"/>
    <col min="8189" max="8190" width="10.5703125" style="2" bestFit="1" customWidth="1"/>
    <col min="8191" max="8191" width="12" style="2" bestFit="1" customWidth="1"/>
    <col min="8192" max="8193" width="9.28515625" style="2" bestFit="1" customWidth="1"/>
    <col min="8194" max="8195" width="10.7109375" style="2" bestFit="1" customWidth="1"/>
    <col min="8196" max="8197" width="10.85546875" style="2" bestFit="1" customWidth="1"/>
    <col min="8198" max="8198" width="10.5703125" style="2" bestFit="1" customWidth="1"/>
    <col min="8199" max="8199" width="9.28515625" style="2" bestFit="1" customWidth="1"/>
    <col min="8200" max="8441" width="8.85546875" style="2"/>
    <col min="8442" max="8442" width="50.85546875" style="2" customWidth="1"/>
    <col min="8443" max="8443" width="10.7109375" style="2" customWidth="1"/>
    <col min="8444" max="8444" width="12.28515625" style="2" customWidth="1"/>
    <col min="8445" max="8446" width="10.5703125" style="2" bestFit="1" customWidth="1"/>
    <col min="8447" max="8447" width="12" style="2" bestFit="1" customWidth="1"/>
    <col min="8448" max="8449" width="9.28515625" style="2" bestFit="1" customWidth="1"/>
    <col min="8450" max="8451" width="10.7109375" style="2" bestFit="1" customWidth="1"/>
    <col min="8452" max="8453" width="10.85546875" style="2" bestFit="1" customWidth="1"/>
    <col min="8454" max="8454" width="10.5703125" style="2" bestFit="1" customWidth="1"/>
    <col min="8455" max="8455" width="9.28515625" style="2" bestFit="1" customWidth="1"/>
    <col min="8456" max="8697" width="8.85546875" style="2"/>
    <col min="8698" max="8698" width="50.85546875" style="2" customWidth="1"/>
    <col min="8699" max="8699" width="10.7109375" style="2" customWidth="1"/>
    <col min="8700" max="8700" width="12.28515625" style="2" customWidth="1"/>
    <col min="8701" max="8702" width="10.5703125" style="2" bestFit="1" customWidth="1"/>
    <col min="8703" max="8703" width="12" style="2" bestFit="1" customWidth="1"/>
    <col min="8704" max="8705" width="9.28515625" style="2" bestFit="1" customWidth="1"/>
    <col min="8706" max="8707" width="10.7109375" style="2" bestFit="1" customWidth="1"/>
    <col min="8708" max="8709" width="10.85546875" style="2" bestFit="1" customWidth="1"/>
    <col min="8710" max="8710" width="10.5703125" style="2" bestFit="1" customWidth="1"/>
    <col min="8711" max="8711" width="9.28515625" style="2" bestFit="1" customWidth="1"/>
    <col min="8712" max="8953" width="8.85546875" style="2"/>
    <col min="8954" max="8954" width="50.85546875" style="2" customWidth="1"/>
    <col min="8955" max="8955" width="10.7109375" style="2" customWidth="1"/>
    <col min="8956" max="8956" width="12.28515625" style="2" customWidth="1"/>
    <col min="8957" max="8958" width="10.5703125" style="2" bestFit="1" customWidth="1"/>
    <col min="8959" max="8959" width="12" style="2" bestFit="1" customWidth="1"/>
    <col min="8960" max="8961" width="9.28515625" style="2" bestFit="1" customWidth="1"/>
    <col min="8962" max="8963" width="10.7109375" style="2" bestFit="1" customWidth="1"/>
    <col min="8964" max="8965" width="10.85546875" style="2" bestFit="1" customWidth="1"/>
    <col min="8966" max="8966" width="10.5703125" style="2" bestFit="1" customWidth="1"/>
    <col min="8967" max="8967" width="9.28515625" style="2" bestFit="1" customWidth="1"/>
    <col min="8968" max="9209" width="8.85546875" style="2"/>
    <col min="9210" max="9210" width="50.85546875" style="2" customWidth="1"/>
    <col min="9211" max="9211" width="10.7109375" style="2" customWidth="1"/>
    <col min="9212" max="9212" width="12.28515625" style="2" customWidth="1"/>
    <col min="9213" max="9214" width="10.5703125" style="2" bestFit="1" customWidth="1"/>
    <col min="9215" max="9215" width="12" style="2" bestFit="1" customWidth="1"/>
    <col min="9216" max="9217" width="9.28515625" style="2" bestFit="1" customWidth="1"/>
    <col min="9218" max="9219" width="10.7109375" style="2" bestFit="1" customWidth="1"/>
    <col min="9220" max="9221" width="10.85546875" style="2" bestFit="1" customWidth="1"/>
    <col min="9222" max="9222" width="10.5703125" style="2" bestFit="1" customWidth="1"/>
    <col min="9223" max="9223" width="9.28515625" style="2" bestFit="1" customWidth="1"/>
    <col min="9224" max="9465" width="8.85546875" style="2"/>
    <col min="9466" max="9466" width="50.85546875" style="2" customWidth="1"/>
    <col min="9467" max="9467" width="10.7109375" style="2" customWidth="1"/>
    <col min="9468" max="9468" width="12.28515625" style="2" customWidth="1"/>
    <col min="9469" max="9470" width="10.5703125" style="2" bestFit="1" customWidth="1"/>
    <col min="9471" max="9471" width="12" style="2" bestFit="1" customWidth="1"/>
    <col min="9472" max="9473" width="9.28515625" style="2" bestFit="1" customWidth="1"/>
    <col min="9474" max="9475" width="10.7109375" style="2" bestFit="1" customWidth="1"/>
    <col min="9476" max="9477" width="10.85546875" style="2" bestFit="1" customWidth="1"/>
    <col min="9478" max="9478" width="10.5703125" style="2" bestFit="1" customWidth="1"/>
    <col min="9479" max="9479" width="9.28515625" style="2" bestFit="1" customWidth="1"/>
    <col min="9480" max="9721" width="8.85546875" style="2"/>
    <col min="9722" max="9722" width="50.85546875" style="2" customWidth="1"/>
    <col min="9723" max="9723" width="10.7109375" style="2" customWidth="1"/>
    <col min="9724" max="9724" width="12.28515625" style="2" customWidth="1"/>
    <col min="9725" max="9726" width="10.5703125" style="2" bestFit="1" customWidth="1"/>
    <col min="9727" max="9727" width="12" style="2" bestFit="1" customWidth="1"/>
    <col min="9728" max="9729" width="9.28515625" style="2" bestFit="1" customWidth="1"/>
    <col min="9730" max="9731" width="10.7109375" style="2" bestFit="1" customWidth="1"/>
    <col min="9732" max="9733" width="10.85546875" style="2" bestFit="1" customWidth="1"/>
    <col min="9734" max="9734" width="10.5703125" style="2" bestFit="1" customWidth="1"/>
    <col min="9735" max="9735" width="9.28515625" style="2" bestFit="1" customWidth="1"/>
    <col min="9736" max="9977" width="8.85546875" style="2"/>
    <col min="9978" max="9978" width="50.85546875" style="2" customWidth="1"/>
    <col min="9979" max="9979" width="10.7109375" style="2" customWidth="1"/>
    <col min="9980" max="9980" width="12.28515625" style="2" customWidth="1"/>
    <col min="9981" max="9982" width="10.5703125" style="2" bestFit="1" customWidth="1"/>
    <col min="9983" max="9983" width="12" style="2" bestFit="1" customWidth="1"/>
    <col min="9984" max="9985" width="9.28515625" style="2" bestFit="1" customWidth="1"/>
    <col min="9986" max="9987" width="10.7109375" style="2" bestFit="1" customWidth="1"/>
    <col min="9988" max="9989" width="10.85546875" style="2" bestFit="1" customWidth="1"/>
    <col min="9990" max="9990" width="10.5703125" style="2" bestFit="1" customWidth="1"/>
    <col min="9991" max="9991" width="9.28515625" style="2" bestFit="1" customWidth="1"/>
    <col min="9992" max="10233" width="8.85546875" style="2"/>
    <col min="10234" max="10234" width="50.85546875" style="2" customWidth="1"/>
    <col min="10235" max="10235" width="10.7109375" style="2" customWidth="1"/>
    <col min="10236" max="10236" width="12.28515625" style="2" customWidth="1"/>
    <col min="10237" max="10238" width="10.5703125" style="2" bestFit="1" customWidth="1"/>
    <col min="10239" max="10239" width="12" style="2" bestFit="1" customWidth="1"/>
    <col min="10240" max="10241" width="9.28515625" style="2" bestFit="1" customWidth="1"/>
    <col min="10242" max="10243" width="10.7109375" style="2" bestFit="1" customWidth="1"/>
    <col min="10244" max="10245" width="10.85546875" style="2" bestFit="1" customWidth="1"/>
    <col min="10246" max="10246" width="10.5703125" style="2" bestFit="1" customWidth="1"/>
    <col min="10247" max="10247" width="9.28515625" style="2" bestFit="1" customWidth="1"/>
    <col min="10248" max="10489" width="8.85546875" style="2"/>
    <col min="10490" max="10490" width="50.85546875" style="2" customWidth="1"/>
    <col min="10491" max="10491" width="10.7109375" style="2" customWidth="1"/>
    <col min="10492" max="10492" width="12.28515625" style="2" customWidth="1"/>
    <col min="10493" max="10494" width="10.5703125" style="2" bestFit="1" customWidth="1"/>
    <col min="10495" max="10495" width="12" style="2" bestFit="1" customWidth="1"/>
    <col min="10496" max="10497" width="9.28515625" style="2" bestFit="1" customWidth="1"/>
    <col min="10498" max="10499" width="10.7109375" style="2" bestFit="1" customWidth="1"/>
    <col min="10500" max="10501" width="10.85546875" style="2" bestFit="1" customWidth="1"/>
    <col min="10502" max="10502" width="10.5703125" style="2" bestFit="1" customWidth="1"/>
    <col min="10503" max="10503" width="9.28515625" style="2" bestFit="1" customWidth="1"/>
    <col min="10504" max="10745" width="8.85546875" style="2"/>
    <col min="10746" max="10746" width="50.85546875" style="2" customWidth="1"/>
    <col min="10747" max="10747" width="10.7109375" style="2" customWidth="1"/>
    <col min="10748" max="10748" width="12.28515625" style="2" customWidth="1"/>
    <col min="10749" max="10750" width="10.5703125" style="2" bestFit="1" customWidth="1"/>
    <col min="10751" max="10751" width="12" style="2" bestFit="1" customWidth="1"/>
    <col min="10752" max="10753" width="9.28515625" style="2" bestFit="1" customWidth="1"/>
    <col min="10754" max="10755" width="10.7109375" style="2" bestFit="1" customWidth="1"/>
    <col min="10756" max="10757" width="10.85546875" style="2" bestFit="1" customWidth="1"/>
    <col min="10758" max="10758" width="10.5703125" style="2" bestFit="1" customWidth="1"/>
    <col min="10759" max="10759" width="9.28515625" style="2" bestFit="1" customWidth="1"/>
    <col min="10760" max="11001" width="8.85546875" style="2"/>
    <col min="11002" max="11002" width="50.85546875" style="2" customWidth="1"/>
    <col min="11003" max="11003" width="10.7109375" style="2" customWidth="1"/>
    <col min="11004" max="11004" width="12.28515625" style="2" customWidth="1"/>
    <col min="11005" max="11006" width="10.5703125" style="2" bestFit="1" customWidth="1"/>
    <col min="11007" max="11007" width="12" style="2" bestFit="1" customWidth="1"/>
    <col min="11008" max="11009" width="9.28515625" style="2" bestFit="1" customWidth="1"/>
    <col min="11010" max="11011" width="10.7109375" style="2" bestFit="1" customWidth="1"/>
    <col min="11012" max="11013" width="10.85546875" style="2" bestFit="1" customWidth="1"/>
    <col min="11014" max="11014" width="10.5703125" style="2" bestFit="1" customWidth="1"/>
    <col min="11015" max="11015" width="9.28515625" style="2" bestFit="1" customWidth="1"/>
    <col min="11016" max="11257" width="8.85546875" style="2"/>
    <col min="11258" max="11258" width="50.85546875" style="2" customWidth="1"/>
    <col min="11259" max="11259" width="10.7109375" style="2" customWidth="1"/>
    <col min="11260" max="11260" width="12.28515625" style="2" customWidth="1"/>
    <col min="11261" max="11262" width="10.5703125" style="2" bestFit="1" customWidth="1"/>
    <col min="11263" max="11263" width="12" style="2" bestFit="1" customWidth="1"/>
    <col min="11264" max="11265" width="9.28515625" style="2" bestFit="1" customWidth="1"/>
    <col min="11266" max="11267" width="10.7109375" style="2" bestFit="1" customWidth="1"/>
    <col min="11268" max="11269" width="10.85546875" style="2" bestFit="1" customWidth="1"/>
    <col min="11270" max="11270" width="10.5703125" style="2" bestFit="1" customWidth="1"/>
    <col min="11271" max="11271" width="9.28515625" style="2" bestFit="1" customWidth="1"/>
    <col min="11272" max="11513" width="8.85546875" style="2"/>
    <col min="11514" max="11514" width="50.85546875" style="2" customWidth="1"/>
    <col min="11515" max="11515" width="10.7109375" style="2" customWidth="1"/>
    <col min="11516" max="11516" width="12.28515625" style="2" customWidth="1"/>
    <col min="11517" max="11518" width="10.5703125" style="2" bestFit="1" customWidth="1"/>
    <col min="11519" max="11519" width="12" style="2" bestFit="1" customWidth="1"/>
    <col min="11520" max="11521" width="9.28515625" style="2" bestFit="1" customWidth="1"/>
    <col min="11522" max="11523" width="10.7109375" style="2" bestFit="1" customWidth="1"/>
    <col min="11524" max="11525" width="10.85546875" style="2" bestFit="1" customWidth="1"/>
    <col min="11526" max="11526" width="10.5703125" style="2" bestFit="1" customWidth="1"/>
    <col min="11527" max="11527" width="9.28515625" style="2" bestFit="1" customWidth="1"/>
    <col min="11528" max="11769" width="8.85546875" style="2"/>
    <col min="11770" max="11770" width="50.85546875" style="2" customWidth="1"/>
    <col min="11771" max="11771" width="10.7109375" style="2" customWidth="1"/>
    <col min="11772" max="11772" width="12.28515625" style="2" customWidth="1"/>
    <col min="11773" max="11774" width="10.5703125" style="2" bestFit="1" customWidth="1"/>
    <col min="11775" max="11775" width="12" style="2" bestFit="1" customWidth="1"/>
    <col min="11776" max="11777" width="9.28515625" style="2" bestFit="1" customWidth="1"/>
    <col min="11778" max="11779" width="10.7109375" style="2" bestFit="1" customWidth="1"/>
    <col min="11780" max="11781" width="10.85546875" style="2" bestFit="1" customWidth="1"/>
    <col min="11782" max="11782" width="10.5703125" style="2" bestFit="1" customWidth="1"/>
    <col min="11783" max="11783" width="9.28515625" style="2" bestFit="1" customWidth="1"/>
    <col min="11784" max="12025" width="8.85546875" style="2"/>
    <col min="12026" max="12026" width="50.85546875" style="2" customWidth="1"/>
    <col min="12027" max="12027" width="10.7109375" style="2" customWidth="1"/>
    <col min="12028" max="12028" width="12.28515625" style="2" customWidth="1"/>
    <col min="12029" max="12030" width="10.5703125" style="2" bestFit="1" customWidth="1"/>
    <col min="12031" max="12031" width="12" style="2" bestFit="1" customWidth="1"/>
    <col min="12032" max="12033" width="9.28515625" style="2" bestFit="1" customWidth="1"/>
    <col min="12034" max="12035" width="10.7109375" style="2" bestFit="1" customWidth="1"/>
    <col min="12036" max="12037" width="10.85546875" style="2" bestFit="1" customWidth="1"/>
    <col min="12038" max="12038" width="10.5703125" style="2" bestFit="1" customWidth="1"/>
    <col min="12039" max="12039" width="9.28515625" style="2" bestFit="1" customWidth="1"/>
    <col min="12040" max="12281" width="8.85546875" style="2"/>
    <col min="12282" max="12282" width="50.85546875" style="2" customWidth="1"/>
    <col min="12283" max="12283" width="10.7109375" style="2" customWidth="1"/>
    <col min="12284" max="12284" width="12.28515625" style="2" customWidth="1"/>
    <col min="12285" max="12286" width="10.5703125" style="2" bestFit="1" customWidth="1"/>
    <col min="12287" max="12287" width="12" style="2" bestFit="1" customWidth="1"/>
    <col min="12288" max="12289" width="9.28515625" style="2" bestFit="1" customWidth="1"/>
    <col min="12290" max="12291" width="10.7109375" style="2" bestFit="1" customWidth="1"/>
    <col min="12292" max="12293" width="10.85546875" style="2" bestFit="1" customWidth="1"/>
    <col min="12294" max="12294" width="10.5703125" style="2" bestFit="1" customWidth="1"/>
    <col min="12295" max="12295" width="9.28515625" style="2" bestFit="1" customWidth="1"/>
    <col min="12296" max="12537" width="8.85546875" style="2"/>
    <col min="12538" max="12538" width="50.85546875" style="2" customWidth="1"/>
    <col min="12539" max="12539" width="10.7109375" style="2" customWidth="1"/>
    <col min="12540" max="12540" width="12.28515625" style="2" customWidth="1"/>
    <col min="12541" max="12542" width="10.5703125" style="2" bestFit="1" customWidth="1"/>
    <col min="12543" max="12543" width="12" style="2" bestFit="1" customWidth="1"/>
    <col min="12544" max="12545" width="9.28515625" style="2" bestFit="1" customWidth="1"/>
    <col min="12546" max="12547" width="10.7109375" style="2" bestFit="1" customWidth="1"/>
    <col min="12548" max="12549" width="10.85546875" style="2" bestFit="1" customWidth="1"/>
    <col min="12550" max="12550" width="10.5703125" style="2" bestFit="1" customWidth="1"/>
    <col min="12551" max="12551" width="9.28515625" style="2" bestFit="1" customWidth="1"/>
    <col min="12552" max="12793" width="8.85546875" style="2"/>
    <col min="12794" max="12794" width="50.85546875" style="2" customWidth="1"/>
    <col min="12795" max="12795" width="10.7109375" style="2" customWidth="1"/>
    <col min="12796" max="12796" width="12.28515625" style="2" customWidth="1"/>
    <col min="12797" max="12798" width="10.5703125" style="2" bestFit="1" customWidth="1"/>
    <col min="12799" max="12799" width="12" style="2" bestFit="1" customWidth="1"/>
    <col min="12800" max="12801" width="9.28515625" style="2" bestFit="1" customWidth="1"/>
    <col min="12802" max="12803" width="10.7109375" style="2" bestFit="1" customWidth="1"/>
    <col min="12804" max="12805" width="10.85546875" style="2" bestFit="1" customWidth="1"/>
    <col min="12806" max="12806" width="10.5703125" style="2" bestFit="1" customWidth="1"/>
    <col min="12807" max="12807" width="9.28515625" style="2" bestFit="1" customWidth="1"/>
    <col min="12808" max="13049" width="8.85546875" style="2"/>
    <col min="13050" max="13050" width="50.85546875" style="2" customWidth="1"/>
    <col min="13051" max="13051" width="10.7109375" style="2" customWidth="1"/>
    <col min="13052" max="13052" width="12.28515625" style="2" customWidth="1"/>
    <col min="13053" max="13054" width="10.5703125" style="2" bestFit="1" customWidth="1"/>
    <col min="13055" max="13055" width="12" style="2" bestFit="1" customWidth="1"/>
    <col min="13056" max="13057" width="9.28515625" style="2" bestFit="1" customWidth="1"/>
    <col min="13058" max="13059" width="10.7109375" style="2" bestFit="1" customWidth="1"/>
    <col min="13060" max="13061" width="10.85546875" style="2" bestFit="1" customWidth="1"/>
    <col min="13062" max="13062" width="10.5703125" style="2" bestFit="1" customWidth="1"/>
    <col min="13063" max="13063" width="9.28515625" style="2" bestFit="1" customWidth="1"/>
    <col min="13064" max="13305" width="8.85546875" style="2"/>
    <col min="13306" max="13306" width="50.85546875" style="2" customWidth="1"/>
    <col min="13307" max="13307" width="10.7109375" style="2" customWidth="1"/>
    <col min="13308" max="13308" width="12.28515625" style="2" customWidth="1"/>
    <col min="13309" max="13310" width="10.5703125" style="2" bestFit="1" customWidth="1"/>
    <col min="13311" max="13311" width="12" style="2" bestFit="1" customWidth="1"/>
    <col min="13312" max="13313" width="9.28515625" style="2" bestFit="1" customWidth="1"/>
    <col min="13314" max="13315" width="10.7109375" style="2" bestFit="1" customWidth="1"/>
    <col min="13316" max="13317" width="10.85546875" style="2" bestFit="1" customWidth="1"/>
    <col min="13318" max="13318" width="10.5703125" style="2" bestFit="1" customWidth="1"/>
    <col min="13319" max="13319" width="9.28515625" style="2" bestFit="1" customWidth="1"/>
    <col min="13320" max="13561" width="8.85546875" style="2"/>
    <col min="13562" max="13562" width="50.85546875" style="2" customWidth="1"/>
    <col min="13563" max="13563" width="10.7109375" style="2" customWidth="1"/>
    <col min="13564" max="13564" width="12.28515625" style="2" customWidth="1"/>
    <col min="13565" max="13566" width="10.5703125" style="2" bestFit="1" customWidth="1"/>
    <col min="13567" max="13567" width="12" style="2" bestFit="1" customWidth="1"/>
    <col min="13568" max="13569" width="9.28515625" style="2" bestFit="1" customWidth="1"/>
    <col min="13570" max="13571" width="10.7109375" style="2" bestFit="1" customWidth="1"/>
    <col min="13572" max="13573" width="10.85546875" style="2" bestFit="1" customWidth="1"/>
    <col min="13574" max="13574" width="10.5703125" style="2" bestFit="1" customWidth="1"/>
    <col min="13575" max="13575" width="9.28515625" style="2" bestFit="1" customWidth="1"/>
    <col min="13576" max="13817" width="8.85546875" style="2"/>
    <col min="13818" max="13818" width="50.85546875" style="2" customWidth="1"/>
    <col min="13819" max="13819" width="10.7109375" style="2" customWidth="1"/>
    <col min="13820" max="13820" width="12.28515625" style="2" customWidth="1"/>
    <col min="13821" max="13822" width="10.5703125" style="2" bestFit="1" customWidth="1"/>
    <col min="13823" max="13823" width="12" style="2" bestFit="1" customWidth="1"/>
    <col min="13824" max="13825" width="9.28515625" style="2" bestFit="1" customWidth="1"/>
    <col min="13826" max="13827" width="10.7109375" style="2" bestFit="1" customWidth="1"/>
    <col min="13828" max="13829" width="10.85546875" style="2" bestFit="1" customWidth="1"/>
    <col min="13830" max="13830" width="10.5703125" style="2" bestFit="1" customWidth="1"/>
    <col min="13831" max="13831" width="9.28515625" style="2" bestFit="1" customWidth="1"/>
    <col min="13832" max="14073" width="8.85546875" style="2"/>
    <col min="14074" max="14074" width="50.85546875" style="2" customWidth="1"/>
    <col min="14075" max="14075" width="10.7109375" style="2" customWidth="1"/>
    <col min="14076" max="14076" width="12.28515625" style="2" customWidth="1"/>
    <col min="14077" max="14078" width="10.5703125" style="2" bestFit="1" customWidth="1"/>
    <col min="14079" max="14079" width="12" style="2" bestFit="1" customWidth="1"/>
    <col min="14080" max="14081" width="9.28515625" style="2" bestFit="1" customWidth="1"/>
    <col min="14082" max="14083" width="10.7109375" style="2" bestFit="1" customWidth="1"/>
    <col min="14084" max="14085" width="10.85546875" style="2" bestFit="1" customWidth="1"/>
    <col min="14086" max="14086" width="10.5703125" style="2" bestFit="1" customWidth="1"/>
    <col min="14087" max="14087" width="9.28515625" style="2" bestFit="1" customWidth="1"/>
    <col min="14088" max="14329" width="8.85546875" style="2"/>
    <col min="14330" max="14330" width="50.85546875" style="2" customWidth="1"/>
    <col min="14331" max="14331" width="10.7109375" style="2" customWidth="1"/>
    <col min="14332" max="14332" width="12.28515625" style="2" customWidth="1"/>
    <col min="14333" max="14334" width="10.5703125" style="2" bestFit="1" customWidth="1"/>
    <col min="14335" max="14335" width="12" style="2" bestFit="1" customWidth="1"/>
    <col min="14336" max="14337" width="9.28515625" style="2" bestFit="1" customWidth="1"/>
    <col min="14338" max="14339" width="10.7109375" style="2" bestFit="1" customWidth="1"/>
    <col min="14340" max="14341" width="10.85546875" style="2" bestFit="1" customWidth="1"/>
    <col min="14342" max="14342" width="10.5703125" style="2" bestFit="1" customWidth="1"/>
    <col min="14343" max="14343" width="9.28515625" style="2" bestFit="1" customWidth="1"/>
    <col min="14344" max="14585" width="8.85546875" style="2"/>
    <col min="14586" max="14586" width="50.85546875" style="2" customWidth="1"/>
    <col min="14587" max="14587" width="10.7109375" style="2" customWidth="1"/>
    <col min="14588" max="14588" width="12.28515625" style="2" customWidth="1"/>
    <col min="14589" max="14590" width="10.5703125" style="2" bestFit="1" customWidth="1"/>
    <col min="14591" max="14591" width="12" style="2" bestFit="1" customWidth="1"/>
    <col min="14592" max="14593" width="9.28515625" style="2" bestFit="1" customWidth="1"/>
    <col min="14594" max="14595" width="10.7109375" style="2" bestFit="1" customWidth="1"/>
    <col min="14596" max="14597" width="10.85546875" style="2" bestFit="1" customWidth="1"/>
    <col min="14598" max="14598" width="10.5703125" style="2" bestFit="1" customWidth="1"/>
    <col min="14599" max="14599" width="9.28515625" style="2" bestFit="1" customWidth="1"/>
    <col min="14600" max="14841" width="8.85546875" style="2"/>
    <col min="14842" max="14842" width="50.85546875" style="2" customWidth="1"/>
    <col min="14843" max="14843" width="10.7109375" style="2" customWidth="1"/>
    <col min="14844" max="14844" width="12.28515625" style="2" customWidth="1"/>
    <col min="14845" max="14846" width="10.5703125" style="2" bestFit="1" customWidth="1"/>
    <col min="14847" max="14847" width="12" style="2" bestFit="1" customWidth="1"/>
    <col min="14848" max="14849" width="9.28515625" style="2" bestFit="1" customWidth="1"/>
    <col min="14850" max="14851" width="10.7109375" style="2" bestFit="1" customWidth="1"/>
    <col min="14852" max="14853" width="10.85546875" style="2" bestFit="1" customWidth="1"/>
    <col min="14854" max="14854" width="10.5703125" style="2" bestFit="1" customWidth="1"/>
    <col min="14855" max="14855" width="9.28515625" style="2" bestFit="1" customWidth="1"/>
    <col min="14856" max="15097" width="8.85546875" style="2"/>
    <col min="15098" max="15098" width="50.85546875" style="2" customWidth="1"/>
    <col min="15099" max="15099" width="10.7109375" style="2" customWidth="1"/>
    <col min="15100" max="15100" width="12.28515625" style="2" customWidth="1"/>
    <col min="15101" max="15102" width="10.5703125" style="2" bestFit="1" customWidth="1"/>
    <col min="15103" max="15103" width="12" style="2" bestFit="1" customWidth="1"/>
    <col min="15104" max="15105" width="9.28515625" style="2" bestFit="1" customWidth="1"/>
    <col min="15106" max="15107" width="10.7109375" style="2" bestFit="1" customWidth="1"/>
    <col min="15108" max="15109" width="10.85546875" style="2" bestFit="1" customWidth="1"/>
    <col min="15110" max="15110" width="10.5703125" style="2" bestFit="1" customWidth="1"/>
    <col min="15111" max="15111" width="9.28515625" style="2" bestFit="1" customWidth="1"/>
    <col min="15112" max="15353" width="8.85546875" style="2"/>
    <col min="15354" max="15354" width="50.85546875" style="2" customWidth="1"/>
    <col min="15355" max="15355" width="10.7109375" style="2" customWidth="1"/>
    <col min="15356" max="15356" width="12.28515625" style="2" customWidth="1"/>
    <col min="15357" max="15358" width="10.5703125" style="2" bestFit="1" customWidth="1"/>
    <col min="15359" max="15359" width="12" style="2" bestFit="1" customWidth="1"/>
    <col min="15360" max="15361" width="9.28515625" style="2" bestFit="1" customWidth="1"/>
    <col min="15362" max="15363" width="10.7109375" style="2" bestFit="1" customWidth="1"/>
    <col min="15364" max="15365" width="10.85546875" style="2" bestFit="1" customWidth="1"/>
    <col min="15366" max="15366" width="10.5703125" style="2" bestFit="1" customWidth="1"/>
    <col min="15367" max="15367" width="9.28515625" style="2" bestFit="1" customWidth="1"/>
    <col min="15368" max="15609" width="8.85546875" style="2"/>
    <col min="15610" max="15610" width="50.85546875" style="2" customWidth="1"/>
    <col min="15611" max="15611" width="10.7109375" style="2" customWidth="1"/>
    <col min="15612" max="15612" width="12.28515625" style="2" customWidth="1"/>
    <col min="15613" max="15614" width="10.5703125" style="2" bestFit="1" customWidth="1"/>
    <col min="15615" max="15615" width="12" style="2" bestFit="1" customWidth="1"/>
    <col min="15616" max="15617" width="9.28515625" style="2" bestFit="1" customWidth="1"/>
    <col min="15618" max="15619" width="10.7109375" style="2" bestFit="1" customWidth="1"/>
    <col min="15620" max="15621" width="10.85546875" style="2" bestFit="1" customWidth="1"/>
    <col min="15622" max="15622" width="10.5703125" style="2" bestFit="1" customWidth="1"/>
    <col min="15623" max="15623" width="9.28515625" style="2" bestFit="1" customWidth="1"/>
    <col min="15624" max="15865" width="8.85546875" style="2"/>
    <col min="15866" max="15866" width="50.85546875" style="2" customWidth="1"/>
    <col min="15867" max="15867" width="10.7109375" style="2" customWidth="1"/>
    <col min="15868" max="15868" width="12.28515625" style="2" customWidth="1"/>
    <col min="15869" max="15870" width="10.5703125" style="2" bestFit="1" customWidth="1"/>
    <col min="15871" max="15871" width="12" style="2" bestFit="1" customWidth="1"/>
    <col min="15872" max="15873" width="9.28515625" style="2" bestFit="1" customWidth="1"/>
    <col min="15874" max="15875" width="10.7109375" style="2" bestFit="1" customWidth="1"/>
    <col min="15876" max="15877" width="10.85546875" style="2" bestFit="1" customWidth="1"/>
    <col min="15878" max="15878" width="10.5703125" style="2" bestFit="1" customWidth="1"/>
    <col min="15879" max="15879" width="9.28515625" style="2" bestFit="1" customWidth="1"/>
    <col min="15880" max="16121" width="8.85546875" style="2"/>
    <col min="16122" max="16122" width="50.85546875" style="2" customWidth="1"/>
    <col min="16123" max="16123" width="10.7109375" style="2" customWidth="1"/>
    <col min="16124" max="16124" width="12.28515625" style="2" customWidth="1"/>
    <col min="16125" max="16126" width="10.5703125" style="2" bestFit="1" customWidth="1"/>
    <col min="16127" max="16127" width="12" style="2" bestFit="1" customWidth="1"/>
    <col min="16128" max="16129" width="9.28515625" style="2" bestFit="1" customWidth="1"/>
    <col min="16130" max="16131" width="10.7109375" style="2" bestFit="1" customWidth="1"/>
    <col min="16132" max="16133" width="10.85546875" style="2" bestFit="1" customWidth="1"/>
    <col min="16134" max="16134" width="10.5703125" style="2" bestFit="1" customWidth="1"/>
    <col min="16135" max="16135" width="9.28515625" style="2" bestFit="1" customWidth="1"/>
    <col min="16136" max="16377" width="8.85546875" style="2"/>
    <col min="16378" max="16378" width="9.140625" style="2" customWidth="1"/>
    <col min="16379" max="16384" width="9.140625" style="2"/>
  </cols>
  <sheetData>
    <row r="1" spans="2:9" ht="32.25" customHeight="1" x14ac:dyDescent="0.25">
      <c r="B1" s="1"/>
      <c r="C1" s="356" t="s">
        <v>120</v>
      </c>
      <c r="D1" s="356"/>
      <c r="E1" s="356"/>
      <c r="F1" s="356"/>
      <c r="G1" s="356"/>
      <c r="H1" s="356"/>
    </row>
    <row r="2" spans="2:9" ht="26.25" customHeight="1" thickBot="1" x14ac:dyDescent="0.3">
      <c r="B2" s="1"/>
      <c r="C2" s="166" t="s">
        <v>180</v>
      </c>
      <c r="D2" s="3"/>
      <c r="E2" s="3"/>
      <c r="F2" s="3"/>
      <c r="G2" s="3"/>
      <c r="H2" s="39"/>
    </row>
    <row r="3" spans="2:9" ht="15.75" customHeight="1" x14ac:dyDescent="0.25">
      <c r="B3" s="357" t="s">
        <v>0</v>
      </c>
      <c r="C3" s="359" t="s">
        <v>1</v>
      </c>
      <c r="D3" s="361" t="s">
        <v>114</v>
      </c>
      <c r="E3" s="363" t="s">
        <v>3</v>
      </c>
      <c r="F3" s="363" t="s">
        <v>4</v>
      </c>
      <c r="G3" s="363" t="s">
        <v>5</v>
      </c>
      <c r="H3" s="367" t="s">
        <v>6</v>
      </c>
    </row>
    <row r="4" spans="2:9" ht="30.75" customHeight="1" thickBot="1" x14ac:dyDescent="0.3">
      <c r="B4" s="370"/>
      <c r="C4" s="371"/>
      <c r="D4" s="372"/>
      <c r="E4" s="373"/>
      <c r="F4" s="373"/>
      <c r="G4" s="373"/>
      <c r="H4" s="374"/>
    </row>
    <row r="5" spans="2:9" s="5" customFormat="1" ht="23.25" customHeight="1" x14ac:dyDescent="0.3">
      <c r="B5" s="49"/>
      <c r="C5" s="66" t="s">
        <v>7</v>
      </c>
      <c r="D5" s="51"/>
      <c r="E5" s="51"/>
      <c r="F5" s="51"/>
      <c r="G5" s="51"/>
      <c r="H5" s="159"/>
    </row>
    <row r="6" spans="2:9" s="5" customFormat="1" ht="23.25" customHeight="1" x14ac:dyDescent="0.3">
      <c r="B6" s="151" t="s">
        <v>190</v>
      </c>
      <c r="C6" s="8" t="s">
        <v>196</v>
      </c>
      <c r="D6" s="7">
        <v>50</v>
      </c>
      <c r="E6" s="7">
        <v>1.48</v>
      </c>
      <c r="F6" s="7">
        <v>2.59</v>
      </c>
      <c r="G6" s="7">
        <v>3.27</v>
      </c>
      <c r="H6" s="152">
        <v>41.8</v>
      </c>
    </row>
    <row r="7" spans="2:9" ht="24" customHeight="1" x14ac:dyDescent="0.25">
      <c r="B7" s="64" t="s">
        <v>77</v>
      </c>
      <c r="C7" s="8" t="s">
        <v>167</v>
      </c>
      <c r="D7" s="30">
        <v>190</v>
      </c>
      <c r="E7" s="11">
        <v>12.84</v>
      </c>
      <c r="F7" s="11">
        <v>15.4</v>
      </c>
      <c r="G7" s="11">
        <v>32.39</v>
      </c>
      <c r="H7" s="53">
        <v>317.68</v>
      </c>
    </row>
    <row r="8" spans="2:9" ht="24.75" customHeight="1" x14ac:dyDescent="0.25">
      <c r="B8" s="64" t="s">
        <v>47</v>
      </c>
      <c r="C8" s="8" t="s">
        <v>9</v>
      </c>
      <c r="D8" s="30">
        <v>30</v>
      </c>
      <c r="E8" s="11">
        <v>1.77</v>
      </c>
      <c r="F8" s="11">
        <v>0.22</v>
      </c>
      <c r="G8" s="11">
        <v>10.39</v>
      </c>
      <c r="H8" s="53">
        <v>52.6</v>
      </c>
    </row>
    <row r="9" spans="2:9" ht="23.25" customHeight="1" x14ac:dyDescent="0.25">
      <c r="B9" s="64" t="s">
        <v>182</v>
      </c>
      <c r="C9" s="8" t="s">
        <v>38</v>
      </c>
      <c r="D9" s="30">
        <v>200</v>
      </c>
      <c r="E9" s="11">
        <v>7.0000000000000007E-2</v>
      </c>
      <c r="F9" s="11">
        <v>0.02</v>
      </c>
      <c r="G9" s="11">
        <v>15</v>
      </c>
      <c r="H9" s="53">
        <v>60</v>
      </c>
    </row>
    <row r="10" spans="2:9" ht="22.5" customHeight="1" thickBot="1" x14ac:dyDescent="0.3">
      <c r="B10" s="57"/>
      <c r="C10" s="245" t="s">
        <v>10</v>
      </c>
      <c r="D10" s="248">
        <f>SUM(D6:D9)</f>
        <v>470</v>
      </c>
      <c r="E10" s="248">
        <f>SUM(E6:E9)</f>
        <v>16.16</v>
      </c>
      <c r="F10" s="248">
        <f>SUM(F6:F9)</f>
        <v>18.23</v>
      </c>
      <c r="G10" s="248">
        <f>SUM(G6:G9)</f>
        <v>61.050000000000004</v>
      </c>
      <c r="H10" s="350">
        <f>SUM(H6:H9)</f>
        <v>472.08000000000004</v>
      </c>
    </row>
    <row r="11" spans="2:9" ht="24.75" customHeight="1" x14ac:dyDescent="0.3">
      <c r="B11" s="60"/>
      <c r="C11" s="302" t="s">
        <v>11</v>
      </c>
      <c r="D11" s="61"/>
      <c r="E11" s="62"/>
      <c r="F11" s="62"/>
      <c r="G11" s="62"/>
      <c r="H11" s="63"/>
    </row>
    <row r="12" spans="2:9" ht="21.75" customHeight="1" x14ac:dyDescent="0.25">
      <c r="B12" s="320" t="s">
        <v>53</v>
      </c>
      <c r="C12" s="331" t="s">
        <v>112</v>
      </c>
      <c r="D12" s="332">
        <v>50</v>
      </c>
      <c r="E12" s="329">
        <v>0.56000000000000005</v>
      </c>
      <c r="F12" s="329">
        <v>0.05</v>
      </c>
      <c r="G12" s="329">
        <v>1.75</v>
      </c>
      <c r="H12" s="330">
        <v>10</v>
      </c>
    </row>
    <row r="13" spans="2:9" ht="24" customHeight="1" x14ac:dyDescent="0.25">
      <c r="B13" s="116" t="s">
        <v>115</v>
      </c>
      <c r="C13" s="8" t="s">
        <v>92</v>
      </c>
      <c r="D13" s="30">
        <v>180</v>
      </c>
      <c r="E13" s="10">
        <v>4.24</v>
      </c>
      <c r="F13" s="10">
        <v>8.74</v>
      </c>
      <c r="G13" s="10">
        <v>44.19</v>
      </c>
      <c r="H13" s="157">
        <v>272.24</v>
      </c>
    </row>
    <row r="14" spans="2:9" ht="22.5" customHeight="1" x14ac:dyDescent="0.25">
      <c r="B14" s="116" t="s">
        <v>74</v>
      </c>
      <c r="C14" s="13" t="s">
        <v>162</v>
      </c>
      <c r="D14" s="30">
        <v>125</v>
      </c>
      <c r="E14" s="22">
        <v>13.28</v>
      </c>
      <c r="F14" s="22">
        <v>10.84</v>
      </c>
      <c r="G14" s="22">
        <v>2.9</v>
      </c>
      <c r="H14" s="305">
        <v>162</v>
      </c>
      <c r="I14" s="20"/>
    </row>
    <row r="15" spans="2:9" ht="23.25" customHeight="1" x14ac:dyDescent="0.25">
      <c r="B15" s="116" t="s">
        <v>47</v>
      </c>
      <c r="C15" s="21" t="s">
        <v>9</v>
      </c>
      <c r="D15" s="30">
        <v>30</v>
      </c>
      <c r="E15" s="11">
        <v>1.77</v>
      </c>
      <c r="F15" s="11">
        <v>0.22</v>
      </c>
      <c r="G15" s="11">
        <v>10.39</v>
      </c>
      <c r="H15" s="53">
        <v>52.6</v>
      </c>
    </row>
    <row r="16" spans="2:9" ht="22.5" customHeight="1" x14ac:dyDescent="0.25">
      <c r="B16" s="116" t="s">
        <v>33</v>
      </c>
      <c r="C16" s="21" t="s">
        <v>87</v>
      </c>
      <c r="D16" s="30">
        <v>200</v>
      </c>
      <c r="E16" s="22">
        <v>3.02</v>
      </c>
      <c r="F16" s="22">
        <v>2.67</v>
      </c>
      <c r="G16" s="22">
        <v>15.94</v>
      </c>
      <c r="H16" s="156">
        <v>100.6</v>
      </c>
    </row>
    <row r="17" spans="2:8" ht="24" customHeight="1" thickBot="1" x14ac:dyDescent="0.3">
      <c r="B17" s="64"/>
      <c r="C17" s="16" t="s">
        <v>10</v>
      </c>
      <c r="D17" s="262">
        <f>SUM(D12:D16)</f>
        <v>585</v>
      </c>
      <c r="E17" s="262">
        <f>SUM(E12:E16)</f>
        <v>22.869999999999997</v>
      </c>
      <c r="F17" s="262">
        <f>SUM(F12:F16)</f>
        <v>22.520000000000003</v>
      </c>
      <c r="G17" s="262">
        <f>SUM(G12:G16)</f>
        <v>75.17</v>
      </c>
      <c r="H17" s="262">
        <f>SUM(H12:H16)</f>
        <v>597.44000000000005</v>
      </c>
    </row>
    <row r="18" spans="2:8" ht="27" customHeight="1" x14ac:dyDescent="0.3">
      <c r="B18" s="60"/>
      <c r="C18" s="66" t="s">
        <v>13</v>
      </c>
      <c r="D18" s="61"/>
      <c r="E18" s="67"/>
      <c r="F18" s="67"/>
      <c r="G18" s="67"/>
      <c r="H18" s="68"/>
    </row>
    <row r="19" spans="2:8" ht="19.5" customHeight="1" x14ac:dyDescent="0.25">
      <c r="B19" s="64" t="s">
        <v>51</v>
      </c>
      <c r="C19" s="8" t="s">
        <v>84</v>
      </c>
      <c r="D19" s="30">
        <v>60</v>
      </c>
      <c r="E19" s="11">
        <v>0.98</v>
      </c>
      <c r="F19" s="11">
        <v>2.4700000000000002</v>
      </c>
      <c r="G19" s="11">
        <v>4.37</v>
      </c>
      <c r="H19" s="53">
        <v>43.74</v>
      </c>
    </row>
    <row r="20" spans="2:8" ht="23.25" customHeight="1" x14ac:dyDescent="0.25">
      <c r="B20" s="64" t="s">
        <v>32</v>
      </c>
      <c r="C20" s="8" t="s">
        <v>46</v>
      </c>
      <c r="D20" s="30">
        <v>120</v>
      </c>
      <c r="E20" s="22">
        <v>11.15</v>
      </c>
      <c r="F20" s="22">
        <v>19.86</v>
      </c>
      <c r="G20" s="323">
        <v>2.1</v>
      </c>
      <c r="H20" s="319">
        <v>231.72</v>
      </c>
    </row>
    <row r="21" spans="2:8" ht="21.75" customHeight="1" x14ac:dyDescent="0.25">
      <c r="B21" s="64" t="s">
        <v>47</v>
      </c>
      <c r="C21" s="21" t="s">
        <v>9</v>
      </c>
      <c r="D21" s="30">
        <v>30</v>
      </c>
      <c r="E21" s="11">
        <v>1.77</v>
      </c>
      <c r="F21" s="11">
        <v>0.22</v>
      </c>
      <c r="G21" s="11">
        <v>10.39</v>
      </c>
      <c r="H21" s="53">
        <v>52.6</v>
      </c>
    </row>
    <row r="22" spans="2:8" ht="21" customHeight="1" x14ac:dyDescent="0.25">
      <c r="B22" s="69" t="s">
        <v>62</v>
      </c>
      <c r="C22" s="26" t="s">
        <v>79</v>
      </c>
      <c r="D22" s="43">
        <v>200</v>
      </c>
      <c r="E22" s="11">
        <v>0.16</v>
      </c>
      <c r="F22" s="11">
        <v>0.16</v>
      </c>
      <c r="G22" s="11">
        <v>27.89</v>
      </c>
      <c r="H22" s="53">
        <v>114.6</v>
      </c>
    </row>
    <row r="23" spans="2:8" ht="23.25" customHeight="1" thickBot="1" x14ac:dyDescent="0.3">
      <c r="B23" s="64"/>
      <c r="C23" s="106" t="s">
        <v>10</v>
      </c>
      <c r="D23" s="262">
        <f>SUM(D19:D22)</f>
        <v>410</v>
      </c>
      <c r="E23" s="104">
        <f t="shared" ref="E23:H23" si="0">SUM(E19:E22)</f>
        <v>14.06</v>
      </c>
      <c r="F23" s="104">
        <f t="shared" si="0"/>
        <v>22.709999999999997</v>
      </c>
      <c r="G23" s="104">
        <f t="shared" si="0"/>
        <v>44.75</v>
      </c>
      <c r="H23" s="105">
        <f t="shared" si="0"/>
        <v>442.65999999999997</v>
      </c>
    </row>
    <row r="24" spans="2:8" ht="28.5" customHeight="1" x14ac:dyDescent="0.3">
      <c r="B24" s="60"/>
      <c r="C24" s="66" t="s">
        <v>15</v>
      </c>
      <c r="D24" s="61"/>
      <c r="E24" s="67"/>
      <c r="F24" s="67"/>
      <c r="G24" s="67"/>
      <c r="H24" s="68"/>
    </row>
    <row r="25" spans="2:8" ht="26.25" customHeight="1" x14ac:dyDescent="0.25">
      <c r="B25" s="116" t="s">
        <v>191</v>
      </c>
      <c r="C25" s="19" t="s">
        <v>194</v>
      </c>
      <c r="D25" s="37">
        <v>120</v>
      </c>
      <c r="E25" s="38">
        <v>17.53</v>
      </c>
      <c r="F25" s="38">
        <v>13.26</v>
      </c>
      <c r="G25" s="38">
        <v>33.6</v>
      </c>
      <c r="H25" s="77">
        <v>324</v>
      </c>
    </row>
    <row r="26" spans="2:8" s="25" customFormat="1" ht="25.5" customHeight="1" x14ac:dyDescent="0.25">
      <c r="B26" s="116" t="s">
        <v>47</v>
      </c>
      <c r="C26" s="89" t="s">
        <v>9</v>
      </c>
      <c r="D26" s="37">
        <v>30</v>
      </c>
      <c r="E26" s="38">
        <v>1.77</v>
      </c>
      <c r="F26" s="38">
        <v>0.22</v>
      </c>
      <c r="G26" s="38">
        <v>10.39</v>
      </c>
      <c r="H26" s="77">
        <v>52.6</v>
      </c>
    </row>
    <row r="27" spans="2:8" ht="26.25" customHeight="1" x14ac:dyDescent="0.25">
      <c r="B27" s="116" t="s">
        <v>20</v>
      </c>
      <c r="C27" s="94" t="s">
        <v>21</v>
      </c>
      <c r="D27" s="37">
        <v>200</v>
      </c>
      <c r="E27" s="38">
        <v>0.66</v>
      </c>
      <c r="F27" s="38">
        <v>0.09</v>
      </c>
      <c r="G27" s="38">
        <v>32.01</v>
      </c>
      <c r="H27" s="77">
        <v>132.80000000000001</v>
      </c>
    </row>
    <row r="28" spans="2:8" ht="23.25" customHeight="1" thickBot="1" x14ac:dyDescent="0.3">
      <c r="B28" s="64"/>
      <c r="C28" s="106" t="s">
        <v>10</v>
      </c>
      <c r="D28" s="262">
        <f>SUM(D25:D27)</f>
        <v>350</v>
      </c>
      <c r="E28" s="104">
        <f t="shared" ref="E28:H28" si="1">E25+E27</f>
        <v>18.190000000000001</v>
      </c>
      <c r="F28" s="104">
        <f t="shared" si="1"/>
        <v>13.35</v>
      </c>
      <c r="G28" s="104">
        <f t="shared" si="1"/>
        <v>65.61</v>
      </c>
      <c r="H28" s="105">
        <f t="shared" si="1"/>
        <v>456.8</v>
      </c>
    </row>
    <row r="29" spans="2:8" customFormat="1" ht="25.5" customHeight="1" x14ac:dyDescent="0.3">
      <c r="B29" s="60"/>
      <c r="C29" s="66" t="s">
        <v>17</v>
      </c>
      <c r="D29" s="61"/>
      <c r="E29" s="67"/>
      <c r="F29" s="67"/>
      <c r="G29" s="67"/>
      <c r="H29" s="68"/>
    </row>
    <row r="30" spans="2:8" customFormat="1" ht="23.25" customHeight="1" x14ac:dyDescent="0.25">
      <c r="B30" s="64" t="s">
        <v>192</v>
      </c>
      <c r="C30" s="94" t="s">
        <v>193</v>
      </c>
      <c r="D30" s="37">
        <v>50</v>
      </c>
      <c r="E30" s="38">
        <v>0.65</v>
      </c>
      <c r="F30" s="38">
        <v>3.55</v>
      </c>
      <c r="G30" s="38">
        <v>3.45</v>
      </c>
      <c r="H30" s="77">
        <v>48.95</v>
      </c>
    </row>
    <row r="31" spans="2:8" ht="20.25" customHeight="1" x14ac:dyDescent="0.25">
      <c r="B31" s="52" t="s">
        <v>58</v>
      </c>
      <c r="C31" s="27" t="s">
        <v>97</v>
      </c>
      <c r="D31" s="28">
        <v>180</v>
      </c>
      <c r="E31" s="22">
        <v>4.24</v>
      </c>
      <c r="F31" s="323">
        <v>8.7100000000000009</v>
      </c>
      <c r="G31" s="22">
        <v>44.19</v>
      </c>
      <c r="H31" s="156">
        <v>272.24</v>
      </c>
    </row>
    <row r="32" spans="2:8" ht="21" customHeight="1" x14ac:dyDescent="0.25">
      <c r="B32" s="52" t="s">
        <v>57</v>
      </c>
      <c r="C32" s="27" t="s">
        <v>144</v>
      </c>
      <c r="D32" s="28">
        <v>100</v>
      </c>
      <c r="E32" s="22">
        <v>8.6</v>
      </c>
      <c r="F32" s="323">
        <v>7</v>
      </c>
      <c r="G32" s="323">
        <v>12</v>
      </c>
      <c r="H32" s="319">
        <v>145</v>
      </c>
    </row>
    <row r="33" spans="2:9" ht="21" customHeight="1" x14ac:dyDescent="0.25">
      <c r="B33" s="64" t="s">
        <v>54</v>
      </c>
      <c r="C33" s="8" t="s">
        <v>9</v>
      </c>
      <c r="D33" s="30">
        <v>30</v>
      </c>
      <c r="E33" s="11">
        <v>1.77</v>
      </c>
      <c r="F33" s="11">
        <v>0.22</v>
      </c>
      <c r="G33" s="11">
        <v>10.39</v>
      </c>
      <c r="H33" s="53">
        <v>52.6</v>
      </c>
    </row>
    <row r="34" spans="2:9" ht="18.75" customHeight="1" x14ac:dyDescent="0.25">
      <c r="B34" s="64" t="s">
        <v>182</v>
      </c>
      <c r="C34" s="8" t="s">
        <v>38</v>
      </c>
      <c r="D34" s="30">
        <v>200</v>
      </c>
      <c r="E34" s="11">
        <v>7.0000000000000007E-2</v>
      </c>
      <c r="F34" s="11">
        <v>0.02</v>
      </c>
      <c r="G34" s="11">
        <v>15</v>
      </c>
      <c r="H34" s="53">
        <v>60</v>
      </c>
    </row>
    <row r="35" spans="2:9" ht="23.25" customHeight="1" thickBot="1" x14ac:dyDescent="0.3">
      <c r="B35" s="64"/>
      <c r="C35" s="106" t="s">
        <v>10</v>
      </c>
      <c r="D35" s="262">
        <f>SUM(D30:D34)</f>
        <v>560</v>
      </c>
      <c r="E35" s="262">
        <f>SUM(E30:E34)</f>
        <v>15.33</v>
      </c>
      <c r="F35" s="262">
        <f>SUM(F30:F34)</f>
        <v>19.5</v>
      </c>
      <c r="G35" s="262">
        <f>SUM(G30:G34)</f>
        <v>85.03</v>
      </c>
      <c r="H35" s="262">
        <f>SUM(H30:H34)</f>
        <v>578.79</v>
      </c>
    </row>
    <row r="36" spans="2:9" ht="26.25" customHeight="1" x14ac:dyDescent="0.3">
      <c r="B36" s="60"/>
      <c r="C36" s="66" t="s">
        <v>18</v>
      </c>
      <c r="D36" s="61"/>
      <c r="E36" s="67"/>
      <c r="F36" s="67"/>
      <c r="G36" s="67"/>
      <c r="H36" s="68"/>
    </row>
    <row r="37" spans="2:9" ht="22.5" customHeight="1" x14ac:dyDescent="0.25">
      <c r="B37" s="151" t="s">
        <v>190</v>
      </c>
      <c r="C37" s="8" t="s">
        <v>196</v>
      </c>
      <c r="D37" s="7">
        <v>50</v>
      </c>
      <c r="E37" s="7">
        <v>1.48</v>
      </c>
      <c r="F37" s="7">
        <v>2.59</v>
      </c>
      <c r="G37" s="7">
        <v>3.27</v>
      </c>
      <c r="H37" s="152">
        <v>41.8</v>
      </c>
    </row>
    <row r="38" spans="2:9" ht="22.5" customHeight="1" x14ac:dyDescent="0.25">
      <c r="B38" s="64" t="s">
        <v>39</v>
      </c>
      <c r="C38" s="31" t="s">
        <v>178</v>
      </c>
      <c r="D38" s="37">
        <v>190</v>
      </c>
      <c r="E38" s="38">
        <v>12.84</v>
      </c>
      <c r="F38" s="38">
        <v>15.4</v>
      </c>
      <c r="G38" s="38">
        <v>32.39</v>
      </c>
      <c r="H38" s="77">
        <v>317.68</v>
      </c>
    </row>
    <row r="39" spans="2:9" ht="23.25" customHeight="1" x14ac:dyDescent="0.25">
      <c r="B39" s="64" t="s">
        <v>47</v>
      </c>
      <c r="C39" s="13" t="s">
        <v>9</v>
      </c>
      <c r="D39" s="30">
        <v>30</v>
      </c>
      <c r="E39" s="11">
        <v>1.77</v>
      </c>
      <c r="F39" s="11">
        <v>0.22</v>
      </c>
      <c r="G39" s="11">
        <v>10.39</v>
      </c>
      <c r="H39" s="53">
        <v>52.6</v>
      </c>
      <c r="I39" s="20"/>
    </row>
    <row r="40" spans="2:9" ht="23.25" customHeight="1" x14ac:dyDescent="0.25">
      <c r="B40" s="64" t="s">
        <v>20</v>
      </c>
      <c r="C40" s="8" t="s">
        <v>21</v>
      </c>
      <c r="D40" s="30">
        <v>200</v>
      </c>
      <c r="E40" s="11">
        <v>0.66</v>
      </c>
      <c r="F40" s="11">
        <v>0.09</v>
      </c>
      <c r="G40" s="11">
        <v>32.01</v>
      </c>
      <c r="H40" s="53">
        <v>132.80000000000001</v>
      </c>
      <c r="I40" s="20"/>
    </row>
    <row r="41" spans="2:9" ht="27.75" customHeight="1" thickBot="1" x14ac:dyDescent="0.3">
      <c r="B41" s="65"/>
      <c r="C41" s="164" t="s">
        <v>10</v>
      </c>
      <c r="D41" s="249">
        <f>SUM(D37:D40)</f>
        <v>470</v>
      </c>
      <c r="E41" s="249">
        <f>SUM(E37:E40)</f>
        <v>16.75</v>
      </c>
      <c r="F41" s="249">
        <f>SUM(F37:F40)</f>
        <v>18.3</v>
      </c>
      <c r="G41" s="249">
        <f>SUM(G37:G40)</f>
        <v>78.06</v>
      </c>
      <c r="H41" s="335">
        <f>SUM(H37:H40)</f>
        <v>544.88000000000011</v>
      </c>
    </row>
    <row r="42" spans="2:9" ht="24" customHeight="1" x14ac:dyDescent="0.3">
      <c r="B42" s="60"/>
      <c r="C42" s="66" t="s">
        <v>19</v>
      </c>
      <c r="D42" s="61"/>
      <c r="E42" s="67"/>
      <c r="F42" s="67"/>
      <c r="G42" s="67"/>
      <c r="H42" s="68"/>
    </row>
    <row r="43" spans="2:9" ht="20.25" customHeight="1" x14ac:dyDescent="0.25">
      <c r="B43" s="64" t="s">
        <v>56</v>
      </c>
      <c r="C43" s="8" t="s">
        <v>101</v>
      </c>
      <c r="D43" s="30">
        <v>250</v>
      </c>
      <c r="E43" s="22">
        <v>10.82</v>
      </c>
      <c r="F43" s="22">
        <v>15.46</v>
      </c>
      <c r="G43" s="22">
        <v>41.88</v>
      </c>
      <c r="H43" s="156">
        <v>351.19</v>
      </c>
    </row>
    <row r="44" spans="2:9" s="25" customFormat="1" ht="20.25" customHeight="1" x14ac:dyDescent="0.25">
      <c r="B44" s="69" t="s">
        <v>49</v>
      </c>
      <c r="C44" s="26" t="s">
        <v>86</v>
      </c>
      <c r="D44" s="43">
        <v>50</v>
      </c>
      <c r="E44" s="11">
        <v>5.08</v>
      </c>
      <c r="F44" s="11">
        <v>4.5999999999999996</v>
      </c>
      <c r="G44" s="11">
        <v>0.28000000000000003</v>
      </c>
      <c r="H44" s="53">
        <v>63</v>
      </c>
    </row>
    <row r="45" spans="2:9" s="25" customFormat="1" ht="21.75" customHeight="1" x14ac:dyDescent="0.25">
      <c r="B45" s="64" t="s">
        <v>47</v>
      </c>
      <c r="C45" s="13" t="s">
        <v>9</v>
      </c>
      <c r="D45" s="30">
        <v>30</v>
      </c>
      <c r="E45" s="11">
        <v>1.77</v>
      </c>
      <c r="F45" s="11">
        <v>0.22</v>
      </c>
      <c r="G45" s="11">
        <v>10.39</v>
      </c>
      <c r="H45" s="53">
        <v>52.6</v>
      </c>
    </row>
    <row r="46" spans="2:9" ht="21" customHeight="1" x14ac:dyDescent="0.25">
      <c r="B46" s="64" t="s">
        <v>62</v>
      </c>
      <c r="C46" s="12" t="s">
        <v>82</v>
      </c>
      <c r="D46" s="30">
        <v>200</v>
      </c>
      <c r="E46" s="22">
        <v>0.16</v>
      </c>
      <c r="F46" s="22">
        <v>0.16</v>
      </c>
      <c r="G46" s="22">
        <v>27.88</v>
      </c>
      <c r="H46" s="156">
        <v>114.6</v>
      </c>
    </row>
    <row r="47" spans="2:9" ht="25.5" customHeight="1" thickBot="1" x14ac:dyDescent="0.3">
      <c r="B47" s="64"/>
      <c r="C47" s="106" t="s">
        <v>10</v>
      </c>
      <c r="D47" s="233">
        <v>530</v>
      </c>
      <c r="E47" s="104">
        <f t="shared" ref="E47:H47" si="2">SUM(E43:E46)</f>
        <v>17.830000000000002</v>
      </c>
      <c r="F47" s="104">
        <f t="shared" si="2"/>
        <v>20.440000000000001</v>
      </c>
      <c r="G47" s="104">
        <f t="shared" si="2"/>
        <v>80.430000000000007</v>
      </c>
      <c r="H47" s="105">
        <f t="shared" si="2"/>
        <v>581.39</v>
      </c>
    </row>
    <row r="48" spans="2:9" ht="25.5" customHeight="1" x14ac:dyDescent="0.3">
      <c r="B48" s="60"/>
      <c r="C48" s="66" t="s">
        <v>22</v>
      </c>
      <c r="D48" s="61"/>
      <c r="E48" s="67"/>
      <c r="F48" s="67"/>
      <c r="G48" s="67"/>
      <c r="H48" s="68"/>
    </row>
    <row r="49" spans="2:8" ht="21" customHeight="1" x14ac:dyDescent="0.25">
      <c r="B49" s="64" t="s">
        <v>53</v>
      </c>
      <c r="C49" s="94" t="s">
        <v>103</v>
      </c>
      <c r="D49" s="232">
        <v>40</v>
      </c>
      <c r="E49" s="38">
        <v>0.28000000000000003</v>
      </c>
      <c r="F49" s="38">
        <v>0.04</v>
      </c>
      <c r="G49" s="38">
        <v>0.76</v>
      </c>
      <c r="H49" s="77">
        <v>4.8</v>
      </c>
    </row>
    <row r="50" spans="2:8" ht="20.25" customHeight="1" x14ac:dyDescent="0.25">
      <c r="B50" s="64" t="s">
        <v>171</v>
      </c>
      <c r="C50" s="19" t="s">
        <v>172</v>
      </c>
      <c r="D50" s="37">
        <v>250</v>
      </c>
      <c r="E50" s="38">
        <v>17.93</v>
      </c>
      <c r="F50" s="38">
        <v>16.73</v>
      </c>
      <c r="G50" s="38">
        <v>21.71</v>
      </c>
      <c r="H50" s="77">
        <v>310</v>
      </c>
    </row>
    <row r="51" spans="2:8" ht="21.75" customHeight="1" x14ac:dyDescent="0.25">
      <c r="B51" s="64" t="s">
        <v>47</v>
      </c>
      <c r="C51" s="94" t="s">
        <v>9</v>
      </c>
      <c r="D51" s="37">
        <v>30</v>
      </c>
      <c r="E51" s="38">
        <v>1.77</v>
      </c>
      <c r="F51" s="38">
        <v>0.22</v>
      </c>
      <c r="G51" s="38">
        <v>10.39</v>
      </c>
      <c r="H51" s="77">
        <v>52.6</v>
      </c>
    </row>
    <row r="52" spans="2:8" ht="21.75" customHeight="1" x14ac:dyDescent="0.25">
      <c r="B52" s="116" t="s">
        <v>182</v>
      </c>
      <c r="C52" s="94" t="s">
        <v>38</v>
      </c>
      <c r="D52" s="37">
        <v>200</v>
      </c>
      <c r="E52" s="38">
        <v>7.0000000000000007E-2</v>
      </c>
      <c r="F52" s="38">
        <v>0.02</v>
      </c>
      <c r="G52" s="38">
        <v>15</v>
      </c>
      <c r="H52" s="77">
        <v>60</v>
      </c>
    </row>
    <row r="53" spans="2:8" ht="24.75" customHeight="1" thickBot="1" x14ac:dyDescent="0.3">
      <c r="B53" s="64"/>
      <c r="C53" s="16" t="s">
        <v>10</v>
      </c>
      <c r="D53" s="263">
        <f>SUM(D49:D52)</f>
        <v>520</v>
      </c>
      <c r="E53" s="104">
        <f>SUM(E49:E52)</f>
        <v>20.05</v>
      </c>
      <c r="F53" s="104">
        <f>SUM(F49:F52)</f>
        <v>17.009999999999998</v>
      </c>
      <c r="G53" s="104">
        <f>SUM(G49:G52)</f>
        <v>47.86</v>
      </c>
      <c r="H53" s="105">
        <f>SUM(H49:H52)</f>
        <v>427.40000000000003</v>
      </c>
    </row>
    <row r="54" spans="2:8" ht="21.75" customHeight="1" x14ac:dyDescent="0.3">
      <c r="B54" s="60"/>
      <c r="C54" s="66" t="s">
        <v>23</v>
      </c>
      <c r="D54" s="71"/>
      <c r="E54" s="72"/>
      <c r="F54" s="72"/>
      <c r="G54" s="72"/>
      <c r="H54" s="163"/>
    </row>
    <row r="55" spans="2:8" ht="21.75" customHeight="1" x14ac:dyDescent="0.25">
      <c r="B55" s="116" t="s">
        <v>191</v>
      </c>
      <c r="C55" s="19" t="s">
        <v>194</v>
      </c>
      <c r="D55" s="37">
        <v>120</v>
      </c>
      <c r="E55" s="38">
        <v>17.53</v>
      </c>
      <c r="F55" s="38">
        <v>13.26</v>
      </c>
      <c r="G55" s="38">
        <v>33.6</v>
      </c>
      <c r="H55" s="77">
        <v>324</v>
      </c>
    </row>
    <row r="56" spans="2:8" ht="23.25" customHeight="1" x14ac:dyDescent="0.25">
      <c r="B56" s="116" t="s">
        <v>47</v>
      </c>
      <c r="C56" s="94" t="s">
        <v>9</v>
      </c>
      <c r="D56" s="37">
        <v>30</v>
      </c>
      <c r="E56" s="38">
        <v>1.77</v>
      </c>
      <c r="F56" s="38">
        <v>0.22</v>
      </c>
      <c r="G56" s="38">
        <v>10.39</v>
      </c>
      <c r="H56" s="77">
        <v>52.6</v>
      </c>
    </row>
    <row r="57" spans="2:8" ht="24" customHeight="1" x14ac:dyDescent="0.25">
      <c r="B57" s="116" t="s">
        <v>182</v>
      </c>
      <c r="C57" s="94" t="s">
        <v>38</v>
      </c>
      <c r="D57" s="37">
        <v>200</v>
      </c>
      <c r="E57" s="38">
        <v>7.0000000000000007E-2</v>
      </c>
      <c r="F57" s="38">
        <v>0.02</v>
      </c>
      <c r="G57" s="38">
        <v>15</v>
      </c>
      <c r="H57" s="77">
        <v>60</v>
      </c>
    </row>
    <row r="58" spans="2:8" ht="29.25" customHeight="1" thickBot="1" x14ac:dyDescent="0.3">
      <c r="B58" s="133"/>
      <c r="C58" s="134" t="s">
        <v>10</v>
      </c>
      <c r="D58" s="289">
        <f>SUM(D55:D57)</f>
        <v>350</v>
      </c>
      <c r="E58" s="146">
        <f t="shared" ref="E58:H58" si="3">E57+E55</f>
        <v>17.600000000000001</v>
      </c>
      <c r="F58" s="146">
        <f t="shared" si="3"/>
        <v>13.28</v>
      </c>
      <c r="G58" s="146">
        <f t="shared" si="3"/>
        <v>48.6</v>
      </c>
      <c r="H58" s="229">
        <f t="shared" si="3"/>
        <v>384</v>
      </c>
    </row>
    <row r="59" spans="2:8" customFormat="1" ht="22.5" customHeight="1" x14ac:dyDescent="0.3">
      <c r="B59" s="135"/>
      <c r="C59" s="66" t="s">
        <v>24</v>
      </c>
      <c r="D59" s="136"/>
      <c r="E59" s="137"/>
      <c r="F59" s="137"/>
      <c r="G59" s="137"/>
      <c r="H59" s="138"/>
    </row>
    <row r="60" spans="2:8" ht="24" customHeight="1" x14ac:dyDescent="0.25">
      <c r="B60" s="116" t="s">
        <v>147</v>
      </c>
      <c r="C60" s="94" t="s">
        <v>103</v>
      </c>
      <c r="D60" s="37">
        <v>40</v>
      </c>
      <c r="E60" s="38">
        <v>0.76</v>
      </c>
      <c r="F60" s="38">
        <v>3.56</v>
      </c>
      <c r="G60" s="38">
        <v>3.08</v>
      </c>
      <c r="H60" s="77">
        <v>47.6</v>
      </c>
    </row>
    <row r="61" spans="2:8" ht="24" customHeight="1" x14ac:dyDescent="0.25">
      <c r="B61" s="116" t="s">
        <v>32</v>
      </c>
      <c r="C61" s="94" t="s">
        <v>46</v>
      </c>
      <c r="D61" s="37">
        <v>120</v>
      </c>
      <c r="E61" s="40">
        <v>11.15</v>
      </c>
      <c r="F61" s="40">
        <v>19.86</v>
      </c>
      <c r="G61" s="306">
        <v>2.1</v>
      </c>
      <c r="H61" s="304">
        <v>231.72</v>
      </c>
    </row>
    <row r="62" spans="2:8" ht="24" customHeight="1" x14ac:dyDescent="0.25">
      <c r="B62" s="83" t="s">
        <v>54</v>
      </c>
      <c r="C62" s="94" t="s">
        <v>9</v>
      </c>
      <c r="D62" s="37">
        <v>30</v>
      </c>
      <c r="E62" s="38">
        <v>1.77</v>
      </c>
      <c r="F62" s="38">
        <v>0.22</v>
      </c>
      <c r="G62" s="38">
        <v>10.39</v>
      </c>
      <c r="H62" s="77">
        <v>52.6</v>
      </c>
    </row>
    <row r="63" spans="2:8" ht="24.75" customHeight="1" thickBot="1" x14ac:dyDescent="0.3">
      <c r="B63" s="325" t="s">
        <v>62</v>
      </c>
      <c r="C63" s="326" t="s">
        <v>79</v>
      </c>
      <c r="D63" s="327">
        <v>200</v>
      </c>
      <c r="E63" s="110">
        <v>0.16</v>
      </c>
      <c r="F63" s="110">
        <v>0.16</v>
      </c>
      <c r="G63" s="110">
        <v>27.89</v>
      </c>
      <c r="H63" s="165">
        <v>114.6</v>
      </c>
    </row>
    <row r="64" spans="2:8" ht="24" customHeight="1" thickBot="1" x14ac:dyDescent="0.3">
      <c r="B64" s="298"/>
      <c r="C64" s="296" t="s">
        <v>10</v>
      </c>
      <c r="D64" s="292">
        <f>SUM(D60:D63)</f>
        <v>390</v>
      </c>
      <c r="E64" s="294">
        <f t="shared" ref="E64:H64" si="4">SUM(E60:E63)</f>
        <v>13.84</v>
      </c>
      <c r="F64" s="295">
        <f t="shared" si="4"/>
        <v>23.799999999999997</v>
      </c>
      <c r="G64" s="294">
        <f t="shared" si="4"/>
        <v>43.46</v>
      </c>
      <c r="H64" s="295">
        <f t="shared" si="4"/>
        <v>446.52</v>
      </c>
    </row>
    <row r="65" spans="2:8" ht="24.75" customHeight="1" thickBot="1" x14ac:dyDescent="0.3">
      <c r="B65" s="299"/>
      <c r="C65" s="297" t="s">
        <v>179</v>
      </c>
      <c r="D65" s="293"/>
      <c r="E65" s="300">
        <f>E10+E17+E23+E28+E35+E41+E47+E53+E58+E64</f>
        <v>172.68</v>
      </c>
      <c r="F65" s="301">
        <f>F10+F17+F23+F28+F35+F41+F47+F53+F58+F64</f>
        <v>189.14</v>
      </c>
      <c r="G65" s="300">
        <f>G10+G17+G23+G28+G35+G41+G47+G53+G58+G64</f>
        <v>630.0200000000001</v>
      </c>
      <c r="H65" s="301">
        <f>H10+H17+H23+H28+H35+H41+H47+H53+H58+H64</f>
        <v>4931.9599999999991</v>
      </c>
    </row>
    <row r="66" spans="2:8" ht="24.75" customHeight="1" thickBot="1" x14ac:dyDescent="0.3">
      <c r="B66" s="84"/>
      <c r="C66" s="290" t="s">
        <v>184</v>
      </c>
      <c r="D66" s="291"/>
      <c r="E66" s="295">
        <f>E65/10</f>
        <v>17.268000000000001</v>
      </c>
      <c r="F66" s="295">
        <f>F65/10</f>
        <v>18.913999999999998</v>
      </c>
      <c r="G66" s="295">
        <f>G65/10</f>
        <v>63.00200000000001</v>
      </c>
      <c r="H66" s="295">
        <f>H65/10</f>
        <v>493.19599999999991</v>
      </c>
    </row>
    <row r="67" spans="2:8" ht="35.25" customHeight="1" x14ac:dyDescent="0.25">
      <c r="B67" s="274"/>
      <c r="C67" s="390" t="s">
        <v>99</v>
      </c>
      <c r="D67" s="391"/>
      <c r="E67" s="391"/>
      <c r="F67" s="391"/>
      <c r="G67" s="391"/>
      <c r="H67" s="391"/>
    </row>
    <row r="68" spans="2:8" ht="15" customHeight="1" x14ac:dyDescent="0.25"/>
    <row r="69" spans="2:8" x14ac:dyDescent="0.25">
      <c r="B69" s="48"/>
      <c r="C69" s="44"/>
      <c r="D69" s="44"/>
      <c r="E69" s="44"/>
      <c r="F69" s="44"/>
      <c r="G69" s="44"/>
      <c r="H69" s="44"/>
    </row>
    <row r="70" spans="2:8" x14ac:dyDescent="0.25">
      <c r="B70" s="48"/>
      <c r="C70" s="44"/>
      <c r="D70" s="44"/>
      <c r="E70" s="44"/>
      <c r="F70" s="44"/>
      <c r="G70" s="44"/>
      <c r="H70" s="44"/>
    </row>
    <row r="71" spans="2:8" x14ac:dyDescent="0.25">
      <c r="B71" s="48"/>
      <c r="C71" s="44"/>
      <c r="D71" s="44"/>
      <c r="E71" s="44"/>
      <c r="F71" s="44"/>
      <c r="G71" s="44"/>
      <c r="H71" s="44"/>
    </row>
    <row r="72" spans="2:8" x14ac:dyDescent="0.25">
      <c r="B72" s="48"/>
    </row>
  </sheetData>
  <mergeCells count="9">
    <mergeCell ref="C67:H67"/>
    <mergeCell ref="C1:H1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8"/>
  <sheetViews>
    <sheetView view="pageBreakPreview" topLeftCell="A76" zoomScaleNormal="100" zoomScaleSheetLayoutView="100" workbookViewId="0">
      <selection activeCell="G27" sqref="G27"/>
    </sheetView>
  </sheetViews>
  <sheetFormatPr defaultRowHeight="15.75" x14ac:dyDescent="0.25"/>
  <cols>
    <col min="1" max="1" width="9.28515625" style="2" customWidth="1"/>
    <col min="2" max="2" width="23.42578125" style="25" customWidth="1"/>
    <col min="3" max="3" width="52.140625" style="2" customWidth="1"/>
    <col min="4" max="4" width="20.5703125" style="2" customWidth="1"/>
    <col min="5" max="5" width="21" style="2" customWidth="1"/>
    <col min="6" max="6" width="22.28515625" style="2" customWidth="1"/>
    <col min="7" max="7" width="20.7109375" style="2" customWidth="1"/>
    <col min="8" max="8" width="25.140625" style="2" customWidth="1"/>
    <col min="9" max="248" width="9.140625" style="2"/>
    <col min="249" max="249" width="50.85546875" style="2" customWidth="1"/>
    <col min="250" max="250" width="10.7109375" style="2" customWidth="1"/>
    <col min="251" max="251" width="12.28515625" style="2" customWidth="1"/>
    <col min="252" max="253" width="10.5703125" style="2" bestFit="1" customWidth="1"/>
    <col min="254" max="254" width="12" style="2" bestFit="1" customWidth="1"/>
    <col min="255" max="256" width="9.28515625" style="2" bestFit="1" customWidth="1"/>
    <col min="257" max="258" width="10.7109375" style="2" bestFit="1" customWidth="1"/>
    <col min="259" max="260" width="10.85546875" style="2" bestFit="1" customWidth="1"/>
    <col min="261" max="261" width="10.5703125" style="2" bestFit="1" customWidth="1"/>
    <col min="262" max="262" width="9.28515625" style="2" bestFit="1" customWidth="1"/>
    <col min="263" max="504" width="9.140625" style="2"/>
    <col min="505" max="505" width="50.85546875" style="2" customWidth="1"/>
    <col min="506" max="506" width="10.7109375" style="2" customWidth="1"/>
    <col min="507" max="507" width="12.28515625" style="2" customWidth="1"/>
    <col min="508" max="509" width="10.5703125" style="2" bestFit="1" customWidth="1"/>
    <col min="510" max="510" width="12" style="2" bestFit="1" customWidth="1"/>
    <col min="511" max="512" width="9.28515625" style="2" bestFit="1" customWidth="1"/>
    <col min="513" max="514" width="10.7109375" style="2" bestFit="1" customWidth="1"/>
    <col min="515" max="516" width="10.85546875" style="2" bestFit="1" customWidth="1"/>
    <col min="517" max="517" width="10.5703125" style="2" bestFit="1" customWidth="1"/>
    <col min="518" max="518" width="9.28515625" style="2" bestFit="1" customWidth="1"/>
    <col min="519" max="760" width="9.140625" style="2"/>
    <col min="761" max="761" width="50.85546875" style="2" customWidth="1"/>
    <col min="762" max="762" width="10.7109375" style="2" customWidth="1"/>
    <col min="763" max="763" width="12.28515625" style="2" customWidth="1"/>
    <col min="764" max="765" width="10.5703125" style="2" bestFit="1" customWidth="1"/>
    <col min="766" max="766" width="12" style="2" bestFit="1" customWidth="1"/>
    <col min="767" max="768" width="9.28515625" style="2" bestFit="1" customWidth="1"/>
    <col min="769" max="770" width="10.7109375" style="2" bestFit="1" customWidth="1"/>
    <col min="771" max="772" width="10.85546875" style="2" bestFit="1" customWidth="1"/>
    <col min="773" max="773" width="10.5703125" style="2" bestFit="1" customWidth="1"/>
    <col min="774" max="774" width="9.28515625" style="2" bestFit="1" customWidth="1"/>
    <col min="775" max="1016" width="9.140625" style="2"/>
    <col min="1017" max="1017" width="50.85546875" style="2" customWidth="1"/>
    <col min="1018" max="1018" width="10.7109375" style="2" customWidth="1"/>
    <col min="1019" max="1019" width="12.28515625" style="2" customWidth="1"/>
    <col min="1020" max="1021" width="10.5703125" style="2" bestFit="1" customWidth="1"/>
    <col min="1022" max="1022" width="12" style="2" bestFit="1" customWidth="1"/>
    <col min="1023" max="1024" width="9.28515625" style="2" bestFit="1" customWidth="1"/>
    <col min="1025" max="1026" width="10.7109375" style="2" bestFit="1" customWidth="1"/>
    <col min="1027" max="1028" width="10.85546875" style="2" bestFit="1" customWidth="1"/>
    <col min="1029" max="1029" width="10.5703125" style="2" bestFit="1" customWidth="1"/>
    <col min="1030" max="1030" width="9.28515625" style="2" bestFit="1" customWidth="1"/>
    <col min="1031" max="1272" width="9.140625" style="2"/>
    <col min="1273" max="1273" width="50.85546875" style="2" customWidth="1"/>
    <col min="1274" max="1274" width="10.7109375" style="2" customWidth="1"/>
    <col min="1275" max="1275" width="12.28515625" style="2" customWidth="1"/>
    <col min="1276" max="1277" width="10.5703125" style="2" bestFit="1" customWidth="1"/>
    <col min="1278" max="1278" width="12" style="2" bestFit="1" customWidth="1"/>
    <col min="1279" max="1280" width="9.28515625" style="2" bestFit="1" customWidth="1"/>
    <col min="1281" max="1282" width="10.7109375" style="2" bestFit="1" customWidth="1"/>
    <col min="1283" max="1284" width="10.85546875" style="2" bestFit="1" customWidth="1"/>
    <col min="1285" max="1285" width="10.5703125" style="2" bestFit="1" customWidth="1"/>
    <col min="1286" max="1286" width="9.28515625" style="2" bestFit="1" customWidth="1"/>
    <col min="1287" max="1528" width="9.140625" style="2"/>
    <col min="1529" max="1529" width="50.85546875" style="2" customWidth="1"/>
    <col min="1530" max="1530" width="10.7109375" style="2" customWidth="1"/>
    <col min="1531" max="1531" width="12.28515625" style="2" customWidth="1"/>
    <col min="1532" max="1533" width="10.5703125" style="2" bestFit="1" customWidth="1"/>
    <col min="1534" max="1534" width="12" style="2" bestFit="1" customWidth="1"/>
    <col min="1535" max="1536" width="9.28515625" style="2" bestFit="1" customWidth="1"/>
    <col min="1537" max="1538" width="10.7109375" style="2" bestFit="1" customWidth="1"/>
    <col min="1539" max="1540" width="10.85546875" style="2" bestFit="1" customWidth="1"/>
    <col min="1541" max="1541" width="10.5703125" style="2" bestFit="1" customWidth="1"/>
    <col min="1542" max="1542" width="9.28515625" style="2" bestFit="1" customWidth="1"/>
    <col min="1543" max="1784" width="9.140625" style="2"/>
    <col min="1785" max="1785" width="50.85546875" style="2" customWidth="1"/>
    <col min="1786" max="1786" width="10.7109375" style="2" customWidth="1"/>
    <col min="1787" max="1787" width="12.28515625" style="2" customWidth="1"/>
    <col min="1788" max="1789" width="10.5703125" style="2" bestFit="1" customWidth="1"/>
    <col min="1790" max="1790" width="12" style="2" bestFit="1" customWidth="1"/>
    <col min="1791" max="1792" width="9.28515625" style="2" bestFit="1" customWidth="1"/>
    <col min="1793" max="1794" width="10.7109375" style="2" bestFit="1" customWidth="1"/>
    <col min="1795" max="1796" width="10.85546875" style="2" bestFit="1" customWidth="1"/>
    <col min="1797" max="1797" width="10.5703125" style="2" bestFit="1" customWidth="1"/>
    <col min="1798" max="1798" width="9.28515625" style="2" bestFit="1" customWidth="1"/>
    <col min="1799" max="2040" width="9.140625" style="2"/>
    <col min="2041" max="2041" width="50.85546875" style="2" customWidth="1"/>
    <col min="2042" max="2042" width="10.7109375" style="2" customWidth="1"/>
    <col min="2043" max="2043" width="12.28515625" style="2" customWidth="1"/>
    <col min="2044" max="2045" width="10.5703125" style="2" bestFit="1" customWidth="1"/>
    <col min="2046" max="2046" width="12" style="2" bestFit="1" customWidth="1"/>
    <col min="2047" max="2048" width="9.28515625" style="2" bestFit="1" customWidth="1"/>
    <col min="2049" max="2050" width="10.7109375" style="2" bestFit="1" customWidth="1"/>
    <col min="2051" max="2052" width="10.85546875" style="2" bestFit="1" customWidth="1"/>
    <col min="2053" max="2053" width="10.5703125" style="2" bestFit="1" customWidth="1"/>
    <col min="2054" max="2054" width="9.28515625" style="2" bestFit="1" customWidth="1"/>
    <col min="2055" max="2296" width="9.140625" style="2"/>
    <col min="2297" max="2297" width="50.85546875" style="2" customWidth="1"/>
    <col min="2298" max="2298" width="10.7109375" style="2" customWidth="1"/>
    <col min="2299" max="2299" width="12.28515625" style="2" customWidth="1"/>
    <col min="2300" max="2301" width="10.5703125" style="2" bestFit="1" customWidth="1"/>
    <col min="2302" max="2302" width="12" style="2" bestFit="1" customWidth="1"/>
    <col min="2303" max="2304" width="9.28515625" style="2" bestFit="1" customWidth="1"/>
    <col min="2305" max="2306" width="10.7109375" style="2" bestFit="1" customWidth="1"/>
    <col min="2307" max="2308" width="10.85546875" style="2" bestFit="1" customWidth="1"/>
    <col min="2309" max="2309" width="10.5703125" style="2" bestFit="1" customWidth="1"/>
    <col min="2310" max="2310" width="9.28515625" style="2" bestFit="1" customWidth="1"/>
    <col min="2311" max="2552" width="9.140625" style="2"/>
    <col min="2553" max="2553" width="50.85546875" style="2" customWidth="1"/>
    <col min="2554" max="2554" width="10.7109375" style="2" customWidth="1"/>
    <col min="2555" max="2555" width="12.28515625" style="2" customWidth="1"/>
    <col min="2556" max="2557" width="10.5703125" style="2" bestFit="1" customWidth="1"/>
    <col min="2558" max="2558" width="12" style="2" bestFit="1" customWidth="1"/>
    <col min="2559" max="2560" width="9.28515625" style="2" bestFit="1" customWidth="1"/>
    <col min="2561" max="2562" width="10.7109375" style="2" bestFit="1" customWidth="1"/>
    <col min="2563" max="2564" width="10.85546875" style="2" bestFit="1" customWidth="1"/>
    <col min="2565" max="2565" width="10.5703125" style="2" bestFit="1" customWidth="1"/>
    <col min="2566" max="2566" width="9.28515625" style="2" bestFit="1" customWidth="1"/>
    <col min="2567" max="2808" width="9.140625" style="2"/>
    <col min="2809" max="2809" width="50.85546875" style="2" customWidth="1"/>
    <col min="2810" max="2810" width="10.7109375" style="2" customWidth="1"/>
    <col min="2811" max="2811" width="12.28515625" style="2" customWidth="1"/>
    <col min="2812" max="2813" width="10.5703125" style="2" bestFit="1" customWidth="1"/>
    <col min="2814" max="2814" width="12" style="2" bestFit="1" customWidth="1"/>
    <col min="2815" max="2816" width="9.28515625" style="2" bestFit="1" customWidth="1"/>
    <col min="2817" max="2818" width="10.7109375" style="2" bestFit="1" customWidth="1"/>
    <col min="2819" max="2820" width="10.85546875" style="2" bestFit="1" customWidth="1"/>
    <col min="2821" max="2821" width="10.5703125" style="2" bestFit="1" customWidth="1"/>
    <col min="2822" max="2822" width="9.28515625" style="2" bestFit="1" customWidth="1"/>
    <col min="2823" max="3064" width="9.140625" style="2"/>
    <col min="3065" max="3065" width="50.85546875" style="2" customWidth="1"/>
    <col min="3066" max="3066" width="10.7109375" style="2" customWidth="1"/>
    <col min="3067" max="3067" width="12.28515625" style="2" customWidth="1"/>
    <col min="3068" max="3069" width="10.5703125" style="2" bestFit="1" customWidth="1"/>
    <col min="3070" max="3070" width="12" style="2" bestFit="1" customWidth="1"/>
    <col min="3071" max="3072" width="9.28515625" style="2" bestFit="1" customWidth="1"/>
    <col min="3073" max="3074" width="10.7109375" style="2" bestFit="1" customWidth="1"/>
    <col min="3075" max="3076" width="10.85546875" style="2" bestFit="1" customWidth="1"/>
    <col min="3077" max="3077" width="10.5703125" style="2" bestFit="1" customWidth="1"/>
    <col min="3078" max="3078" width="9.28515625" style="2" bestFit="1" customWidth="1"/>
    <col min="3079" max="3320" width="9.140625" style="2"/>
    <col min="3321" max="3321" width="50.85546875" style="2" customWidth="1"/>
    <col min="3322" max="3322" width="10.7109375" style="2" customWidth="1"/>
    <col min="3323" max="3323" width="12.28515625" style="2" customWidth="1"/>
    <col min="3324" max="3325" width="10.5703125" style="2" bestFit="1" customWidth="1"/>
    <col min="3326" max="3326" width="12" style="2" bestFit="1" customWidth="1"/>
    <col min="3327" max="3328" width="9.28515625" style="2" bestFit="1" customWidth="1"/>
    <col min="3329" max="3330" width="10.7109375" style="2" bestFit="1" customWidth="1"/>
    <col min="3331" max="3332" width="10.85546875" style="2" bestFit="1" customWidth="1"/>
    <col min="3333" max="3333" width="10.5703125" style="2" bestFit="1" customWidth="1"/>
    <col min="3334" max="3334" width="9.28515625" style="2" bestFit="1" customWidth="1"/>
    <col min="3335" max="3576" width="9.140625" style="2"/>
    <col min="3577" max="3577" width="50.85546875" style="2" customWidth="1"/>
    <col min="3578" max="3578" width="10.7109375" style="2" customWidth="1"/>
    <col min="3579" max="3579" width="12.28515625" style="2" customWidth="1"/>
    <col min="3580" max="3581" width="10.5703125" style="2" bestFit="1" customWidth="1"/>
    <col min="3582" max="3582" width="12" style="2" bestFit="1" customWidth="1"/>
    <col min="3583" max="3584" width="9.28515625" style="2" bestFit="1" customWidth="1"/>
    <col min="3585" max="3586" width="10.7109375" style="2" bestFit="1" customWidth="1"/>
    <col min="3587" max="3588" width="10.85546875" style="2" bestFit="1" customWidth="1"/>
    <col min="3589" max="3589" width="10.5703125" style="2" bestFit="1" customWidth="1"/>
    <col min="3590" max="3590" width="9.28515625" style="2" bestFit="1" customWidth="1"/>
    <col min="3591" max="3832" width="9.140625" style="2"/>
    <col min="3833" max="3833" width="50.85546875" style="2" customWidth="1"/>
    <col min="3834" max="3834" width="10.7109375" style="2" customWidth="1"/>
    <col min="3835" max="3835" width="12.28515625" style="2" customWidth="1"/>
    <col min="3836" max="3837" width="10.5703125" style="2" bestFit="1" customWidth="1"/>
    <col min="3838" max="3838" width="12" style="2" bestFit="1" customWidth="1"/>
    <col min="3839" max="3840" width="9.28515625" style="2" bestFit="1" customWidth="1"/>
    <col min="3841" max="3842" width="10.7109375" style="2" bestFit="1" customWidth="1"/>
    <col min="3843" max="3844" width="10.85546875" style="2" bestFit="1" customWidth="1"/>
    <col min="3845" max="3845" width="10.5703125" style="2" bestFit="1" customWidth="1"/>
    <col min="3846" max="3846" width="9.28515625" style="2" bestFit="1" customWidth="1"/>
    <col min="3847" max="4088" width="9.140625" style="2"/>
    <col min="4089" max="4089" width="50.85546875" style="2" customWidth="1"/>
    <col min="4090" max="4090" width="10.7109375" style="2" customWidth="1"/>
    <col min="4091" max="4091" width="12.28515625" style="2" customWidth="1"/>
    <col min="4092" max="4093" width="10.5703125" style="2" bestFit="1" customWidth="1"/>
    <col min="4094" max="4094" width="12" style="2" bestFit="1" customWidth="1"/>
    <col min="4095" max="4096" width="9.28515625" style="2" bestFit="1" customWidth="1"/>
    <col min="4097" max="4098" width="10.7109375" style="2" bestFit="1" customWidth="1"/>
    <col min="4099" max="4100" width="10.85546875" style="2" bestFit="1" customWidth="1"/>
    <col min="4101" max="4101" width="10.5703125" style="2" bestFit="1" customWidth="1"/>
    <col min="4102" max="4102" width="9.28515625" style="2" bestFit="1" customWidth="1"/>
    <col min="4103" max="4344" width="9.140625" style="2"/>
    <col min="4345" max="4345" width="50.85546875" style="2" customWidth="1"/>
    <col min="4346" max="4346" width="10.7109375" style="2" customWidth="1"/>
    <col min="4347" max="4347" width="12.28515625" style="2" customWidth="1"/>
    <col min="4348" max="4349" width="10.5703125" style="2" bestFit="1" customWidth="1"/>
    <col min="4350" max="4350" width="12" style="2" bestFit="1" customWidth="1"/>
    <col min="4351" max="4352" width="9.28515625" style="2" bestFit="1" customWidth="1"/>
    <col min="4353" max="4354" width="10.7109375" style="2" bestFit="1" customWidth="1"/>
    <col min="4355" max="4356" width="10.85546875" style="2" bestFit="1" customWidth="1"/>
    <col min="4357" max="4357" width="10.5703125" style="2" bestFit="1" customWidth="1"/>
    <col min="4358" max="4358" width="9.28515625" style="2" bestFit="1" customWidth="1"/>
    <col min="4359" max="4600" width="9.140625" style="2"/>
    <col min="4601" max="4601" width="50.85546875" style="2" customWidth="1"/>
    <col min="4602" max="4602" width="10.7109375" style="2" customWidth="1"/>
    <col min="4603" max="4603" width="12.28515625" style="2" customWidth="1"/>
    <col min="4604" max="4605" width="10.5703125" style="2" bestFit="1" customWidth="1"/>
    <col min="4606" max="4606" width="12" style="2" bestFit="1" customWidth="1"/>
    <col min="4607" max="4608" width="9.28515625" style="2" bestFit="1" customWidth="1"/>
    <col min="4609" max="4610" width="10.7109375" style="2" bestFit="1" customWidth="1"/>
    <col min="4611" max="4612" width="10.85546875" style="2" bestFit="1" customWidth="1"/>
    <col min="4613" max="4613" width="10.5703125" style="2" bestFit="1" customWidth="1"/>
    <col min="4614" max="4614" width="9.28515625" style="2" bestFit="1" customWidth="1"/>
    <col min="4615" max="4856" width="9.140625" style="2"/>
    <col min="4857" max="4857" width="50.85546875" style="2" customWidth="1"/>
    <col min="4858" max="4858" width="10.7109375" style="2" customWidth="1"/>
    <col min="4859" max="4859" width="12.28515625" style="2" customWidth="1"/>
    <col min="4860" max="4861" width="10.5703125" style="2" bestFit="1" customWidth="1"/>
    <col min="4862" max="4862" width="12" style="2" bestFit="1" customWidth="1"/>
    <col min="4863" max="4864" width="9.28515625" style="2" bestFit="1" customWidth="1"/>
    <col min="4865" max="4866" width="10.7109375" style="2" bestFit="1" customWidth="1"/>
    <col min="4867" max="4868" width="10.85546875" style="2" bestFit="1" customWidth="1"/>
    <col min="4869" max="4869" width="10.5703125" style="2" bestFit="1" customWidth="1"/>
    <col min="4870" max="4870" width="9.28515625" style="2" bestFit="1" customWidth="1"/>
    <col min="4871" max="5112" width="9.140625" style="2"/>
    <col min="5113" max="5113" width="50.85546875" style="2" customWidth="1"/>
    <col min="5114" max="5114" width="10.7109375" style="2" customWidth="1"/>
    <col min="5115" max="5115" width="12.28515625" style="2" customWidth="1"/>
    <col min="5116" max="5117" width="10.5703125" style="2" bestFit="1" customWidth="1"/>
    <col min="5118" max="5118" width="12" style="2" bestFit="1" customWidth="1"/>
    <col min="5119" max="5120" width="9.28515625" style="2" bestFit="1" customWidth="1"/>
    <col min="5121" max="5122" width="10.7109375" style="2" bestFit="1" customWidth="1"/>
    <col min="5123" max="5124" width="10.85546875" style="2" bestFit="1" customWidth="1"/>
    <col min="5125" max="5125" width="10.5703125" style="2" bestFit="1" customWidth="1"/>
    <col min="5126" max="5126" width="9.28515625" style="2" bestFit="1" customWidth="1"/>
    <col min="5127" max="5368" width="9.140625" style="2"/>
    <col min="5369" max="5369" width="50.85546875" style="2" customWidth="1"/>
    <col min="5370" max="5370" width="10.7109375" style="2" customWidth="1"/>
    <col min="5371" max="5371" width="12.28515625" style="2" customWidth="1"/>
    <col min="5372" max="5373" width="10.5703125" style="2" bestFit="1" customWidth="1"/>
    <col min="5374" max="5374" width="12" style="2" bestFit="1" customWidth="1"/>
    <col min="5375" max="5376" width="9.28515625" style="2" bestFit="1" customWidth="1"/>
    <col min="5377" max="5378" width="10.7109375" style="2" bestFit="1" customWidth="1"/>
    <col min="5379" max="5380" width="10.85546875" style="2" bestFit="1" customWidth="1"/>
    <col min="5381" max="5381" width="10.5703125" style="2" bestFit="1" customWidth="1"/>
    <col min="5382" max="5382" width="9.28515625" style="2" bestFit="1" customWidth="1"/>
    <col min="5383" max="5624" width="9.140625" style="2"/>
    <col min="5625" max="5625" width="50.85546875" style="2" customWidth="1"/>
    <col min="5626" max="5626" width="10.7109375" style="2" customWidth="1"/>
    <col min="5627" max="5627" width="12.28515625" style="2" customWidth="1"/>
    <col min="5628" max="5629" width="10.5703125" style="2" bestFit="1" customWidth="1"/>
    <col min="5630" max="5630" width="12" style="2" bestFit="1" customWidth="1"/>
    <col min="5631" max="5632" width="9.28515625" style="2" bestFit="1" customWidth="1"/>
    <col min="5633" max="5634" width="10.7109375" style="2" bestFit="1" customWidth="1"/>
    <col min="5635" max="5636" width="10.85546875" style="2" bestFit="1" customWidth="1"/>
    <col min="5637" max="5637" width="10.5703125" style="2" bestFit="1" customWidth="1"/>
    <col min="5638" max="5638" width="9.28515625" style="2" bestFit="1" customWidth="1"/>
    <col min="5639" max="5880" width="9.140625" style="2"/>
    <col min="5881" max="5881" width="50.85546875" style="2" customWidth="1"/>
    <col min="5882" max="5882" width="10.7109375" style="2" customWidth="1"/>
    <col min="5883" max="5883" width="12.28515625" style="2" customWidth="1"/>
    <col min="5884" max="5885" width="10.5703125" style="2" bestFit="1" customWidth="1"/>
    <col min="5886" max="5886" width="12" style="2" bestFit="1" customWidth="1"/>
    <col min="5887" max="5888" width="9.28515625" style="2" bestFit="1" customWidth="1"/>
    <col min="5889" max="5890" width="10.7109375" style="2" bestFit="1" customWidth="1"/>
    <col min="5891" max="5892" width="10.85546875" style="2" bestFit="1" customWidth="1"/>
    <col min="5893" max="5893" width="10.5703125" style="2" bestFit="1" customWidth="1"/>
    <col min="5894" max="5894" width="9.28515625" style="2" bestFit="1" customWidth="1"/>
    <col min="5895" max="6136" width="9.140625" style="2"/>
    <col min="6137" max="6137" width="50.85546875" style="2" customWidth="1"/>
    <col min="6138" max="6138" width="10.7109375" style="2" customWidth="1"/>
    <col min="6139" max="6139" width="12.28515625" style="2" customWidth="1"/>
    <col min="6140" max="6141" width="10.5703125" style="2" bestFit="1" customWidth="1"/>
    <col min="6142" max="6142" width="12" style="2" bestFit="1" customWidth="1"/>
    <col min="6143" max="6144" width="9.28515625" style="2" bestFit="1" customWidth="1"/>
    <col min="6145" max="6146" width="10.7109375" style="2" bestFit="1" customWidth="1"/>
    <col min="6147" max="6148" width="10.85546875" style="2" bestFit="1" customWidth="1"/>
    <col min="6149" max="6149" width="10.5703125" style="2" bestFit="1" customWidth="1"/>
    <col min="6150" max="6150" width="9.28515625" style="2" bestFit="1" customWidth="1"/>
    <col min="6151" max="6392" width="9.140625" style="2"/>
    <col min="6393" max="6393" width="50.85546875" style="2" customWidth="1"/>
    <col min="6394" max="6394" width="10.7109375" style="2" customWidth="1"/>
    <col min="6395" max="6395" width="12.28515625" style="2" customWidth="1"/>
    <col min="6396" max="6397" width="10.5703125" style="2" bestFit="1" customWidth="1"/>
    <col min="6398" max="6398" width="12" style="2" bestFit="1" customWidth="1"/>
    <col min="6399" max="6400" width="9.28515625" style="2" bestFit="1" customWidth="1"/>
    <col min="6401" max="6402" width="10.7109375" style="2" bestFit="1" customWidth="1"/>
    <col min="6403" max="6404" width="10.85546875" style="2" bestFit="1" customWidth="1"/>
    <col min="6405" max="6405" width="10.5703125" style="2" bestFit="1" customWidth="1"/>
    <col min="6406" max="6406" width="9.28515625" style="2" bestFit="1" customWidth="1"/>
    <col min="6407" max="6648" width="9.140625" style="2"/>
    <col min="6649" max="6649" width="50.85546875" style="2" customWidth="1"/>
    <col min="6650" max="6650" width="10.7109375" style="2" customWidth="1"/>
    <col min="6651" max="6651" width="12.28515625" style="2" customWidth="1"/>
    <col min="6652" max="6653" width="10.5703125" style="2" bestFit="1" customWidth="1"/>
    <col min="6654" max="6654" width="12" style="2" bestFit="1" customWidth="1"/>
    <col min="6655" max="6656" width="9.28515625" style="2" bestFit="1" customWidth="1"/>
    <col min="6657" max="6658" width="10.7109375" style="2" bestFit="1" customWidth="1"/>
    <col min="6659" max="6660" width="10.85546875" style="2" bestFit="1" customWidth="1"/>
    <col min="6661" max="6661" width="10.5703125" style="2" bestFit="1" customWidth="1"/>
    <col min="6662" max="6662" width="9.28515625" style="2" bestFit="1" customWidth="1"/>
    <col min="6663" max="6904" width="9.140625" style="2"/>
    <col min="6905" max="6905" width="50.85546875" style="2" customWidth="1"/>
    <col min="6906" max="6906" width="10.7109375" style="2" customWidth="1"/>
    <col min="6907" max="6907" width="12.28515625" style="2" customWidth="1"/>
    <col min="6908" max="6909" width="10.5703125" style="2" bestFit="1" customWidth="1"/>
    <col min="6910" max="6910" width="12" style="2" bestFit="1" customWidth="1"/>
    <col min="6911" max="6912" width="9.28515625" style="2" bestFit="1" customWidth="1"/>
    <col min="6913" max="6914" width="10.7109375" style="2" bestFit="1" customWidth="1"/>
    <col min="6915" max="6916" width="10.85546875" style="2" bestFit="1" customWidth="1"/>
    <col min="6917" max="6917" width="10.5703125" style="2" bestFit="1" customWidth="1"/>
    <col min="6918" max="6918" width="9.28515625" style="2" bestFit="1" customWidth="1"/>
    <col min="6919" max="7160" width="9.140625" style="2"/>
    <col min="7161" max="7161" width="50.85546875" style="2" customWidth="1"/>
    <col min="7162" max="7162" width="10.7109375" style="2" customWidth="1"/>
    <col min="7163" max="7163" width="12.28515625" style="2" customWidth="1"/>
    <col min="7164" max="7165" width="10.5703125" style="2" bestFit="1" customWidth="1"/>
    <col min="7166" max="7166" width="12" style="2" bestFit="1" customWidth="1"/>
    <col min="7167" max="7168" width="9.28515625" style="2" bestFit="1" customWidth="1"/>
    <col min="7169" max="7170" width="10.7109375" style="2" bestFit="1" customWidth="1"/>
    <col min="7171" max="7172" width="10.85546875" style="2" bestFit="1" customWidth="1"/>
    <col min="7173" max="7173" width="10.5703125" style="2" bestFit="1" customWidth="1"/>
    <col min="7174" max="7174" width="9.28515625" style="2" bestFit="1" customWidth="1"/>
    <col min="7175" max="7416" width="9.140625" style="2"/>
    <col min="7417" max="7417" width="50.85546875" style="2" customWidth="1"/>
    <col min="7418" max="7418" width="10.7109375" style="2" customWidth="1"/>
    <col min="7419" max="7419" width="12.28515625" style="2" customWidth="1"/>
    <col min="7420" max="7421" width="10.5703125" style="2" bestFit="1" customWidth="1"/>
    <col min="7422" max="7422" width="12" style="2" bestFit="1" customWidth="1"/>
    <col min="7423" max="7424" width="9.28515625" style="2" bestFit="1" customWidth="1"/>
    <col min="7425" max="7426" width="10.7109375" style="2" bestFit="1" customWidth="1"/>
    <col min="7427" max="7428" width="10.85546875" style="2" bestFit="1" customWidth="1"/>
    <col min="7429" max="7429" width="10.5703125" style="2" bestFit="1" customWidth="1"/>
    <col min="7430" max="7430" width="9.28515625" style="2" bestFit="1" customWidth="1"/>
    <col min="7431" max="7672" width="9.140625" style="2"/>
    <col min="7673" max="7673" width="50.85546875" style="2" customWidth="1"/>
    <col min="7674" max="7674" width="10.7109375" style="2" customWidth="1"/>
    <col min="7675" max="7675" width="12.28515625" style="2" customWidth="1"/>
    <col min="7676" max="7677" width="10.5703125" style="2" bestFit="1" customWidth="1"/>
    <col min="7678" max="7678" width="12" style="2" bestFit="1" customWidth="1"/>
    <col min="7679" max="7680" width="9.28515625" style="2" bestFit="1" customWidth="1"/>
    <col min="7681" max="7682" width="10.7109375" style="2" bestFit="1" customWidth="1"/>
    <col min="7683" max="7684" width="10.85546875" style="2" bestFit="1" customWidth="1"/>
    <col min="7685" max="7685" width="10.5703125" style="2" bestFit="1" customWidth="1"/>
    <col min="7686" max="7686" width="9.28515625" style="2" bestFit="1" customWidth="1"/>
    <col min="7687" max="7928" width="9.140625" style="2"/>
    <col min="7929" max="7929" width="50.85546875" style="2" customWidth="1"/>
    <col min="7930" max="7930" width="10.7109375" style="2" customWidth="1"/>
    <col min="7931" max="7931" width="12.28515625" style="2" customWidth="1"/>
    <col min="7932" max="7933" width="10.5703125" style="2" bestFit="1" customWidth="1"/>
    <col min="7934" max="7934" width="12" style="2" bestFit="1" customWidth="1"/>
    <col min="7935" max="7936" width="9.28515625" style="2" bestFit="1" customWidth="1"/>
    <col min="7937" max="7938" width="10.7109375" style="2" bestFit="1" customWidth="1"/>
    <col min="7939" max="7940" width="10.85546875" style="2" bestFit="1" customWidth="1"/>
    <col min="7941" max="7941" width="10.5703125" style="2" bestFit="1" customWidth="1"/>
    <col min="7942" max="7942" width="9.28515625" style="2" bestFit="1" customWidth="1"/>
    <col min="7943" max="8184" width="9.140625" style="2"/>
    <col min="8185" max="8185" width="50.85546875" style="2" customWidth="1"/>
    <col min="8186" max="8186" width="10.7109375" style="2" customWidth="1"/>
    <col min="8187" max="8187" width="12.28515625" style="2" customWidth="1"/>
    <col min="8188" max="8189" width="10.5703125" style="2" bestFit="1" customWidth="1"/>
    <col min="8190" max="8190" width="12" style="2" bestFit="1" customWidth="1"/>
    <col min="8191" max="8192" width="9.28515625" style="2" bestFit="1" customWidth="1"/>
    <col min="8193" max="8194" width="10.7109375" style="2" bestFit="1" customWidth="1"/>
    <col min="8195" max="8196" width="10.85546875" style="2" bestFit="1" customWidth="1"/>
    <col min="8197" max="8197" width="10.5703125" style="2" bestFit="1" customWidth="1"/>
    <col min="8198" max="8198" width="9.28515625" style="2" bestFit="1" customWidth="1"/>
    <col min="8199" max="8440" width="9.140625" style="2"/>
    <col min="8441" max="8441" width="50.85546875" style="2" customWidth="1"/>
    <col min="8442" max="8442" width="10.7109375" style="2" customWidth="1"/>
    <col min="8443" max="8443" width="12.28515625" style="2" customWidth="1"/>
    <col min="8444" max="8445" width="10.5703125" style="2" bestFit="1" customWidth="1"/>
    <col min="8446" max="8446" width="12" style="2" bestFit="1" customWidth="1"/>
    <col min="8447" max="8448" width="9.28515625" style="2" bestFit="1" customWidth="1"/>
    <col min="8449" max="8450" width="10.7109375" style="2" bestFit="1" customWidth="1"/>
    <col min="8451" max="8452" width="10.85546875" style="2" bestFit="1" customWidth="1"/>
    <col min="8453" max="8453" width="10.5703125" style="2" bestFit="1" customWidth="1"/>
    <col min="8454" max="8454" width="9.28515625" style="2" bestFit="1" customWidth="1"/>
    <col min="8455" max="8696" width="9.140625" style="2"/>
    <col min="8697" max="8697" width="50.85546875" style="2" customWidth="1"/>
    <col min="8698" max="8698" width="10.7109375" style="2" customWidth="1"/>
    <col min="8699" max="8699" width="12.28515625" style="2" customWidth="1"/>
    <col min="8700" max="8701" width="10.5703125" style="2" bestFit="1" customWidth="1"/>
    <col min="8702" max="8702" width="12" style="2" bestFit="1" customWidth="1"/>
    <col min="8703" max="8704" width="9.28515625" style="2" bestFit="1" customWidth="1"/>
    <col min="8705" max="8706" width="10.7109375" style="2" bestFit="1" customWidth="1"/>
    <col min="8707" max="8708" width="10.85546875" style="2" bestFit="1" customWidth="1"/>
    <col min="8709" max="8709" width="10.5703125" style="2" bestFit="1" customWidth="1"/>
    <col min="8710" max="8710" width="9.28515625" style="2" bestFit="1" customWidth="1"/>
    <col min="8711" max="8952" width="9.140625" style="2"/>
    <col min="8953" max="8953" width="50.85546875" style="2" customWidth="1"/>
    <col min="8954" max="8954" width="10.7109375" style="2" customWidth="1"/>
    <col min="8955" max="8955" width="12.28515625" style="2" customWidth="1"/>
    <col min="8956" max="8957" width="10.5703125" style="2" bestFit="1" customWidth="1"/>
    <col min="8958" max="8958" width="12" style="2" bestFit="1" customWidth="1"/>
    <col min="8959" max="8960" width="9.28515625" style="2" bestFit="1" customWidth="1"/>
    <col min="8961" max="8962" width="10.7109375" style="2" bestFit="1" customWidth="1"/>
    <col min="8963" max="8964" width="10.85546875" style="2" bestFit="1" customWidth="1"/>
    <col min="8965" max="8965" width="10.5703125" style="2" bestFit="1" customWidth="1"/>
    <col min="8966" max="8966" width="9.28515625" style="2" bestFit="1" customWidth="1"/>
    <col min="8967" max="9208" width="9.140625" style="2"/>
    <col min="9209" max="9209" width="50.85546875" style="2" customWidth="1"/>
    <col min="9210" max="9210" width="10.7109375" style="2" customWidth="1"/>
    <col min="9211" max="9211" width="12.28515625" style="2" customWidth="1"/>
    <col min="9212" max="9213" width="10.5703125" style="2" bestFit="1" customWidth="1"/>
    <col min="9214" max="9214" width="12" style="2" bestFit="1" customWidth="1"/>
    <col min="9215" max="9216" width="9.28515625" style="2" bestFit="1" customWidth="1"/>
    <col min="9217" max="9218" width="10.7109375" style="2" bestFit="1" customWidth="1"/>
    <col min="9219" max="9220" width="10.85546875" style="2" bestFit="1" customWidth="1"/>
    <col min="9221" max="9221" width="10.5703125" style="2" bestFit="1" customWidth="1"/>
    <col min="9222" max="9222" width="9.28515625" style="2" bestFit="1" customWidth="1"/>
    <col min="9223" max="9464" width="9.140625" style="2"/>
    <col min="9465" max="9465" width="50.85546875" style="2" customWidth="1"/>
    <col min="9466" max="9466" width="10.7109375" style="2" customWidth="1"/>
    <col min="9467" max="9467" width="12.28515625" style="2" customWidth="1"/>
    <col min="9468" max="9469" width="10.5703125" style="2" bestFit="1" customWidth="1"/>
    <col min="9470" max="9470" width="12" style="2" bestFit="1" customWidth="1"/>
    <col min="9471" max="9472" width="9.28515625" style="2" bestFit="1" customWidth="1"/>
    <col min="9473" max="9474" width="10.7109375" style="2" bestFit="1" customWidth="1"/>
    <col min="9475" max="9476" width="10.85546875" style="2" bestFit="1" customWidth="1"/>
    <col min="9477" max="9477" width="10.5703125" style="2" bestFit="1" customWidth="1"/>
    <col min="9478" max="9478" width="9.28515625" style="2" bestFit="1" customWidth="1"/>
    <col min="9479" max="9720" width="9.140625" style="2"/>
    <col min="9721" max="9721" width="50.85546875" style="2" customWidth="1"/>
    <col min="9722" max="9722" width="10.7109375" style="2" customWidth="1"/>
    <col min="9723" max="9723" width="12.28515625" style="2" customWidth="1"/>
    <col min="9724" max="9725" width="10.5703125" style="2" bestFit="1" customWidth="1"/>
    <col min="9726" max="9726" width="12" style="2" bestFit="1" customWidth="1"/>
    <col min="9727" max="9728" width="9.28515625" style="2" bestFit="1" customWidth="1"/>
    <col min="9729" max="9730" width="10.7109375" style="2" bestFit="1" customWidth="1"/>
    <col min="9731" max="9732" width="10.85546875" style="2" bestFit="1" customWidth="1"/>
    <col min="9733" max="9733" width="10.5703125" style="2" bestFit="1" customWidth="1"/>
    <col min="9734" max="9734" width="9.28515625" style="2" bestFit="1" customWidth="1"/>
    <col min="9735" max="9976" width="9.140625" style="2"/>
    <col min="9977" max="9977" width="50.85546875" style="2" customWidth="1"/>
    <col min="9978" max="9978" width="10.7109375" style="2" customWidth="1"/>
    <col min="9979" max="9979" width="12.28515625" style="2" customWidth="1"/>
    <col min="9980" max="9981" width="10.5703125" style="2" bestFit="1" customWidth="1"/>
    <col min="9982" max="9982" width="12" style="2" bestFit="1" customWidth="1"/>
    <col min="9983" max="9984" width="9.28515625" style="2" bestFit="1" customWidth="1"/>
    <col min="9985" max="9986" width="10.7109375" style="2" bestFit="1" customWidth="1"/>
    <col min="9987" max="9988" width="10.85546875" style="2" bestFit="1" customWidth="1"/>
    <col min="9989" max="9989" width="10.5703125" style="2" bestFit="1" customWidth="1"/>
    <col min="9990" max="9990" width="9.28515625" style="2" bestFit="1" customWidth="1"/>
    <col min="9991" max="10232" width="9.140625" style="2"/>
    <col min="10233" max="10233" width="50.85546875" style="2" customWidth="1"/>
    <col min="10234" max="10234" width="10.7109375" style="2" customWidth="1"/>
    <col min="10235" max="10235" width="12.28515625" style="2" customWidth="1"/>
    <col min="10236" max="10237" width="10.5703125" style="2" bestFit="1" customWidth="1"/>
    <col min="10238" max="10238" width="12" style="2" bestFit="1" customWidth="1"/>
    <col min="10239" max="10240" width="9.28515625" style="2" bestFit="1" customWidth="1"/>
    <col min="10241" max="10242" width="10.7109375" style="2" bestFit="1" customWidth="1"/>
    <col min="10243" max="10244" width="10.85546875" style="2" bestFit="1" customWidth="1"/>
    <col min="10245" max="10245" width="10.5703125" style="2" bestFit="1" customWidth="1"/>
    <col min="10246" max="10246" width="9.28515625" style="2" bestFit="1" customWidth="1"/>
    <col min="10247" max="10488" width="9.140625" style="2"/>
    <col min="10489" max="10489" width="50.85546875" style="2" customWidth="1"/>
    <col min="10490" max="10490" width="10.7109375" style="2" customWidth="1"/>
    <col min="10491" max="10491" width="12.28515625" style="2" customWidth="1"/>
    <col min="10492" max="10493" width="10.5703125" style="2" bestFit="1" customWidth="1"/>
    <col min="10494" max="10494" width="12" style="2" bestFit="1" customWidth="1"/>
    <col min="10495" max="10496" width="9.28515625" style="2" bestFit="1" customWidth="1"/>
    <col min="10497" max="10498" width="10.7109375" style="2" bestFit="1" customWidth="1"/>
    <col min="10499" max="10500" width="10.85546875" style="2" bestFit="1" customWidth="1"/>
    <col min="10501" max="10501" width="10.5703125" style="2" bestFit="1" customWidth="1"/>
    <col min="10502" max="10502" width="9.28515625" style="2" bestFit="1" customWidth="1"/>
    <col min="10503" max="10744" width="9.140625" style="2"/>
    <col min="10745" max="10745" width="50.85546875" style="2" customWidth="1"/>
    <col min="10746" max="10746" width="10.7109375" style="2" customWidth="1"/>
    <col min="10747" max="10747" width="12.28515625" style="2" customWidth="1"/>
    <col min="10748" max="10749" width="10.5703125" style="2" bestFit="1" customWidth="1"/>
    <col min="10750" max="10750" width="12" style="2" bestFit="1" customWidth="1"/>
    <col min="10751" max="10752" width="9.28515625" style="2" bestFit="1" customWidth="1"/>
    <col min="10753" max="10754" width="10.7109375" style="2" bestFit="1" customWidth="1"/>
    <col min="10755" max="10756" width="10.85546875" style="2" bestFit="1" customWidth="1"/>
    <col min="10757" max="10757" width="10.5703125" style="2" bestFit="1" customWidth="1"/>
    <col min="10758" max="10758" width="9.28515625" style="2" bestFit="1" customWidth="1"/>
    <col min="10759" max="11000" width="9.140625" style="2"/>
    <col min="11001" max="11001" width="50.85546875" style="2" customWidth="1"/>
    <col min="11002" max="11002" width="10.7109375" style="2" customWidth="1"/>
    <col min="11003" max="11003" width="12.28515625" style="2" customWidth="1"/>
    <col min="11004" max="11005" width="10.5703125" style="2" bestFit="1" customWidth="1"/>
    <col min="11006" max="11006" width="12" style="2" bestFit="1" customWidth="1"/>
    <col min="11007" max="11008" width="9.28515625" style="2" bestFit="1" customWidth="1"/>
    <col min="11009" max="11010" width="10.7109375" style="2" bestFit="1" customWidth="1"/>
    <col min="11011" max="11012" width="10.85546875" style="2" bestFit="1" customWidth="1"/>
    <col min="11013" max="11013" width="10.5703125" style="2" bestFit="1" customWidth="1"/>
    <col min="11014" max="11014" width="9.28515625" style="2" bestFit="1" customWidth="1"/>
    <col min="11015" max="11256" width="9.140625" style="2"/>
    <col min="11257" max="11257" width="50.85546875" style="2" customWidth="1"/>
    <col min="11258" max="11258" width="10.7109375" style="2" customWidth="1"/>
    <col min="11259" max="11259" width="12.28515625" style="2" customWidth="1"/>
    <col min="11260" max="11261" width="10.5703125" style="2" bestFit="1" customWidth="1"/>
    <col min="11262" max="11262" width="12" style="2" bestFit="1" customWidth="1"/>
    <col min="11263" max="11264" width="9.28515625" style="2" bestFit="1" customWidth="1"/>
    <col min="11265" max="11266" width="10.7109375" style="2" bestFit="1" customWidth="1"/>
    <col min="11267" max="11268" width="10.85546875" style="2" bestFit="1" customWidth="1"/>
    <col min="11269" max="11269" width="10.5703125" style="2" bestFit="1" customWidth="1"/>
    <col min="11270" max="11270" width="9.28515625" style="2" bestFit="1" customWidth="1"/>
    <col min="11271" max="11512" width="9.140625" style="2"/>
    <col min="11513" max="11513" width="50.85546875" style="2" customWidth="1"/>
    <col min="11514" max="11514" width="10.7109375" style="2" customWidth="1"/>
    <col min="11515" max="11515" width="12.28515625" style="2" customWidth="1"/>
    <col min="11516" max="11517" width="10.5703125" style="2" bestFit="1" customWidth="1"/>
    <col min="11518" max="11518" width="12" style="2" bestFit="1" customWidth="1"/>
    <col min="11519" max="11520" width="9.28515625" style="2" bestFit="1" customWidth="1"/>
    <col min="11521" max="11522" width="10.7109375" style="2" bestFit="1" customWidth="1"/>
    <col min="11523" max="11524" width="10.85546875" style="2" bestFit="1" customWidth="1"/>
    <col min="11525" max="11525" width="10.5703125" style="2" bestFit="1" customWidth="1"/>
    <col min="11526" max="11526" width="9.28515625" style="2" bestFit="1" customWidth="1"/>
    <col min="11527" max="11768" width="9.140625" style="2"/>
    <col min="11769" max="11769" width="50.85546875" style="2" customWidth="1"/>
    <col min="11770" max="11770" width="10.7109375" style="2" customWidth="1"/>
    <col min="11771" max="11771" width="12.28515625" style="2" customWidth="1"/>
    <col min="11772" max="11773" width="10.5703125" style="2" bestFit="1" customWidth="1"/>
    <col min="11774" max="11774" width="12" style="2" bestFit="1" customWidth="1"/>
    <col min="11775" max="11776" width="9.28515625" style="2" bestFit="1" customWidth="1"/>
    <col min="11777" max="11778" width="10.7109375" style="2" bestFit="1" customWidth="1"/>
    <col min="11779" max="11780" width="10.85546875" style="2" bestFit="1" customWidth="1"/>
    <col min="11781" max="11781" width="10.5703125" style="2" bestFit="1" customWidth="1"/>
    <col min="11782" max="11782" width="9.28515625" style="2" bestFit="1" customWidth="1"/>
    <col min="11783" max="12024" width="9.140625" style="2"/>
    <col min="12025" max="12025" width="50.85546875" style="2" customWidth="1"/>
    <col min="12026" max="12026" width="10.7109375" style="2" customWidth="1"/>
    <col min="12027" max="12027" width="12.28515625" style="2" customWidth="1"/>
    <col min="12028" max="12029" width="10.5703125" style="2" bestFit="1" customWidth="1"/>
    <col min="12030" max="12030" width="12" style="2" bestFit="1" customWidth="1"/>
    <col min="12031" max="12032" width="9.28515625" style="2" bestFit="1" customWidth="1"/>
    <col min="12033" max="12034" width="10.7109375" style="2" bestFit="1" customWidth="1"/>
    <col min="12035" max="12036" width="10.85546875" style="2" bestFit="1" customWidth="1"/>
    <col min="12037" max="12037" width="10.5703125" style="2" bestFit="1" customWidth="1"/>
    <col min="12038" max="12038" width="9.28515625" style="2" bestFit="1" customWidth="1"/>
    <col min="12039" max="12280" width="9.140625" style="2"/>
    <col min="12281" max="12281" width="50.85546875" style="2" customWidth="1"/>
    <col min="12282" max="12282" width="10.7109375" style="2" customWidth="1"/>
    <col min="12283" max="12283" width="12.28515625" style="2" customWidth="1"/>
    <col min="12284" max="12285" width="10.5703125" style="2" bestFit="1" customWidth="1"/>
    <col min="12286" max="12286" width="12" style="2" bestFit="1" customWidth="1"/>
    <col min="12287" max="12288" width="9.28515625" style="2" bestFit="1" customWidth="1"/>
    <col min="12289" max="12290" width="10.7109375" style="2" bestFit="1" customWidth="1"/>
    <col min="12291" max="12292" width="10.85546875" style="2" bestFit="1" customWidth="1"/>
    <col min="12293" max="12293" width="10.5703125" style="2" bestFit="1" customWidth="1"/>
    <col min="12294" max="12294" width="9.28515625" style="2" bestFit="1" customWidth="1"/>
    <col min="12295" max="12536" width="9.140625" style="2"/>
    <col min="12537" max="12537" width="50.85546875" style="2" customWidth="1"/>
    <col min="12538" max="12538" width="10.7109375" style="2" customWidth="1"/>
    <col min="12539" max="12539" width="12.28515625" style="2" customWidth="1"/>
    <col min="12540" max="12541" width="10.5703125" style="2" bestFit="1" customWidth="1"/>
    <col min="12542" max="12542" width="12" style="2" bestFit="1" customWidth="1"/>
    <col min="12543" max="12544" width="9.28515625" style="2" bestFit="1" customWidth="1"/>
    <col min="12545" max="12546" width="10.7109375" style="2" bestFit="1" customWidth="1"/>
    <col min="12547" max="12548" width="10.85546875" style="2" bestFit="1" customWidth="1"/>
    <col min="12549" max="12549" width="10.5703125" style="2" bestFit="1" customWidth="1"/>
    <col min="12550" max="12550" width="9.28515625" style="2" bestFit="1" customWidth="1"/>
    <col min="12551" max="12792" width="9.140625" style="2"/>
    <col min="12793" max="12793" width="50.85546875" style="2" customWidth="1"/>
    <col min="12794" max="12794" width="10.7109375" style="2" customWidth="1"/>
    <col min="12795" max="12795" width="12.28515625" style="2" customWidth="1"/>
    <col min="12796" max="12797" width="10.5703125" style="2" bestFit="1" customWidth="1"/>
    <col min="12798" max="12798" width="12" style="2" bestFit="1" customWidth="1"/>
    <col min="12799" max="12800" width="9.28515625" style="2" bestFit="1" customWidth="1"/>
    <col min="12801" max="12802" width="10.7109375" style="2" bestFit="1" customWidth="1"/>
    <col min="12803" max="12804" width="10.85546875" style="2" bestFit="1" customWidth="1"/>
    <col min="12805" max="12805" width="10.5703125" style="2" bestFit="1" customWidth="1"/>
    <col min="12806" max="12806" width="9.28515625" style="2" bestFit="1" customWidth="1"/>
    <col min="12807" max="13048" width="9.140625" style="2"/>
    <col min="13049" max="13049" width="50.85546875" style="2" customWidth="1"/>
    <col min="13050" max="13050" width="10.7109375" style="2" customWidth="1"/>
    <col min="13051" max="13051" width="12.28515625" style="2" customWidth="1"/>
    <col min="13052" max="13053" width="10.5703125" style="2" bestFit="1" customWidth="1"/>
    <col min="13054" max="13054" width="12" style="2" bestFit="1" customWidth="1"/>
    <col min="13055" max="13056" width="9.28515625" style="2" bestFit="1" customWidth="1"/>
    <col min="13057" max="13058" width="10.7109375" style="2" bestFit="1" customWidth="1"/>
    <col min="13059" max="13060" width="10.85546875" style="2" bestFit="1" customWidth="1"/>
    <col min="13061" max="13061" width="10.5703125" style="2" bestFit="1" customWidth="1"/>
    <col min="13062" max="13062" width="9.28515625" style="2" bestFit="1" customWidth="1"/>
    <col min="13063" max="13304" width="9.140625" style="2"/>
    <col min="13305" max="13305" width="50.85546875" style="2" customWidth="1"/>
    <col min="13306" max="13306" width="10.7109375" style="2" customWidth="1"/>
    <col min="13307" max="13307" width="12.28515625" style="2" customWidth="1"/>
    <col min="13308" max="13309" width="10.5703125" style="2" bestFit="1" customWidth="1"/>
    <col min="13310" max="13310" width="12" style="2" bestFit="1" customWidth="1"/>
    <col min="13311" max="13312" width="9.28515625" style="2" bestFit="1" customWidth="1"/>
    <col min="13313" max="13314" width="10.7109375" style="2" bestFit="1" customWidth="1"/>
    <col min="13315" max="13316" width="10.85546875" style="2" bestFit="1" customWidth="1"/>
    <col min="13317" max="13317" width="10.5703125" style="2" bestFit="1" customWidth="1"/>
    <col min="13318" max="13318" width="9.28515625" style="2" bestFit="1" customWidth="1"/>
    <col min="13319" max="13560" width="9.140625" style="2"/>
    <col min="13561" max="13561" width="50.85546875" style="2" customWidth="1"/>
    <col min="13562" max="13562" width="10.7109375" style="2" customWidth="1"/>
    <col min="13563" max="13563" width="12.28515625" style="2" customWidth="1"/>
    <col min="13564" max="13565" width="10.5703125" style="2" bestFit="1" customWidth="1"/>
    <col min="13566" max="13566" width="12" style="2" bestFit="1" customWidth="1"/>
    <col min="13567" max="13568" width="9.28515625" style="2" bestFit="1" customWidth="1"/>
    <col min="13569" max="13570" width="10.7109375" style="2" bestFit="1" customWidth="1"/>
    <col min="13571" max="13572" width="10.85546875" style="2" bestFit="1" customWidth="1"/>
    <col min="13573" max="13573" width="10.5703125" style="2" bestFit="1" customWidth="1"/>
    <col min="13574" max="13574" width="9.28515625" style="2" bestFit="1" customWidth="1"/>
    <col min="13575" max="13816" width="9.140625" style="2"/>
    <col min="13817" max="13817" width="50.85546875" style="2" customWidth="1"/>
    <col min="13818" max="13818" width="10.7109375" style="2" customWidth="1"/>
    <col min="13819" max="13819" width="12.28515625" style="2" customWidth="1"/>
    <col min="13820" max="13821" width="10.5703125" style="2" bestFit="1" customWidth="1"/>
    <col min="13822" max="13822" width="12" style="2" bestFit="1" customWidth="1"/>
    <col min="13823" max="13824" width="9.28515625" style="2" bestFit="1" customWidth="1"/>
    <col min="13825" max="13826" width="10.7109375" style="2" bestFit="1" customWidth="1"/>
    <col min="13827" max="13828" width="10.85546875" style="2" bestFit="1" customWidth="1"/>
    <col min="13829" max="13829" width="10.5703125" style="2" bestFit="1" customWidth="1"/>
    <col min="13830" max="13830" width="9.28515625" style="2" bestFit="1" customWidth="1"/>
    <col min="13831" max="14072" width="9.140625" style="2"/>
    <col min="14073" max="14073" width="50.85546875" style="2" customWidth="1"/>
    <col min="14074" max="14074" width="10.7109375" style="2" customWidth="1"/>
    <col min="14075" max="14075" width="12.28515625" style="2" customWidth="1"/>
    <col min="14076" max="14077" width="10.5703125" style="2" bestFit="1" customWidth="1"/>
    <col min="14078" max="14078" width="12" style="2" bestFit="1" customWidth="1"/>
    <col min="14079" max="14080" width="9.28515625" style="2" bestFit="1" customWidth="1"/>
    <col min="14081" max="14082" width="10.7109375" style="2" bestFit="1" customWidth="1"/>
    <col min="14083" max="14084" width="10.85546875" style="2" bestFit="1" customWidth="1"/>
    <col min="14085" max="14085" width="10.5703125" style="2" bestFit="1" customWidth="1"/>
    <col min="14086" max="14086" width="9.28515625" style="2" bestFit="1" customWidth="1"/>
    <col min="14087" max="14328" width="9.140625" style="2"/>
    <col min="14329" max="14329" width="50.85546875" style="2" customWidth="1"/>
    <col min="14330" max="14330" width="10.7109375" style="2" customWidth="1"/>
    <col min="14331" max="14331" width="12.28515625" style="2" customWidth="1"/>
    <col min="14332" max="14333" width="10.5703125" style="2" bestFit="1" customWidth="1"/>
    <col min="14334" max="14334" width="12" style="2" bestFit="1" customWidth="1"/>
    <col min="14335" max="14336" width="9.28515625" style="2" bestFit="1" customWidth="1"/>
    <col min="14337" max="14338" width="10.7109375" style="2" bestFit="1" customWidth="1"/>
    <col min="14339" max="14340" width="10.85546875" style="2" bestFit="1" customWidth="1"/>
    <col min="14341" max="14341" width="10.5703125" style="2" bestFit="1" customWidth="1"/>
    <col min="14342" max="14342" width="9.28515625" style="2" bestFit="1" customWidth="1"/>
    <col min="14343" max="14584" width="9.140625" style="2"/>
    <col min="14585" max="14585" width="50.85546875" style="2" customWidth="1"/>
    <col min="14586" max="14586" width="10.7109375" style="2" customWidth="1"/>
    <col min="14587" max="14587" width="12.28515625" style="2" customWidth="1"/>
    <col min="14588" max="14589" width="10.5703125" style="2" bestFit="1" customWidth="1"/>
    <col min="14590" max="14590" width="12" style="2" bestFit="1" customWidth="1"/>
    <col min="14591" max="14592" width="9.28515625" style="2" bestFit="1" customWidth="1"/>
    <col min="14593" max="14594" width="10.7109375" style="2" bestFit="1" customWidth="1"/>
    <col min="14595" max="14596" width="10.85546875" style="2" bestFit="1" customWidth="1"/>
    <col min="14597" max="14597" width="10.5703125" style="2" bestFit="1" customWidth="1"/>
    <col min="14598" max="14598" width="9.28515625" style="2" bestFit="1" customWidth="1"/>
    <col min="14599" max="14840" width="9.140625" style="2"/>
    <col min="14841" max="14841" width="50.85546875" style="2" customWidth="1"/>
    <col min="14842" max="14842" width="10.7109375" style="2" customWidth="1"/>
    <col min="14843" max="14843" width="12.28515625" style="2" customWidth="1"/>
    <col min="14844" max="14845" width="10.5703125" style="2" bestFit="1" customWidth="1"/>
    <col min="14846" max="14846" width="12" style="2" bestFit="1" customWidth="1"/>
    <col min="14847" max="14848" width="9.28515625" style="2" bestFit="1" customWidth="1"/>
    <col min="14849" max="14850" width="10.7109375" style="2" bestFit="1" customWidth="1"/>
    <col min="14851" max="14852" width="10.85546875" style="2" bestFit="1" customWidth="1"/>
    <col min="14853" max="14853" width="10.5703125" style="2" bestFit="1" customWidth="1"/>
    <col min="14854" max="14854" width="9.28515625" style="2" bestFit="1" customWidth="1"/>
    <col min="14855" max="15096" width="9.140625" style="2"/>
    <col min="15097" max="15097" width="50.85546875" style="2" customWidth="1"/>
    <col min="15098" max="15098" width="10.7109375" style="2" customWidth="1"/>
    <col min="15099" max="15099" width="12.28515625" style="2" customWidth="1"/>
    <col min="15100" max="15101" width="10.5703125" style="2" bestFit="1" customWidth="1"/>
    <col min="15102" max="15102" width="12" style="2" bestFit="1" customWidth="1"/>
    <col min="15103" max="15104" width="9.28515625" style="2" bestFit="1" customWidth="1"/>
    <col min="15105" max="15106" width="10.7109375" style="2" bestFit="1" customWidth="1"/>
    <col min="15107" max="15108" width="10.85546875" style="2" bestFit="1" customWidth="1"/>
    <col min="15109" max="15109" width="10.5703125" style="2" bestFit="1" customWidth="1"/>
    <col min="15110" max="15110" width="9.28515625" style="2" bestFit="1" customWidth="1"/>
    <col min="15111" max="15352" width="9.140625" style="2"/>
    <col min="15353" max="15353" width="50.85546875" style="2" customWidth="1"/>
    <col min="15354" max="15354" width="10.7109375" style="2" customWidth="1"/>
    <col min="15355" max="15355" width="12.28515625" style="2" customWidth="1"/>
    <col min="15356" max="15357" width="10.5703125" style="2" bestFit="1" customWidth="1"/>
    <col min="15358" max="15358" width="12" style="2" bestFit="1" customWidth="1"/>
    <col min="15359" max="15360" width="9.28515625" style="2" bestFit="1" customWidth="1"/>
    <col min="15361" max="15362" width="10.7109375" style="2" bestFit="1" customWidth="1"/>
    <col min="15363" max="15364" width="10.85546875" style="2" bestFit="1" customWidth="1"/>
    <col min="15365" max="15365" width="10.5703125" style="2" bestFit="1" customWidth="1"/>
    <col min="15366" max="15366" width="9.28515625" style="2" bestFit="1" customWidth="1"/>
    <col min="15367" max="15608" width="9.140625" style="2"/>
    <col min="15609" max="15609" width="50.85546875" style="2" customWidth="1"/>
    <col min="15610" max="15610" width="10.7109375" style="2" customWidth="1"/>
    <col min="15611" max="15611" width="12.28515625" style="2" customWidth="1"/>
    <col min="15612" max="15613" width="10.5703125" style="2" bestFit="1" customWidth="1"/>
    <col min="15614" max="15614" width="12" style="2" bestFit="1" customWidth="1"/>
    <col min="15615" max="15616" width="9.28515625" style="2" bestFit="1" customWidth="1"/>
    <col min="15617" max="15618" width="10.7109375" style="2" bestFit="1" customWidth="1"/>
    <col min="15619" max="15620" width="10.85546875" style="2" bestFit="1" customWidth="1"/>
    <col min="15621" max="15621" width="10.5703125" style="2" bestFit="1" customWidth="1"/>
    <col min="15622" max="15622" width="9.28515625" style="2" bestFit="1" customWidth="1"/>
    <col min="15623" max="15864" width="9.140625" style="2"/>
    <col min="15865" max="15865" width="50.85546875" style="2" customWidth="1"/>
    <col min="15866" max="15866" width="10.7109375" style="2" customWidth="1"/>
    <col min="15867" max="15867" width="12.28515625" style="2" customWidth="1"/>
    <col min="15868" max="15869" width="10.5703125" style="2" bestFit="1" customWidth="1"/>
    <col min="15870" max="15870" width="12" style="2" bestFit="1" customWidth="1"/>
    <col min="15871" max="15872" width="9.28515625" style="2" bestFit="1" customWidth="1"/>
    <col min="15873" max="15874" width="10.7109375" style="2" bestFit="1" customWidth="1"/>
    <col min="15875" max="15876" width="10.85546875" style="2" bestFit="1" customWidth="1"/>
    <col min="15877" max="15877" width="10.5703125" style="2" bestFit="1" customWidth="1"/>
    <col min="15878" max="15878" width="9.28515625" style="2" bestFit="1" customWidth="1"/>
    <col min="15879" max="16120" width="9.140625" style="2"/>
    <col min="16121" max="16121" width="50.85546875" style="2" customWidth="1"/>
    <col min="16122" max="16122" width="10.7109375" style="2" customWidth="1"/>
    <col min="16123" max="16123" width="12.28515625" style="2" customWidth="1"/>
    <col min="16124" max="16125" width="10.5703125" style="2" bestFit="1" customWidth="1"/>
    <col min="16126" max="16126" width="12" style="2" bestFit="1" customWidth="1"/>
    <col min="16127" max="16128" width="9.28515625" style="2" bestFit="1" customWidth="1"/>
    <col min="16129" max="16130" width="10.7109375" style="2" bestFit="1" customWidth="1"/>
    <col min="16131" max="16132" width="10.85546875" style="2" bestFit="1" customWidth="1"/>
    <col min="16133" max="16133" width="10.5703125" style="2" bestFit="1" customWidth="1"/>
    <col min="16134" max="16134" width="9.28515625" style="2" bestFit="1" customWidth="1"/>
    <col min="16135" max="16384" width="9.140625" style="2"/>
  </cols>
  <sheetData>
    <row r="1" spans="2:11" ht="25.5" customHeight="1" x14ac:dyDescent="0.25">
      <c r="B1" s="378" t="s">
        <v>188</v>
      </c>
      <c r="C1" s="392"/>
      <c r="D1" s="392"/>
      <c r="E1" s="392"/>
      <c r="F1" s="392"/>
      <c r="G1" s="392"/>
      <c r="H1" s="392"/>
      <c r="K1" s="2" t="s">
        <v>25</v>
      </c>
    </row>
    <row r="2" spans="2:11" ht="24" customHeight="1" thickBot="1" x14ac:dyDescent="0.3">
      <c r="B2" s="25" t="s">
        <v>175</v>
      </c>
      <c r="C2" s="166" t="s">
        <v>98</v>
      </c>
      <c r="D2" s="3"/>
      <c r="E2" s="3"/>
      <c r="F2" s="3"/>
      <c r="G2" s="3"/>
      <c r="H2" s="3"/>
    </row>
    <row r="3" spans="2:11" ht="21.75" customHeight="1" x14ac:dyDescent="0.25">
      <c r="B3" s="379" t="s">
        <v>108</v>
      </c>
      <c r="C3" s="359" t="s">
        <v>1</v>
      </c>
      <c r="D3" s="361" t="s">
        <v>109</v>
      </c>
      <c r="E3" s="363" t="s">
        <v>3</v>
      </c>
      <c r="F3" s="363" t="s">
        <v>4</v>
      </c>
      <c r="G3" s="363" t="s">
        <v>5</v>
      </c>
      <c r="H3" s="367" t="s">
        <v>6</v>
      </c>
    </row>
    <row r="4" spans="2:11" ht="22.5" customHeight="1" x14ac:dyDescent="0.25">
      <c r="B4" s="380"/>
      <c r="C4" s="381"/>
      <c r="D4" s="396"/>
      <c r="E4" s="397"/>
      <c r="F4" s="397"/>
      <c r="G4" s="397"/>
      <c r="H4" s="398"/>
    </row>
    <row r="5" spans="2:11" s="5" customFormat="1" ht="18.75" customHeight="1" x14ac:dyDescent="0.3">
      <c r="B5" s="76"/>
      <c r="C5" s="42" t="s">
        <v>7</v>
      </c>
      <c r="D5" s="4"/>
      <c r="E5" s="4"/>
      <c r="F5" s="4"/>
      <c r="G5" s="4"/>
      <c r="H5" s="168"/>
    </row>
    <row r="6" spans="2:11" s="23" customFormat="1" ht="14.25" customHeight="1" x14ac:dyDescent="0.25">
      <c r="B6" s="90" t="s">
        <v>147</v>
      </c>
      <c r="C6" s="170" t="s">
        <v>103</v>
      </c>
      <c r="D6" s="171">
        <v>60</v>
      </c>
      <c r="E6" s="95">
        <v>1.1399999999999999</v>
      </c>
      <c r="F6" s="95">
        <v>5.34</v>
      </c>
      <c r="G6" s="95">
        <v>4.62</v>
      </c>
      <c r="H6" s="153">
        <v>71.400000000000006</v>
      </c>
    </row>
    <row r="7" spans="2:11" s="23" customFormat="1" ht="15" customHeight="1" x14ac:dyDescent="0.25">
      <c r="B7" s="90" t="s">
        <v>153</v>
      </c>
      <c r="C7" s="172" t="s">
        <v>88</v>
      </c>
      <c r="D7" s="173">
        <v>200</v>
      </c>
      <c r="E7" s="174">
        <v>1.41</v>
      </c>
      <c r="F7" s="174">
        <v>3.96</v>
      </c>
      <c r="G7" s="174">
        <v>6.32</v>
      </c>
      <c r="H7" s="175">
        <v>71.8</v>
      </c>
    </row>
    <row r="8" spans="2:11" s="23" customFormat="1" ht="15" customHeight="1" x14ac:dyDescent="0.25">
      <c r="B8" s="90" t="s">
        <v>63</v>
      </c>
      <c r="C8" s="132" t="s">
        <v>28</v>
      </c>
      <c r="D8" s="176">
        <v>200</v>
      </c>
      <c r="E8" s="177">
        <v>16.940000000000001</v>
      </c>
      <c r="F8" s="177">
        <v>10.46</v>
      </c>
      <c r="G8" s="177">
        <v>35.729999999999997</v>
      </c>
      <c r="H8" s="178">
        <v>305.33</v>
      </c>
    </row>
    <row r="9" spans="2:11" s="23" customFormat="1" ht="14.25" customHeight="1" x14ac:dyDescent="0.25">
      <c r="B9" s="90" t="s">
        <v>34</v>
      </c>
      <c r="C9" s="172" t="s">
        <v>89</v>
      </c>
      <c r="D9" s="173">
        <v>200</v>
      </c>
      <c r="E9" s="174">
        <v>0</v>
      </c>
      <c r="F9" s="174">
        <v>0</v>
      </c>
      <c r="G9" s="174">
        <v>20.2</v>
      </c>
      <c r="H9" s="175">
        <v>84.8</v>
      </c>
    </row>
    <row r="10" spans="2:11" s="23" customFormat="1" ht="13.5" customHeight="1" x14ac:dyDescent="0.25">
      <c r="B10" s="90" t="s">
        <v>26</v>
      </c>
      <c r="C10" s="172" t="s">
        <v>9</v>
      </c>
      <c r="D10" s="173">
        <v>20</v>
      </c>
      <c r="E10" s="174">
        <v>1.18</v>
      </c>
      <c r="F10" s="174">
        <v>0.14000000000000001</v>
      </c>
      <c r="G10" s="174">
        <v>6.92</v>
      </c>
      <c r="H10" s="175">
        <v>35.06</v>
      </c>
    </row>
    <row r="11" spans="2:11" s="23" customFormat="1" ht="14.25" customHeight="1" x14ac:dyDescent="0.25">
      <c r="B11" s="90" t="s">
        <v>26</v>
      </c>
      <c r="C11" s="172" t="s">
        <v>12</v>
      </c>
      <c r="D11" s="173">
        <v>30</v>
      </c>
      <c r="E11" s="174">
        <v>1.23</v>
      </c>
      <c r="F11" s="174">
        <v>0.24</v>
      </c>
      <c r="G11" s="174">
        <v>10.57</v>
      </c>
      <c r="H11" s="175">
        <v>51.49</v>
      </c>
    </row>
    <row r="12" spans="2:11" s="23" customFormat="1" ht="17.25" customHeight="1" thickBot="1" x14ac:dyDescent="0.3">
      <c r="B12" s="93"/>
      <c r="C12" s="181" t="s">
        <v>10</v>
      </c>
      <c r="D12" s="242">
        <f>SUM(D6:D11)</f>
        <v>710</v>
      </c>
      <c r="E12" s="182">
        <f>SUM(E6:E11)</f>
        <v>21.900000000000002</v>
      </c>
      <c r="F12" s="182">
        <f>SUM(F6:F11)</f>
        <v>20.14</v>
      </c>
      <c r="G12" s="182">
        <f>SUM(G6:G11)</f>
        <v>84.360000000000014</v>
      </c>
      <c r="H12" s="183">
        <f>SUM(H6:H11)</f>
        <v>619.87999999999988</v>
      </c>
    </row>
    <row r="13" spans="2:11" s="25" customFormat="1" ht="22.5" customHeight="1" x14ac:dyDescent="0.25">
      <c r="B13" s="92"/>
      <c r="C13" s="223" t="s">
        <v>11</v>
      </c>
      <c r="D13" s="185"/>
      <c r="E13" s="186"/>
      <c r="F13" s="186"/>
      <c r="G13" s="186"/>
      <c r="H13" s="187"/>
    </row>
    <row r="14" spans="2:11" s="23" customFormat="1" ht="14.25" customHeight="1" x14ac:dyDescent="0.25">
      <c r="B14" s="90" t="s">
        <v>60</v>
      </c>
      <c r="C14" s="170" t="s">
        <v>90</v>
      </c>
      <c r="D14" s="171">
        <v>60</v>
      </c>
      <c r="E14" s="95">
        <v>0.84</v>
      </c>
      <c r="F14" s="250">
        <v>6</v>
      </c>
      <c r="G14" s="95">
        <v>4.37</v>
      </c>
      <c r="H14" s="153">
        <v>75.06</v>
      </c>
    </row>
    <row r="15" spans="2:11" s="23" customFormat="1" ht="15" customHeight="1" x14ac:dyDescent="0.25">
      <c r="B15" s="90" t="s">
        <v>154</v>
      </c>
      <c r="C15" s="172" t="s">
        <v>31</v>
      </c>
      <c r="D15" s="173">
        <v>200</v>
      </c>
      <c r="E15" s="174">
        <v>1.61</v>
      </c>
      <c r="F15" s="174">
        <v>4.07</v>
      </c>
      <c r="G15" s="174">
        <v>9.58</v>
      </c>
      <c r="H15" s="175">
        <v>85.8</v>
      </c>
    </row>
    <row r="16" spans="2:11" s="23" customFormat="1" ht="14.25" customHeight="1" x14ac:dyDescent="0.25">
      <c r="B16" s="90" t="s">
        <v>59</v>
      </c>
      <c r="C16" s="172" t="s">
        <v>136</v>
      </c>
      <c r="D16" s="173">
        <v>90</v>
      </c>
      <c r="E16" s="174">
        <v>14.09</v>
      </c>
      <c r="F16" s="174">
        <v>7.39</v>
      </c>
      <c r="G16" s="174">
        <v>6.09</v>
      </c>
      <c r="H16" s="175">
        <v>147.25</v>
      </c>
    </row>
    <row r="17" spans="2:8" s="23" customFormat="1" ht="15" customHeight="1" x14ac:dyDescent="0.25">
      <c r="B17" s="90" t="s">
        <v>77</v>
      </c>
      <c r="C17" s="172" t="s">
        <v>91</v>
      </c>
      <c r="D17" s="173">
        <v>150</v>
      </c>
      <c r="E17" s="174">
        <v>5.45</v>
      </c>
      <c r="F17" s="174">
        <v>5.78</v>
      </c>
      <c r="G17" s="174">
        <v>30.45</v>
      </c>
      <c r="H17" s="175">
        <v>195.71</v>
      </c>
    </row>
    <row r="18" spans="2:8" s="23" customFormat="1" ht="14.25" customHeight="1" x14ac:dyDescent="0.25">
      <c r="B18" s="90" t="s">
        <v>20</v>
      </c>
      <c r="C18" s="172" t="s">
        <v>21</v>
      </c>
      <c r="D18" s="173">
        <v>200</v>
      </c>
      <c r="E18" s="174">
        <v>0.66</v>
      </c>
      <c r="F18" s="174">
        <v>0.09</v>
      </c>
      <c r="G18" s="174">
        <v>32.01</v>
      </c>
      <c r="H18" s="175">
        <v>132.80000000000001</v>
      </c>
    </row>
    <row r="19" spans="2:8" s="23" customFormat="1" ht="15" customHeight="1" x14ac:dyDescent="0.25">
      <c r="B19" s="90"/>
      <c r="C19" s="172" t="s">
        <v>176</v>
      </c>
      <c r="D19" s="173">
        <v>15</v>
      </c>
      <c r="E19" s="179">
        <v>0.02</v>
      </c>
      <c r="F19" s="179">
        <v>1.43</v>
      </c>
      <c r="G19" s="179">
        <v>11.2</v>
      </c>
      <c r="H19" s="180">
        <v>37.5</v>
      </c>
    </row>
    <row r="20" spans="2:8" s="23" customFormat="1" ht="15.75" customHeight="1" x14ac:dyDescent="0.25">
      <c r="B20" s="90" t="s">
        <v>26</v>
      </c>
      <c r="C20" s="172" t="s">
        <v>9</v>
      </c>
      <c r="D20" s="173">
        <v>20</v>
      </c>
      <c r="E20" s="174">
        <v>1.18</v>
      </c>
      <c r="F20" s="174">
        <v>0.14000000000000001</v>
      </c>
      <c r="G20" s="174">
        <v>6.92</v>
      </c>
      <c r="H20" s="175">
        <v>35.06</v>
      </c>
    </row>
    <row r="21" spans="2:8" s="23" customFormat="1" ht="16.5" customHeight="1" x14ac:dyDescent="0.25">
      <c r="B21" s="90" t="s">
        <v>26</v>
      </c>
      <c r="C21" s="172" t="s">
        <v>12</v>
      </c>
      <c r="D21" s="173">
        <v>30</v>
      </c>
      <c r="E21" s="174">
        <v>1.23</v>
      </c>
      <c r="F21" s="174">
        <v>0.24</v>
      </c>
      <c r="G21" s="174">
        <v>10.57</v>
      </c>
      <c r="H21" s="175">
        <v>51.49</v>
      </c>
    </row>
    <row r="22" spans="2:8" s="25" customFormat="1" ht="18" customHeight="1" thickBot="1" x14ac:dyDescent="0.3">
      <c r="B22" s="93"/>
      <c r="C22" s="181" t="s">
        <v>10</v>
      </c>
      <c r="D22" s="242">
        <f>SUM(D14:D21)</f>
        <v>765</v>
      </c>
      <c r="E22" s="182">
        <f t="shared" ref="E22:H22" si="0">SUM(E14:E21)</f>
        <v>25.08</v>
      </c>
      <c r="F22" s="182">
        <f t="shared" si="0"/>
        <v>25.14</v>
      </c>
      <c r="G22" s="182">
        <f t="shared" si="0"/>
        <v>111.19</v>
      </c>
      <c r="H22" s="183">
        <f t="shared" si="0"/>
        <v>760.67000000000007</v>
      </c>
    </row>
    <row r="23" spans="2:8" s="25" customFormat="1" ht="20.25" customHeight="1" x14ac:dyDescent="0.25">
      <c r="B23" s="92"/>
      <c r="C23" s="226" t="s">
        <v>13</v>
      </c>
      <c r="D23" s="185"/>
      <c r="E23" s="189"/>
      <c r="F23" s="189"/>
      <c r="G23" s="189"/>
      <c r="H23" s="190"/>
    </row>
    <row r="24" spans="2:8" s="23" customFormat="1" ht="15" customHeight="1" x14ac:dyDescent="0.25">
      <c r="B24" s="90" t="s">
        <v>148</v>
      </c>
      <c r="C24" s="170" t="s">
        <v>173</v>
      </c>
      <c r="D24" s="171">
        <v>60</v>
      </c>
      <c r="E24" s="250">
        <v>1</v>
      </c>
      <c r="F24" s="95">
        <v>6.1</v>
      </c>
      <c r="G24" s="95">
        <v>5.8</v>
      </c>
      <c r="H24" s="153">
        <v>81.5</v>
      </c>
    </row>
    <row r="25" spans="2:8" s="23" customFormat="1" ht="14.25" customHeight="1" x14ac:dyDescent="0.25">
      <c r="B25" s="90" t="s">
        <v>155</v>
      </c>
      <c r="C25" s="191" t="s">
        <v>27</v>
      </c>
      <c r="D25" s="173">
        <v>200</v>
      </c>
      <c r="E25" s="174">
        <v>4.3899999999999997</v>
      </c>
      <c r="F25" s="174">
        <v>4.21</v>
      </c>
      <c r="G25" s="174">
        <v>13.22</v>
      </c>
      <c r="H25" s="175">
        <v>118.6</v>
      </c>
    </row>
    <row r="26" spans="2:8" s="23" customFormat="1" ht="13.5" customHeight="1" x14ac:dyDescent="0.25">
      <c r="B26" s="90" t="s">
        <v>128</v>
      </c>
      <c r="C26" s="191" t="s">
        <v>129</v>
      </c>
      <c r="D26" s="173">
        <v>145</v>
      </c>
      <c r="E26" s="174">
        <v>12.1</v>
      </c>
      <c r="F26" s="174">
        <v>4.3499999999999996</v>
      </c>
      <c r="G26" s="174">
        <v>11.8</v>
      </c>
      <c r="H26" s="175">
        <v>134.12</v>
      </c>
    </row>
    <row r="27" spans="2:8" s="23" customFormat="1" ht="14.25" customHeight="1" x14ac:dyDescent="0.25">
      <c r="B27" s="90" t="s">
        <v>61</v>
      </c>
      <c r="C27" s="191" t="s">
        <v>44</v>
      </c>
      <c r="D27" s="173">
        <v>150</v>
      </c>
      <c r="E27" s="174">
        <v>3.1</v>
      </c>
      <c r="F27" s="174">
        <v>9.15</v>
      </c>
      <c r="G27" s="174">
        <v>17.98</v>
      </c>
      <c r="H27" s="175">
        <v>172.85</v>
      </c>
    </row>
    <row r="28" spans="2:8" s="25" customFormat="1" ht="15.75" customHeight="1" x14ac:dyDescent="0.25">
      <c r="B28" s="90" t="s">
        <v>62</v>
      </c>
      <c r="C28" s="193" t="s">
        <v>79</v>
      </c>
      <c r="D28" s="173">
        <v>200</v>
      </c>
      <c r="E28" s="10">
        <v>0.16</v>
      </c>
      <c r="F28" s="10">
        <v>0.16</v>
      </c>
      <c r="G28" s="10">
        <v>27.88</v>
      </c>
      <c r="H28" s="157">
        <v>114.6</v>
      </c>
    </row>
    <row r="29" spans="2:8" s="23" customFormat="1" ht="15" customHeight="1" x14ac:dyDescent="0.25">
      <c r="B29" s="90" t="s">
        <v>26</v>
      </c>
      <c r="C29" s="191" t="s">
        <v>9</v>
      </c>
      <c r="D29" s="173">
        <v>20</v>
      </c>
      <c r="E29" s="174">
        <v>1.18</v>
      </c>
      <c r="F29" s="174">
        <v>0.14000000000000001</v>
      </c>
      <c r="G29" s="174">
        <v>6.92</v>
      </c>
      <c r="H29" s="175">
        <v>35.06</v>
      </c>
    </row>
    <row r="30" spans="2:8" s="23" customFormat="1" ht="13.5" customHeight="1" x14ac:dyDescent="0.25">
      <c r="B30" s="90" t="s">
        <v>26</v>
      </c>
      <c r="C30" s="191" t="s">
        <v>12</v>
      </c>
      <c r="D30" s="173">
        <v>30</v>
      </c>
      <c r="E30" s="174">
        <v>1.23</v>
      </c>
      <c r="F30" s="174">
        <v>0.24</v>
      </c>
      <c r="G30" s="174">
        <v>10.57</v>
      </c>
      <c r="H30" s="175">
        <v>51.49</v>
      </c>
    </row>
    <row r="31" spans="2:8" s="23" customFormat="1" ht="17.25" customHeight="1" thickBot="1" x14ac:dyDescent="0.3">
      <c r="B31" s="93"/>
      <c r="C31" s="181" t="s">
        <v>10</v>
      </c>
      <c r="D31" s="242">
        <f>SUM(D24:D30)</f>
        <v>805</v>
      </c>
      <c r="E31" s="182">
        <f>SUM(E24:E30)</f>
        <v>23.16</v>
      </c>
      <c r="F31" s="182">
        <f>SUM(F24:F30)</f>
        <v>24.349999999999998</v>
      </c>
      <c r="G31" s="182">
        <f>SUM(G24:G30)</f>
        <v>94.169999999999987</v>
      </c>
      <c r="H31" s="183">
        <f>SUM(H24:H30)</f>
        <v>708.22</v>
      </c>
    </row>
    <row r="32" spans="2:8" s="23" customFormat="1" ht="20.25" customHeight="1" x14ac:dyDescent="0.25">
      <c r="B32" s="92"/>
      <c r="C32" s="188" t="s">
        <v>65</v>
      </c>
      <c r="D32" s="194"/>
      <c r="E32" s="195"/>
      <c r="F32" s="195"/>
      <c r="G32" s="195"/>
      <c r="H32" s="196"/>
    </row>
    <row r="33" spans="2:8" s="23" customFormat="1" ht="14.25" customHeight="1" x14ac:dyDescent="0.25">
      <c r="B33" s="90" t="s">
        <v>149</v>
      </c>
      <c r="C33" s="170" t="s">
        <v>93</v>
      </c>
      <c r="D33" s="171">
        <v>60</v>
      </c>
      <c r="E33" s="95">
        <v>0.8</v>
      </c>
      <c r="F33" s="95">
        <v>2.7</v>
      </c>
      <c r="G33" s="95">
        <v>4.5999999999999996</v>
      </c>
      <c r="H33" s="153">
        <v>45.6</v>
      </c>
    </row>
    <row r="34" spans="2:8" s="23" customFormat="1" ht="15" customHeight="1" x14ac:dyDescent="0.25">
      <c r="B34" s="90" t="s">
        <v>156</v>
      </c>
      <c r="C34" s="172" t="s">
        <v>78</v>
      </c>
      <c r="D34" s="171">
        <v>200</v>
      </c>
      <c r="E34" s="174">
        <v>1.57</v>
      </c>
      <c r="F34" s="174">
        <v>2.17</v>
      </c>
      <c r="G34" s="174">
        <v>9.69</v>
      </c>
      <c r="H34" s="175">
        <v>68.599999999999994</v>
      </c>
    </row>
    <row r="35" spans="2:8" s="23" customFormat="1" ht="13.5" customHeight="1" x14ac:dyDescent="0.25">
      <c r="B35" s="90" t="s">
        <v>64</v>
      </c>
      <c r="C35" s="172" t="s">
        <v>135</v>
      </c>
      <c r="D35" s="171">
        <v>90</v>
      </c>
      <c r="E35" s="174">
        <v>10.199999999999999</v>
      </c>
      <c r="F35" s="174">
        <v>13.4</v>
      </c>
      <c r="G35" s="174">
        <v>10.33</v>
      </c>
      <c r="H35" s="175">
        <v>203.75</v>
      </c>
    </row>
    <row r="36" spans="2:8" s="23" customFormat="1" ht="13.5" customHeight="1" x14ac:dyDescent="0.25">
      <c r="B36" s="90" t="s">
        <v>58</v>
      </c>
      <c r="C36" s="172" t="s">
        <v>111</v>
      </c>
      <c r="D36" s="171">
        <v>150</v>
      </c>
      <c r="E36" s="174">
        <v>4.57</v>
      </c>
      <c r="F36" s="174">
        <v>5</v>
      </c>
      <c r="G36" s="174">
        <v>20.51</v>
      </c>
      <c r="H36" s="175">
        <v>145.5</v>
      </c>
    </row>
    <row r="37" spans="2:8" s="23" customFormat="1" ht="14.25" customHeight="1" x14ac:dyDescent="0.25">
      <c r="B37" s="90" t="s">
        <v>20</v>
      </c>
      <c r="C37" s="172" t="s">
        <v>21</v>
      </c>
      <c r="D37" s="252">
        <v>200</v>
      </c>
      <c r="E37" s="174">
        <v>0.66</v>
      </c>
      <c r="F37" s="174">
        <v>0.09</v>
      </c>
      <c r="G37" s="174">
        <v>32.01</v>
      </c>
      <c r="H37" s="175">
        <v>132.80000000000001</v>
      </c>
    </row>
    <row r="38" spans="2:8" s="23" customFormat="1" ht="15" customHeight="1" x14ac:dyDescent="0.25">
      <c r="B38" s="90"/>
      <c r="C38" s="172" t="s">
        <v>176</v>
      </c>
      <c r="D38" s="173">
        <v>15</v>
      </c>
      <c r="E38" s="179">
        <v>0.02</v>
      </c>
      <c r="F38" s="179">
        <v>1.43</v>
      </c>
      <c r="G38" s="179">
        <v>11.2</v>
      </c>
      <c r="H38" s="180">
        <v>37.5</v>
      </c>
    </row>
    <row r="39" spans="2:8" s="23" customFormat="1" ht="14.25" customHeight="1" x14ac:dyDescent="0.25">
      <c r="B39" s="90" t="s">
        <v>26</v>
      </c>
      <c r="C39" s="172" t="s">
        <v>9</v>
      </c>
      <c r="D39" s="171">
        <v>20</v>
      </c>
      <c r="E39" s="174">
        <v>1.18</v>
      </c>
      <c r="F39" s="174">
        <v>0.14000000000000001</v>
      </c>
      <c r="G39" s="174">
        <v>6.92</v>
      </c>
      <c r="H39" s="175">
        <v>35.06</v>
      </c>
    </row>
    <row r="40" spans="2:8" s="23" customFormat="1" ht="14.25" customHeight="1" x14ac:dyDescent="0.25">
      <c r="B40" s="90" t="s">
        <v>26</v>
      </c>
      <c r="C40" s="172" t="s">
        <v>12</v>
      </c>
      <c r="D40" s="171">
        <v>30</v>
      </c>
      <c r="E40" s="174">
        <v>1.23</v>
      </c>
      <c r="F40" s="174">
        <v>0.24</v>
      </c>
      <c r="G40" s="174">
        <v>10.57</v>
      </c>
      <c r="H40" s="175">
        <v>51.49</v>
      </c>
    </row>
    <row r="41" spans="2:8" s="23" customFormat="1" ht="17.25" customHeight="1" thickBot="1" x14ac:dyDescent="0.3">
      <c r="B41" s="160"/>
      <c r="C41" s="181" t="s">
        <v>10</v>
      </c>
      <c r="D41" s="242">
        <f>SUM(D33:D40)</f>
        <v>765</v>
      </c>
      <c r="E41" s="182">
        <f t="shared" ref="E41:H41" si="1">SUM(E32:E40)</f>
        <v>20.23</v>
      </c>
      <c r="F41" s="182">
        <f t="shared" si="1"/>
        <v>25.169999999999998</v>
      </c>
      <c r="G41" s="182">
        <f t="shared" si="1"/>
        <v>105.82999999999998</v>
      </c>
      <c r="H41" s="183">
        <f t="shared" si="1"/>
        <v>720.3</v>
      </c>
    </row>
    <row r="42" spans="2:8" s="23" customFormat="1" ht="21" customHeight="1" x14ac:dyDescent="0.25">
      <c r="B42" s="92"/>
      <c r="C42" s="223" t="s">
        <v>17</v>
      </c>
      <c r="D42" s="185"/>
      <c r="E42" s="189"/>
      <c r="F42" s="189"/>
      <c r="G42" s="189"/>
      <c r="H42" s="190"/>
    </row>
    <row r="43" spans="2:8" s="23" customFormat="1" ht="15" customHeight="1" x14ac:dyDescent="0.25">
      <c r="B43" s="90" t="s">
        <v>53</v>
      </c>
      <c r="C43" s="170" t="s">
        <v>103</v>
      </c>
      <c r="D43" s="171">
        <v>60</v>
      </c>
      <c r="E43" s="95">
        <v>0.42</v>
      </c>
      <c r="F43" s="95">
        <v>0.06</v>
      </c>
      <c r="G43" s="95">
        <v>1.1399999999999999</v>
      </c>
      <c r="H43" s="253">
        <v>7.2</v>
      </c>
    </row>
    <row r="44" spans="2:8" s="23" customFormat="1" ht="15.75" customHeight="1" x14ac:dyDescent="0.25">
      <c r="B44" s="90" t="s">
        <v>29</v>
      </c>
      <c r="C44" s="191" t="s">
        <v>134</v>
      </c>
      <c r="D44" s="171">
        <v>210</v>
      </c>
      <c r="E44" s="174">
        <v>1.44</v>
      </c>
      <c r="F44" s="174">
        <v>3.94</v>
      </c>
      <c r="G44" s="174">
        <v>8.75</v>
      </c>
      <c r="H44" s="175">
        <v>83</v>
      </c>
    </row>
    <row r="45" spans="2:8" s="23" customFormat="1" ht="15.75" customHeight="1" x14ac:dyDescent="0.25">
      <c r="B45" s="90" t="s">
        <v>35</v>
      </c>
      <c r="C45" s="191" t="s">
        <v>45</v>
      </c>
      <c r="D45" s="171">
        <v>200</v>
      </c>
      <c r="E45" s="174">
        <v>14.35</v>
      </c>
      <c r="F45" s="174">
        <v>13.39</v>
      </c>
      <c r="G45" s="174">
        <v>20.260000000000002</v>
      </c>
      <c r="H45" s="175">
        <v>248</v>
      </c>
    </row>
    <row r="46" spans="2:8" s="25" customFormat="1" ht="15" customHeight="1" x14ac:dyDescent="0.25">
      <c r="B46" s="90" t="s">
        <v>34</v>
      </c>
      <c r="C46" s="191" t="s">
        <v>73</v>
      </c>
      <c r="D46" s="171">
        <v>200</v>
      </c>
      <c r="E46" s="174">
        <v>0</v>
      </c>
      <c r="F46" s="174">
        <v>0</v>
      </c>
      <c r="G46" s="174">
        <v>20.2</v>
      </c>
      <c r="H46" s="175">
        <v>84.8</v>
      </c>
    </row>
    <row r="47" spans="2:8" s="23" customFormat="1" ht="15.75" customHeight="1" x14ac:dyDescent="0.25">
      <c r="B47" s="90" t="s">
        <v>26</v>
      </c>
      <c r="C47" s="191" t="s">
        <v>9</v>
      </c>
      <c r="D47" s="171">
        <v>20</v>
      </c>
      <c r="E47" s="174">
        <v>1.18</v>
      </c>
      <c r="F47" s="174">
        <v>0.14000000000000001</v>
      </c>
      <c r="G47" s="174">
        <v>6.92</v>
      </c>
      <c r="H47" s="175">
        <v>35.06</v>
      </c>
    </row>
    <row r="48" spans="2:8" s="23" customFormat="1" ht="15" customHeight="1" x14ac:dyDescent="0.25">
      <c r="B48" s="90" t="s">
        <v>26</v>
      </c>
      <c r="C48" s="191" t="s">
        <v>12</v>
      </c>
      <c r="D48" s="171">
        <v>30</v>
      </c>
      <c r="E48" s="174">
        <v>1.23</v>
      </c>
      <c r="F48" s="174">
        <v>0.24</v>
      </c>
      <c r="G48" s="174">
        <v>10.57</v>
      </c>
      <c r="H48" s="175">
        <v>51.49</v>
      </c>
    </row>
    <row r="49" spans="2:8" s="23" customFormat="1" ht="20.25" customHeight="1" thickBot="1" x14ac:dyDescent="0.3">
      <c r="B49" s="93"/>
      <c r="C49" s="181" t="s">
        <v>10</v>
      </c>
      <c r="D49" s="242">
        <f>SUM(D43:D48)</f>
        <v>720</v>
      </c>
      <c r="E49" s="182">
        <f>SUM(E43:E48)</f>
        <v>18.62</v>
      </c>
      <c r="F49" s="182">
        <f>SUM(F43:F48)</f>
        <v>17.77</v>
      </c>
      <c r="G49" s="182">
        <f>SUM(G43:G48)</f>
        <v>67.84</v>
      </c>
      <c r="H49" s="183">
        <f>SUM(H43:H48)</f>
        <v>509.55</v>
      </c>
    </row>
    <row r="50" spans="2:8" s="23" customFormat="1" ht="19.5" customHeight="1" x14ac:dyDescent="0.25">
      <c r="B50" s="92"/>
      <c r="C50" s="184" t="s">
        <v>18</v>
      </c>
      <c r="D50" s="185"/>
      <c r="E50" s="186"/>
      <c r="F50" s="186"/>
      <c r="G50" s="186"/>
      <c r="H50" s="187"/>
    </row>
    <row r="51" spans="2:8" s="23" customFormat="1" ht="14.25" customHeight="1" x14ac:dyDescent="0.25">
      <c r="B51" s="90" t="s">
        <v>148</v>
      </c>
      <c r="C51" s="170" t="s">
        <v>173</v>
      </c>
      <c r="D51" s="171">
        <v>60</v>
      </c>
      <c r="E51" s="250">
        <v>1</v>
      </c>
      <c r="F51" s="95">
        <v>6.1</v>
      </c>
      <c r="G51" s="95">
        <v>5.8</v>
      </c>
      <c r="H51" s="153">
        <v>81.5</v>
      </c>
    </row>
    <row r="52" spans="2:8" s="23" customFormat="1" ht="15" customHeight="1" x14ac:dyDescent="0.25">
      <c r="B52" s="90" t="s">
        <v>154</v>
      </c>
      <c r="C52" s="191" t="s">
        <v>31</v>
      </c>
      <c r="D52" s="171">
        <v>200</v>
      </c>
      <c r="E52" s="174">
        <v>1.61</v>
      </c>
      <c r="F52" s="174">
        <v>4.07</v>
      </c>
      <c r="G52" s="174">
        <v>9.58</v>
      </c>
      <c r="H52" s="175">
        <v>85.8</v>
      </c>
    </row>
    <row r="53" spans="2:8" s="23" customFormat="1" ht="15.75" customHeight="1" x14ac:dyDescent="0.25">
      <c r="B53" s="90" t="s">
        <v>198</v>
      </c>
      <c r="C53" s="191" t="s">
        <v>199</v>
      </c>
      <c r="D53" s="171">
        <v>95</v>
      </c>
      <c r="E53" s="174">
        <v>9.9499999999999993</v>
      </c>
      <c r="F53" s="174">
        <v>11.89</v>
      </c>
      <c r="G53" s="174">
        <v>10.86</v>
      </c>
      <c r="H53" s="175">
        <v>192.37</v>
      </c>
    </row>
    <row r="54" spans="2:8" s="23" customFormat="1" ht="15.75" customHeight="1" x14ac:dyDescent="0.25">
      <c r="B54" s="90" t="s">
        <v>115</v>
      </c>
      <c r="C54" s="191" t="s">
        <v>92</v>
      </c>
      <c r="D54" s="171">
        <v>150</v>
      </c>
      <c r="E54" s="10">
        <v>3.54</v>
      </c>
      <c r="F54" s="10">
        <v>7.29</v>
      </c>
      <c r="G54" s="10">
        <v>36.83</v>
      </c>
      <c r="H54" s="157">
        <v>226.87</v>
      </c>
    </row>
    <row r="55" spans="2:8" s="23" customFormat="1" ht="15.75" customHeight="1" x14ac:dyDescent="0.25">
      <c r="B55" s="90" t="s">
        <v>20</v>
      </c>
      <c r="C55" s="191" t="s">
        <v>21</v>
      </c>
      <c r="D55" s="252">
        <v>200</v>
      </c>
      <c r="E55" s="174">
        <v>0.66</v>
      </c>
      <c r="F55" s="174">
        <v>0.09</v>
      </c>
      <c r="G55" s="174">
        <v>32.01</v>
      </c>
      <c r="H55" s="175">
        <v>132.80000000000001</v>
      </c>
    </row>
    <row r="56" spans="2:8" s="23" customFormat="1" ht="14.25" customHeight="1" x14ac:dyDescent="0.25">
      <c r="B56" s="198" t="s">
        <v>26</v>
      </c>
      <c r="C56" s="172" t="s">
        <v>9</v>
      </c>
      <c r="D56" s="171">
        <v>20</v>
      </c>
      <c r="E56" s="201">
        <v>1.18</v>
      </c>
      <c r="F56" s="201">
        <v>0.14000000000000001</v>
      </c>
      <c r="G56" s="201">
        <v>6.92</v>
      </c>
      <c r="H56" s="202">
        <v>35.06</v>
      </c>
    </row>
    <row r="57" spans="2:8" s="23" customFormat="1" ht="15.75" customHeight="1" x14ac:dyDescent="0.25">
      <c r="B57" s="198" t="s">
        <v>26</v>
      </c>
      <c r="C57" s="172" t="s">
        <v>12</v>
      </c>
      <c r="D57" s="171">
        <v>30</v>
      </c>
      <c r="E57" s="201">
        <v>1.23</v>
      </c>
      <c r="F57" s="201">
        <v>0.24</v>
      </c>
      <c r="G57" s="201">
        <v>10.57</v>
      </c>
      <c r="H57" s="202">
        <v>51.49</v>
      </c>
    </row>
    <row r="58" spans="2:8" s="23" customFormat="1" ht="21" customHeight="1" thickBot="1" x14ac:dyDescent="0.3">
      <c r="B58" s="203"/>
      <c r="C58" s="257" t="s">
        <v>10</v>
      </c>
      <c r="D58" s="254">
        <f>SUM(D51:D57)</f>
        <v>755</v>
      </c>
      <c r="E58" s="255">
        <f>SUM(E51:E57)</f>
        <v>19.169999999999998</v>
      </c>
      <c r="F58" s="255">
        <f>SUM(F51:F57)</f>
        <v>29.82</v>
      </c>
      <c r="G58" s="255">
        <f>SUM(G51:G57)</f>
        <v>112.57</v>
      </c>
      <c r="H58" s="256">
        <f>SUM(H51:H57)</f>
        <v>805.88999999999987</v>
      </c>
    </row>
    <row r="59" spans="2:8" s="23" customFormat="1" ht="18" customHeight="1" x14ac:dyDescent="0.25">
      <c r="B59" s="92"/>
      <c r="C59" s="188" t="s">
        <v>19</v>
      </c>
      <c r="D59" s="185"/>
      <c r="E59" s="186"/>
      <c r="F59" s="186"/>
      <c r="G59" s="186"/>
      <c r="H59" s="187"/>
    </row>
    <row r="60" spans="2:8" s="23" customFormat="1" ht="15" customHeight="1" x14ac:dyDescent="0.25">
      <c r="B60" s="90" t="s">
        <v>149</v>
      </c>
      <c r="C60" s="170" t="s">
        <v>93</v>
      </c>
      <c r="D60" s="171">
        <v>60</v>
      </c>
      <c r="E60" s="95">
        <v>0.8</v>
      </c>
      <c r="F60" s="95">
        <v>2.7</v>
      </c>
      <c r="G60" s="95">
        <v>4.5999999999999996</v>
      </c>
      <c r="H60" s="153">
        <v>45.6</v>
      </c>
    </row>
    <row r="61" spans="2:8" s="23" customFormat="1" ht="15" customHeight="1" x14ac:dyDescent="0.25">
      <c r="B61" s="90" t="s">
        <v>70</v>
      </c>
      <c r="C61" s="132" t="s">
        <v>69</v>
      </c>
      <c r="D61" s="171">
        <v>200</v>
      </c>
      <c r="E61" s="174">
        <v>1.27</v>
      </c>
      <c r="F61" s="174">
        <v>3.99</v>
      </c>
      <c r="G61" s="174">
        <v>7.31</v>
      </c>
      <c r="H61" s="175">
        <v>76.2</v>
      </c>
    </row>
    <row r="62" spans="2:8" s="23" customFormat="1" ht="15.75" customHeight="1" x14ac:dyDescent="0.25">
      <c r="B62" s="90" t="s">
        <v>166</v>
      </c>
      <c r="C62" s="172" t="s">
        <v>45</v>
      </c>
      <c r="D62" s="171">
        <v>200</v>
      </c>
      <c r="E62" s="174">
        <v>14.35</v>
      </c>
      <c r="F62" s="174">
        <v>13.39</v>
      </c>
      <c r="G62" s="174">
        <v>17.37</v>
      </c>
      <c r="H62" s="175">
        <v>248</v>
      </c>
    </row>
    <row r="63" spans="2:8" s="23" customFormat="1" ht="16.5" customHeight="1" x14ac:dyDescent="0.25">
      <c r="B63" s="90" t="s">
        <v>62</v>
      </c>
      <c r="C63" s="204" t="s">
        <v>79</v>
      </c>
      <c r="D63" s="171">
        <v>200</v>
      </c>
      <c r="E63" s="10">
        <v>0.16</v>
      </c>
      <c r="F63" s="10">
        <v>0.16</v>
      </c>
      <c r="G63" s="10">
        <v>27.88</v>
      </c>
      <c r="H63" s="157">
        <v>114.6</v>
      </c>
    </row>
    <row r="64" spans="2:8" s="23" customFormat="1" ht="15.75" customHeight="1" x14ac:dyDescent="0.25">
      <c r="B64" s="90"/>
      <c r="C64" s="172" t="s">
        <v>176</v>
      </c>
      <c r="D64" s="173">
        <v>15</v>
      </c>
      <c r="E64" s="179">
        <v>0.02</v>
      </c>
      <c r="F64" s="179">
        <v>1.43</v>
      </c>
      <c r="G64" s="179">
        <v>11.2</v>
      </c>
      <c r="H64" s="180">
        <v>37.5</v>
      </c>
    </row>
    <row r="65" spans="2:8" s="23" customFormat="1" ht="15.75" customHeight="1" x14ac:dyDescent="0.25">
      <c r="B65" s="90" t="s">
        <v>26</v>
      </c>
      <c r="C65" s="172" t="s">
        <v>9</v>
      </c>
      <c r="D65" s="171">
        <v>20</v>
      </c>
      <c r="E65" s="174">
        <v>1.18</v>
      </c>
      <c r="F65" s="174">
        <v>0.14000000000000001</v>
      </c>
      <c r="G65" s="174">
        <v>6.92</v>
      </c>
      <c r="H65" s="175">
        <v>35.06</v>
      </c>
    </row>
    <row r="66" spans="2:8" s="23" customFormat="1" ht="15" customHeight="1" x14ac:dyDescent="0.25">
      <c r="B66" s="90" t="s">
        <v>26</v>
      </c>
      <c r="C66" s="172" t="s">
        <v>12</v>
      </c>
      <c r="D66" s="171">
        <v>30</v>
      </c>
      <c r="E66" s="174">
        <v>1.23</v>
      </c>
      <c r="F66" s="174">
        <v>0.24</v>
      </c>
      <c r="G66" s="174">
        <v>10.57</v>
      </c>
      <c r="H66" s="175">
        <v>51.49</v>
      </c>
    </row>
    <row r="67" spans="2:8" s="23" customFormat="1" ht="24" customHeight="1" thickBot="1" x14ac:dyDescent="0.3">
      <c r="B67" s="93"/>
      <c r="C67" s="309" t="s">
        <v>10</v>
      </c>
      <c r="D67" s="254">
        <f>SUM(D60:D66)</f>
        <v>725</v>
      </c>
      <c r="E67" s="255">
        <f t="shared" ref="E67:H67" si="2">SUM(E60:E66)</f>
        <v>19.010000000000002</v>
      </c>
      <c r="F67" s="255">
        <f t="shared" si="2"/>
        <v>22.05</v>
      </c>
      <c r="G67" s="255">
        <f t="shared" si="2"/>
        <v>85.85</v>
      </c>
      <c r="H67" s="256">
        <f t="shared" si="2"/>
        <v>608.45000000000005</v>
      </c>
    </row>
    <row r="68" spans="2:8" s="25" customFormat="1" ht="18.75" customHeight="1" x14ac:dyDescent="0.25">
      <c r="B68" s="91"/>
      <c r="C68" s="228" t="s">
        <v>22</v>
      </c>
      <c r="D68" s="205"/>
      <c r="E68" s="206"/>
      <c r="F68" s="206"/>
      <c r="G68" s="206"/>
      <c r="H68" s="207"/>
    </row>
    <row r="69" spans="2:8" s="23" customFormat="1" ht="15" customHeight="1" x14ac:dyDescent="0.25">
      <c r="B69" s="90" t="s">
        <v>147</v>
      </c>
      <c r="C69" s="170" t="s">
        <v>103</v>
      </c>
      <c r="D69" s="171">
        <v>60</v>
      </c>
      <c r="E69" s="95">
        <v>1.1399999999999999</v>
      </c>
      <c r="F69" s="95">
        <v>5.34</v>
      </c>
      <c r="G69" s="95">
        <v>4.62</v>
      </c>
      <c r="H69" s="153">
        <v>71.400000000000006</v>
      </c>
    </row>
    <row r="70" spans="2:8" s="23" customFormat="1" ht="15.75" customHeight="1" x14ac:dyDescent="0.25">
      <c r="B70" s="90" t="s">
        <v>29</v>
      </c>
      <c r="C70" s="191" t="s">
        <v>132</v>
      </c>
      <c r="D70" s="171">
        <v>210</v>
      </c>
      <c r="E70" s="174">
        <v>1.44</v>
      </c>
      <c r="F70" s="174">
        <v>3.94</v>
      </c>
      <c r="G70" s="174">
        <v>8.75</v>
      </c>
      <c r="H70" s="175">
        <v>83</v>
      </c>
    </row>
    <row r="71" spans="2:8" s="23" customFormat="1" ht="15" customHeight="1" x14ac:dyDescent="0.25">
      <c r="B71" s="90" t="s">
        <v>68</v>
      </c>
      <c r="C71" s="191" t="s">
        <v>150</v>
      </c>
      <c r="D71" s="171">
        <v>100</v>
      </c>
      <c r="E71" s="174">
        <v>13.26</v>
      </c>
      <c r="F71" s="174">
        <v>11.23</v>
      </c>
      <c r="G71" s="174">
        <v>3.52</v>
      </c>
      <c r="H71" s="175">
        <v>185</v>
      </c>
    </row>
    <row r="72" spans="2:8" s="23" customFormat="1" ht="15" customHeight="1" x14ac:dyDescent="0.25">
      <c r="B72" s="90" t="s">
        <v>39</v>
      </c>
      <c r="C72" s="191" t="s">
        <v>91</v>
      </c>
      <c r="D72" s="171">
        <v>150</v>
      </c>
      <c r="E72" s="174">
        <v>5.45</v>
      </c>
      <c r="F72" s="174">
        <v>5.78</v>
      </c>
      <c r="G72" s="174">
        <v>30.45</v>
      </c>
      <c r="H72" s="175">
        <v>195.71</v>
      </c>
    </row>
    <row r="73" spans="2:8" s="23" customFormat="1" ht="15" customHeight="1" x14ac:dyDescent="0.25">
      <c r="B73" s="90" t="s">
        <v>34</v>
      </c>
      <c r="C73" s="197" t="s">
        <v>73</v>
      </c>
      <c r="D73" s="171">
        <v>200</v>
      </c>
      <c r="E73" s="174">
        <v>0</v>
      </c>
      <c r="F73" s="174">
        <v>0</v>
      </c>
      <c r="G73" s="174">
        <v>20.2</v>
      </c>
      <c r="H73" s="175">
        <v>84.8</v>
      </c>
    </row>
    <row r="74" spans="2:8" s="23" customFormat="1" ht="15" customHeight="1" x14ac:dyDescent="0.25">
      <c r="B74" s="90" t="s">
        <v>26</v>
      </c>
      <c r="C74" s="191" t="s">
        <v>9</v>
      </c>
      <c r="D74" s="171">
        <v>20</v>
      </c>
      <c r="E74" s="174">
        <v>1.18</v>
      </c>
      <c r="F74" s="174">
        <v>0.14000000000000001</v>
      </c>
      <c r="G74" s="174">
        <v>6.92</v>
      </c>
      <c r="H74" s="175">
        <v>35.06</v>
      </c>
    </row>
    <row r="75" spans="2:8" s="23" customFormat="1" ht="15" customHeight="1" x14ac:dyDescent="0.25">
      <c r="B75" s="90" t="s">
        <v>26</v>
      </c>
      <c r="C75" s="191" t="s">
        <v>12</v>
      </c>
      <c r="D75" s="171">
        <v>30</v>
      </c>
      <c r="E75" s="174">
        <v>1.23</v>
      </c>
      <c r="F75" s="174">
        <v>0.24</v>
      </c>
      <c r="G75" s="174">
        <v>10.57</v>
      </c>
      <c r="H75" s="175">
        <v>51.49</v>
      </c>
    </row>
    <row r="76" spans="2:8" customFormat="1" ht="23.25" customHeight="1" thickBot="1" x14ac:dyDescent="0.3">
      <c r="B76" s="93"/>
      <c r="C76" s="309" t="s">
        <v>10</v>
      </c>
      <c r="D76" s="254">
        <f>SUM(D69:D75)</f>
        <v>770</v>
      </c>
      <c r="E76" s="255">
        <f>SUM(E69:E75)</f>
        <v>23.7</v>
      </c>
      <c r="F76" s="255">
        <f>SUM(F69:F75)</f>
        <v>26.669999999999998</v>
      </c>
      <c r="G76" s="255">
        <f>SUM(G69:G75)</f>
        <v>85.03</v>
      </c>
      <c r="H76" s="256">
        <f>SUM(H69:H75)</f>
        <v>706.46</v>
      </c>
    </row>
    <row r="77" spans="2:8" ht="22.5" customHeight="1" x14ac:dyDescent="0.25">
      <c r="B77" s="92"/>
      <c r="C77" s="208" t="s">
        <v>23</v>
      </c>
      <c r="D77" s="209"/>
      <c r="E77" s="210"/>
      <c r="F77" s="210"/>
      <c r="G77" s="210"/>
      <c r="H77" s="211"/>
    </row>
    <row r="78" spans="2:8" customFormat="1" ht="15" x14ac:dyDescent="0.25">
      <c r="B78" s="90" t="s">
        <v>151</v>
      </c>
      <c r="C78" s="170" t="s">
        <v>90</v>
      </c>
      <c r="D78" s="171">
        <v>60</v>
      </c>
      <c r="E78" s="95">
        <v>0.84</v>
      </c>
      <c r="F78" s="250">
        <v>6</v>
      </c>
      <c r="G78" s="95">
        <v>0.43</v>
      </c>
      <c r="H78" s="153">
        <v>75.06</v>
      </c>
    </row>
    <row r="79" spans="2:8" customFormat="1" ht="15" x14ac:dyDescent="0.25">
      <c r="B79" s="90" t="s">
        <v>155</v>
      </c>
      <c r="C79" s="191" t="s">
        <v>27</v>
      </c>
      <c r="D79" s="171">
        <v>200</v>
      </c>
      <c r="E79" s="174">
        <v>4.3899999999999997</v>
      </c>
      <c r="F79" s="174">
        <v>4.21</v>
      </c>
      <c r="G79" s="174">
        <v>13.22</v>
      </c>
      <c r="H79" s="175">
        <v>118.6</v>
      </c>
    </row>
    <row r="80" spans="2:8" customFormat="1" ht="15" x14ac:dyDescent="0.25">
      <c r="B80" s="90" t="s">
        <v>80</v>
      </c>
      <c r="C80" s="191" t="s">
        <v>152</v>
      </c>
      <c r="D80" s="171">
        <v>100</v>
      </c>
      <c r="E80" s="174">
        <v>8.85</v>
      </c>
      <c r="F80" s="174">
        <v>7.22</v>
      </c>
      <c r="G80" s="174">
        <v>1.93</v>
      </c>
      <c r="H80" s="175">
        <v>108</v>
      </c>
    </row>
    <row r="81" spans="2:8" customFormat="1" ht="15" x14ac:dyDescent="0.25">
      <c r="B81" s="212" t="s">
        <v>115</v>
      </c>
      <c r="C81" s="213" t="s">
        <v>94</v>
      </c>
      <c r="D81" s="251">
        <v>150</v>
      </c>
      <c r="E81" s="214">
        <v>4</v>
      </c>
      <c r="F81" s="214">
        <v>4.24</v>
      </c>
      <c r="G81" s="174">
        <v>24.55</v>
      </c>
      <c r="H81" s="175">
        <v>152.4</v>
      </c>
    </row>
    <row r="82" spans="2:8" customFormat="1" ht="15" x14ac:dyDescent="0.25">
      <c r="B82" s="90" t="s">
        <v>20</v>
      </c>
      <c r="C82" s="191" t="s">
        <v>21</v>
      </c>
      <c r="D82" s="252">
        <v>200</v>
      </c>
      <c r="E82" s="174">
        <v>0.66</v>
      </c>
      <c r="F82" s="174">
        <v>0.09</v>
      </c>
      <c r="G82" s="174">
        <v>32.01</v>
      </c>
      <c r="H82" s="175">
        <v>132.80000000000001</v>
      </c>
    </row>
    <row r="83" spans="2:8" ht="16.5" customHeight="1" x14ac:dyDescent="0.25">
      <c r="B83" s="90" t="s">
        <v>26</v>
      </c>
      <c r="C83" s="191" t="s">
        <v>9</v>
      </c>
      <c r="D83" s="171">
        <v>20</v>
      </c>
      <c r="E83" s="174">
        <v>1.18</v>
      </c>
      <c r="F83" s="174">
        <v>0.14000000000000001</v>
      </c>
      <c r="G83" s="174">
        <v>6.92</v>
      </c>
      <c r="H83" s="175">
        <v>35.06</v>
      </c>
    </row>
    <row r="84" spans="2:8" customFormat="1" ht="15.75" customHeight="1" x14ac:dyDescent="0.25">
      <c r="B84" s="90" t="s">
        <v>26</v>
      </c>
      <c r="C84" s="191" t="s">
        <v>12</v>
      </c>
      <c r="D84" s="171">
        <v>30</v>
      </c>
      <c r="E84" s="174">
        <v>1.23</v>
      </c>
      <c r="F84" s="174">
        <v>0.24</v>
      </c>
      <c r="G84" s="174">
        <v>10.57</v>
      </c>
      <c r="H84" s="175">
        <v>51.49</v>
      </c>
    </row>
    <row r="85" spans="2:8" customFormat="1" ht="24" customHeight="1" thickBot="1" x14ac:dyDescent="0.3">
      <c r="B85" s="93"/>
      <c r="C85" s="257" t="s">
        <v>10</v>
      </c>
      <c r="D85" s="254">
        <f>SUM(D78:D84)</f>
        <v>760</v>
      </c>
      <c r="E85" s="255">
        <f>SUM(E78:E84)</f>
        <v>21.15</v>
      </c>
      <c r="F85" s="255">
        <f>SUM(F78:F84)</f>
        <v>22.14</v>
      </c>
      <c r="G85" s="255">
        <f>SUM(G78:G84)</f>
        <v>89.63</v>
      </c>
      <c r="H85" s="256">
        <f>SUM(H78:H84)</f>
        <v>673.40999999999985</v>
      </c>
    </row>
    <row r="86" spans="2:8" customFormat="1" ht="21" customHeight="1" x14ac:dyDescent="0.25">
      <c r="B86" s="92"/>
      <c r="C86" s="208" t="s">
        <v>24</v>
      </c>
      <c r="D86" s="185"/>
      <c r="E86" s="189"/>
      <c r="F86" s="189"/>
      <c r="G86" s="189"/>
      <c r="H86" s="190"/>
    </row>
    <row r="87" spans="2:8" customFormat="1" ht="15" x14ac:dyDescent="0.25">
      <c r="B87" s="90" t="s">
        <v>53</v>
      </c>
      <c r="C87" s="170" t="s">
        <v>103</v>
      </c>
      <c r="D87" s="171">
        <v>60</v>
      </c>
      <c r="E87" s="95">
        <v>0.42</v>
      </c>
      <c r="F87" s="95">
        <v>0.06</v>
      </c>
      <c r="G87" s="95">
        <v>1.1399999999999999</v>
      </c>
      <c r="H87" s="253">
        <v>6</v>
      </c>
    </row>
    <row r="88" spans="2:8" customFormat="1" ht="15" x14ac:dyDescent="0.25">
      <c r="B88" s="90" t="s">
        <v>157</v>
      </c>
      <c r="C88" s="191" t="s">
        <v>88</v>
      </c>
      <c r="D88" s="173">
        <v>200</v>
      </c>
      <c r="E88" s="174">
        <v>1.41</v>
      </c>
      <c r="F88" s="174">
        <v>3.96</v>
      </c>
      <c r="G88" s="174">
        <v>6.32</v>
      </c>
      <c r="H88" s="175">
        <v>71.8</v>
      </c>
    </row>
    <row r="89" spans="2:8" customFormat="1" ht="16.5" customHeight="1" x14ac:dyDescent="0.25">
      <c r="B89" s="90" t="s">
        <v>130</v>
      </c>
      <c r="C89" s="191" t="s">
        <v>131</v>
      </c>
      <c r="D89" s="173">
        <v>140</v>
      </c>
      <c r="E89" s="174">
        <v>12.89</v>
      </c>
      <c r="F89" s="174">
        <v>10.15</v>
      </c>
      <c r="G89" s="174">
        <v>11.44</v>
      </c>
      <c r="H89" s="175">
        <v>189</v>
      </c>
    </row>
    <row r="90" spans="2:8" customFormat="1" ht="16.5" customHeight="1" x14ac:dyDescent="0.25">
      <c r="B90" s="90" t="s">
        <v>61</v>
      </c>
      <c r="C90" s="191" t="s">
        <v>44</v>
      </c>
      <c r="D90" s="173">
        <v>150</v>
      </c>
      <c r="E90" s="174">
        <v>3.1</v>
      </c>
      <c r="F90" s="174">
        <v>9.5</v>
      </c>
      <c r="G90" s="174">
        <v>17.98</v>
      </c>
      <c r="H90" s="175">
        <v>172.85</v>
      </c>
    </row>
    <row r="91" spans="2:8" customFormat="1" ht="15" x14ac:dyDescent="0.25">
      <c r="B91" s="90" t="s">
        <v>62</v>
      </c>
      <c r="C91" s="193" t="s">
        <v>79</v>
      </c>
      <c r="D91" s="173">
        <v>200</v>
      </c>
      <c r="E91" s="10">
        <v>0.16</v>
      </c>
      <c r="F91" s="10">
        <v>0.16</v>
      </c>
      <c r="G91" s="10">
        <v>27.88</v>
      </c>
      <c r="H91" s="157">
        <v>114.6</v>
      </c>
    </row>
    <row r="92" spans="2:8" customFormat="1" ht="15" x14ac:dyDescent="0.25">
      <c r="B92" s="90" t="s">
        <v>26</v>
      </c>
      <c r="C92" s="191" t="s">
        <v>9</v>
      </c>
      <c r="D92" s="173">
        <v>20</v>
      </c>
      <c r="E92" s="174">
        <v>1.18</v>
      </c>
      <c r="F92" s="174">
        <v>0.14000000000000001</v>
      </c>
      <c r="G92" s="174">
        <v>6.92</v>
      </c>
      <c r="H92" s="175">
        <v>35.06</v>
      </c>
    </row>
    <row r="93" spans="2:8" customFormat="1" ht="15" x14ac:dyDescent="0.25">
      <c r="B93" s="90" t="s">
        <v>26</v>
      </c>
      <c r="C93" s="191" t="s">
        <v>12</v>
      </c>
      <c r="D93" s="173">
        <v>30</v>
      </c>
      <c r="E93" s="174">
        <v>1.23</v>
      </c>
      <c r="F93" s="174">
        <v>0.24</v>
      </c>
      <c r="G93" s="174">
        <v>10.57</v>
      </c>
      <c r="H93" s="175">
        <v>51.49</v>
      </c>
    </row>
    <row r="94" spans="2:8" customFormat="1" ht="21" customHeight="1" thickBot="1" x14ac:dyDescent="0.3">
      <c r="B94" s="203"/>
      <c r="C94" s="181" t="s">
        <v>10</v>
      </c>
      <c r="D94" s="242">
        <f>SUM(D87:D93)</f>
        <v>800</v>
      </c>
      <c r="E94" s="182">
        <f>SUM(E87:E93)</f>
        <v>20.39</v>
      </c>
      <c r="F94" s="182">
        <f>SUM(F87:F93)</f>
        <v>24.21</v>
      </c>
      <c r="G94" s="182">
        <f>SUM(G87:G93)</f>
        <v>82.25</v>
      </c>
      <c r="H94" s="183">
        <f>SUM(H87:H93)</f>
        <v>640.79999999999995</v>
      </c>
    </row>
    <row r="95" spans="2:8" customFormat="1" ht="15.75" customHeight="1" x14ac:dyDescent="0.25">
      <c r="B95" s="215"/>
      <c r="C95" s="238" t="s">
        <v>186</v>
      </c>
      <c r="D95" s="216"/>
      <c r="E95" s="217">
        <f>E12+E31+E41+E49+E67+E58+E22+E76+E85+E94</f>
        <v>212.41000000000003</v>
      </c>
      <c r="F95" s="217">
        <f>F12+F31+F41+F49+F67+F58+F22+F76+F85+F94</f>
        <v>237.46</v>
      </c>
      <c r="G95" s="217">
        <f>G12+G31+G41+G49+G67+G58+G22+G76+G85+G94</f>
        <v>918.72000000000014</v>
      </c>
      <c r="H95" s="218">
        <f>H12+H31+H41+H49+H67+H58+H22+H76+H85+H94</f>
        <v>6753.6299999999992</v>
      </c>
    </row>
    <row r="96" spans="2:8" customFormat="1" ht="16.5" customHeight="1" x14ac:dyDescent="0.25">
      <c r="B96" s="219"/>
      <c r="C96" s="225" t="s">
        <v>30</v>
      </c>
      <c r="D96" s="192"/>
      <c r="E96" s="220">
        <f>E95/10</f>
        <v>21.241000000000003</v>
      </c>
      <c r="F96" s="220">
        <f t="shared" ref="F96:H96" si="3">F95/10</f>
        <v>23.746000000000002</v>
      </c>
      <c r="G96" s="220">
        <f t="shared" si="3"/>
        <v>91.872000000000014</v>
      </c>
      <c r="H96" s="221">
        <f t="shared" si="3"/>
        <v>675.36299999999994</v>
      </c>
    </row>
    <row r="97" spans="2:8" ht="30.75" customHeight="1" thickBot="1" x14ac:dyDescent="0.3">
      <c r="B97" s="222"/>
      <c r="C97" s="393" t="s">
        <v>107</v>
      </c>
      <c r="D97" s="394"/>
      <c r="E97" s="394"/>
      <c r="F97" s="394"/>
      <c r="G97" s="394"/>
      <c r="H97" s="395"/>
    </row>
    <row r="98" spans="2:8" ht="18" customHeight="1" x14ac:dyDescent="0.25">
      <c r="C98" s="29"/>
      <c r="D98" s="29"/>
      <c r="E98" s="29"/>
      <c r="F98" s="29"/>
      <c r="G98" s="29"/>
      <c r="H98" s="29"/>
    </row>
  </sheetData>
  <mergeCells count="9">
    <mergeCell ref="B1:H1"/>
    <mergeCell ref="C97:H97"/>
    <mergeCell ref="B3:B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2" manualBreakCount="2">
    <brk id="49" max="16133" man="1"/>
    <brk id="97" max="1613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6"/>
  <sheetViews>
    <sheetView tabSelected="1" topLeftCell="A49" workbookViewId="0">
      <selection activeCell="F57" sqref="F57"/>
    </sheetView>
  </sheetViews>
  <sheetFormatPr defaultRowHeight="15.75" x14ac:dyDescent="0.25"/>
  <cols>
    <col min="1" max="1" width="3.7109375" style="2" customWidth="1"/>
    <col min="2" max="2" width="18.5703125" style="25" customWidth="1"/>
    <col min="3" max="3" width="63.28515625" style="2" customWidth="1"/>
    <col min="4" max="4" width="15.140625" style="2" customWidth="1"/>
    <col min="5" max="5" width="18.140625" style="2" customWidth="1"/>
    <col min="6" max="6" width="16.5703125" style="2" customWidth="1"/>
    <col min="7" max="7" width="15.5703125" style="2" customWidth="1"/>
    <col min="8" max="8" width="18.7109375" style="2" customWidth="1"/>
    <col min="9" max="9" width="8.85546875" style="2"/>
    <col min="10" max="10" width="10.140625" style="2" bestFit="1" customWidth="1"/>
    <col min="11" max="249" width="8.85546875" style="2"/>
    <col min="250" max="250" width="50.85546875" style="2" customWidth="1"/>
    <col min="251" max="251" width="10.7109375" style="2" customWidth="1"/>
    <col min="252" max="252" width="12.28515625" style="2" customWidth="1"/>
    <col min="253" max="254" width="10.5703125" style="2" bestFit="1" customWidth="1"/>
    <col min="255" max="255" width="12" style="2" bestFit="1" customWidth="1"/>
    <col min="256" max="257" width="9.28515625" style="2" bestFit="1" customWidth="1"/>
    <col min="258" max="259" width="10.7109375" style="2" bestFit="1" customWidth="1"/>
    <col min="260" max="261" width="10.85546875" style="2" bestFit="1" customWidth="1"/>
    <col min="262" max="262" width="10.5703125" style="2" bestFit="1" customWidth="1"/>
    <col min="263" max="263" width="9.28515625" style="2" bestFit="1" customWidth="1"/>
    <col min="264" max="505" width="8.85546875" style="2"/>
    <col min="506" max="506" width="50.85546875" style="2" customWidth="1"/>
    <col min="507" max="507" width="10.7109375" style="2" customWidth="1"/>
    <col min="508" max="508" width="12.28515625" style="2" customWidth="1"/>
    <col min="509" max="510" width="10.5703125" style="2" bestFit="1" customWidth="1"/>
    <col min="511" max="511" width="12" style="2" bestFit="1" customWidth="1"/>
    <col min="512" max="513" width="9.28515625" style="2" bestFit="1" customWidth="1"/>
    <col min="514" max="515" width="10.7109375" style="2" bestFit="1" customWidth="1"/>
    <col min="516" max="517" width="10.85546875" style="2" bestFit="1" customWidth="1"/>
    <col min="518" max="518" width="10.5703125" style="2" bestFit="1" customWidth="1"/>
    <col min="519" max="519" width="9.28515625" style="2" bestFit="1" customWidth="1"/>
    <col min="520" max="761" width="8.85546875" style="2"/>
    <col min="762" max="762" width="50.85546875" style="2" customWidth="1"/>
    <col min="763" max="763" width="10.7109375" style="2" customWidth="1"/>
    <col min="764" max="764" width="12.28515625" style="2" customWidth="1"/>
    <col min="765" max="766" width="10.5703125" style="2" bestFit="1" customWidth="1"/>
    <col min="767" max="767" width="12" style="2" bestFit="1" customWidth="1"/>
    <col min="768" max="769" width="9.28515625" style="2" bestFit="1" customWidth="1"/>
    <col min="770" max="771" width="10.7109375" style="2" bestFit="1" customWidth="1"/>
    <col min="772" max="773" width="10.85546875" style="2" bestFit="1" customWidth="1"/>
    <col min="774" max="774" width="10.5703125" style="2" bestFit="1" customWidth="1"/>
    <col min="775" max="775" width="9.28515625" style="2" bestFit="1" customWidth="1"/>
    <col min="776" max="1017" width="8.85546875" style="2"/>
    <col min="1018" max="1018" width="50.85546875" style="2" customWidth="1"/>
    <col min="1019" max="1019" width="10.7109375" style="2" customWidth="1"/>
    <col min="1020" max="1020" width="12.28515625" style="2" customWidth="1"/>
    <col min="1021" max="1022" width="10.5703125" style="2" bestFit="1" customWidth="1"/>
    <col min="1023" max="1023" width="12" style="2" bestFit="1" customWidth="1"/>
    <col min="1024" max="1025" width="9.28515625" style="2" bestFit="1" customWidth="1"/>
    <col min="1026" max="1027" width="10.7109375" style="2" bestFit="1" customWidth="1"/>
    <col min="1028" max="1029" width="10.85546875" style="2" bestFit="1" customWidth="1"/>
    <col min="1030" max="1030" width="10.5703125" style="2" bestFit="1" customWidth="1"/>
    <col min="1031" max="1031" width="9.28515625" style="2" bestFit="1" customWidth="1"/>
    <col min="1032" max="1273" width="8.85546875" style="2"/>
    <col min="1274" max="1274" width="50.85546875" style="2" customWidth="1"/>
    <col min="1275" max="1275" width="10.7109375" style="2" customWidth="1"/>
    <col min="1276" max="1276" width="12.28515625" style="2" customWidth="1"/>
    <col min="1277" max="1278" width="10.5703125" style="2" bestFit="1" customWidth="1"/>
    <col min="1279" max="1279" width="12" style="2" bestFit="1" customWidth="1"/>
    <col min="1280" max="1281" width="9.28515625" style="2" bestFit="1" customWidth="1"/>
    <col min="1282" max="1283" width="10.7109375" style="2" bestFit="1" customWidth="1"/>
    <col min="1284" max="1285" width="10.85546875" style="2" bestFit="1" customWidth="1"/>
    <col min="1286" max="1286" width="10.5703125" style="2" bestFit="1" customWidth="1"/>
    <col min="1287" max="1287" width="9.28515625" style="2" bestFit="1" customWidth="1"/>
    <col min="1288" max="1529" width="8.85546875" style="2"/>
    <col min="1530" max="1530" width="50.85546875" style="2" customWidth="1"/>
    <col min="1531" max="1531" width="10.7109375" style="2" customWidth="1"/>
    <col min="1532" max="1532" width="12.28515625" style="2" customWidth="1"/>
    <col min="1533" max="1534" width="10.5703125" style="2" bestFit="1" customWidth="1"/>
    <col min="1535" max="1535" width="12" style="2" bestFit="1" customWidth="1"/>
    <col min="1536" max="1537" width="9.28515625" style="2" bestFit="1" customWidth="1"/>
    <col min="1538" max="1539" width="10.7109375" style="2" bestFit="1" customWidth="1"/>
    <col min="1540" max="1541" width="10.85546875" style="2" bestFit="1" customWidth="1"/>
    <col min="1542" max="1542" width="10.5703125" style="2" bestFit="1" customWidth="1"/>
    <col min="1543" max="1543" width="9.28515625" style="2" bestFit="1" customWidth="1"/>
    <col min="1544" max="1785" width="8.85546875" style="2"/>
    <col min="1786" max="1786" width="50.85546875" style="2" customWidth="1"/>
    <col min="1787" max="1787" width="10.7109375" style="2" customWidth="1"/>
    <col min="1788" max="1788" width="12.28515625" style="2" customWidth="1"/>
    <col min="1789" max="1790" width="10.5703125" style="2" bestFit="1" customWidth="1"/>
    <col min="1791" max="1791" width="12" style="2" bestFit="1" customWidth="1"/>
    <col min="1792" max="1793" width="9.28515625" style="2" bestFit="1" customWidth="1"/>
    <col min="1794" max="1795" width="10.7109375" style="2" bestFit="1" customWidth="1"/>
    <col min="1796" max="1797" width="10.85546875" style="2" bestFit="1" customWidth="1"/>
    <col min="1798" max="1798" width="10.5703125" style="2" bestFit="1" customWidth="1"/>
    <col min="1799" max="1799" width="9.28515625" style="2" bestFit="1" customWidth="1"/>
    <col min="1800" max="2041" width="8.85546875" style="2"/>
    <col min="2042" max="2042" width="50.85546875" style="2" customWidth="1"/>
    <col min="2043" max="2043" width="10.7109375" style="2" customWidth="1"/>
    <col min="2044" max="2044" width="12.28515625" style="2" customWidth="1"/>
    <col min="2045" max="2046" width="10.5703125" style="2" bestFit="1" customWidth="1"/>
    <col min="2047" max="2047" width="12" style="2" bestFit="1" customWidth="1"/>
    <col min="2048" max="2049" width="9.28515625" style="2" bestFit="1" customWidth="1"/>
    <col min="2050" max="2051" width="10.7109375" style="2" bestFit="1" customWidth="1"/>
    <col min="2052" max="2053" width="10.85546875" style="2" bestFit="1" customWidth="1"/>
    <col min="2054" max="2054" width="10.5703125" style="2" bestFit="1" customWidth="1"/>
    <col min="2055" max="2055" width="9.28515625" style="2" bestFit="1" customWidth="1"/>
    <col min="2056" max="2297" width="8.85546875" style="2"/>
    <col min="2298" max="2298" width="50.85546875" style="2" customWidth="1"/>
    <col min="2299" max="2299" width="10.7109375" style="2" customWidth="1"/>
    <col min="2300" max="2300" width="12.28515625" style="2" customWidth="1"/>
    <col min="2301" max="2302" width="10.5703125" style="2" bestFit="1" customWidth="1"/>
    <col min="2303" max="2303" width="12" style="2" bestFit="1" customWidth="1"/>
    <col min="2304" max="2305" width="9.28515625" style="2" bestFit="1" customWidth="1"/>
    <col min="2306" max="2307" width="10.7109375" style="2" bestFit="1" customWidth="1"/>
    <col min="2308" max="2309" width="10.85546875" style="2" bestFit="1" customWidth="1"/>
    <col min="2310" max="2310" width="10.5703125" style="2" bestFit="1" customWidth="1"/>
    <col min="2311" max="2311" width="9.28515625" style="2" bestFit="1" customWidth="1"/>
    <col min="2312" max="2553" width="8.85546875" style="2"/>
    <col min="2554" max="2554" width="50.85546875" style="2" customWidth="1"/>
    <col min="2555" max="2555" width="10.7109375" style="2" customWidth="1"/>
    <col min="2556" max="2556" width="12.28515625" style="2" customWidth="1"/>
    <col min="2557" max="2558" width="10.5703125" style="2" bestFit="1" customWidth="1"/>
    <col min="2559" max="2559" width="12" style="2" bestFit="1" customWidth="1"/>
    <col min="2560" max="2561" width="9.28515625" style="2" bestFit="1" customWidth="1"/>
    <col min="2562" max="2563" width="10.7109375" style="2" bestFit="1" customWidth="1"/>
    <col min="2564" max="2565" width="10.85546875" style="2" bestFit="1" customWidth="1"/>
    <col min="2566" max="2566" width="10.5703125" style="2" bestFit="1" customWidth="1"/>
    <col min="2567" max="2567" width="9.28515625" style="2" bestFit="1" customWidth="1"/>
    <col min="2568" max="2809" width="8.85546875" style="2"/>
    <col min="2810" max="2810" width="50.85546875" style="2" customWidth="1"/>
    <col min="2811" max="2811" width="10.7109375" style="2" customWidth="1"/>
    <col min="2812" max="2812" width="12.28515625" style="2" customWidth="1"/>
    <col min="2813" max="2814" width="10.5703125" style="2" bestFit="1" customWidth="1"/>
    <col min="2815" max="2815" width="12" style="2" bestFit="1" customWidth="1"/>
    <col min="2816" max="2817" width="9.28515625" style="2" bestFit="1" customWidth="1"/>
    <col min="2818" max="2819" width="10.7109375" style="2" bestFit="1" customWidth="1"/>
    <col min="2820" max="2821" width="10.85546875" style="2" bestFit="1" customWidth="1"/>
    <col min="2822" max="2822" width="10.5703125" style="2" bestFit="1" customWidth="1"/>
    <col min="2823" max="2823" width="9.28515625" style="2" bestFit="1" customWidth="1"/>
    <col min="2824" max="3065" width="8.85546875" style="2"/>
    <col min="3066" max="3066" width="50.85546875" style="2" customWidth="1"/>
    <col min="3067" max="3067" width="10.7109375" style="2" customWidth="1"/>
    <col min="3068" max="3068" width="12.28515625" style="2" customWidth="1"/>
    <col min="3069" max="3070" width="10.5703125" style="2" bestFit="1" customWidth="1"/>
    <col min="3071" max="3071" width="12" style="2" bestFit="1" customWidth="1"/>
    <col min="3072" max="3073" width="9.28515625" style="2" bestFit="1" customWidth="1"/>
    <col min="3074" max="3075" width="10.7109375" style="2" bestFit="1" customWidth="1"/>
    <col min="3076" max="3077" width="10.85546875" style="2" bestFit="1" customWidth="1"/>
    <col min="3078" max="3078" width="10.5703125" style="2" bestFit="1" customWidth="1"/>
    <col min="3079" max="3079" width="9.28515625" style="2" bestFit="1" customWidth="1"/>
    <col min="3080" max="3321" width="8.85546875" style="2"/>
    <col min="3322" max="3322" width="50.85546875" style="2" customWidth="1"/>
    <col min="3323" max="3323" width="10.7109375" style="2" customWidth="1"/>
    <col min="3324" max="3324" width="12.28515625" style="2" customWidth="1"/>
    <col min="3325" max="3326" width="10.5703125" style="2" bestFit="1" customWidth="1"/>
    <col min="3327" max="3327" width="12" style="2" bestFit="1" customWidth="1"/>
    <col min="3328" max="3329" width="9.28515625" style="2" bestFit="1" customWidth="1"/>
    <col min="3330" max="3331" width="10.7109375" style="2" bestFit="1" customWidth="1"/>
    <col min="3332" max="3333" width="10.85546875" style="2" bestFit="1" customWidth="1"/>
    <col min="3334" max="3334" width="10.5703125" style="2" bestFit="1" customWidth="1"/>
    <col min="3335" max="3335" width="9.28515625" style="2" bestFit="1" customWidth="1"/>
    <col min="3336" max="3577" width="8.85546875" style="2"/>
    <col min="3578" max="3578" width="50.85546875" style="2" customWidth="1"/>
    <col min="3579" max="3579" width="10.7109375" style="2" customWidth="1"/>
    <col min="3580" max="3580" width="12.28515625" style="2" customWidth="1"/>
    <col min="3581" max="3582" width="10.5703125" style="2" bestFit="1" customWidth="1"/>
    <col min="3583" max="3583" width="12" style="2" bestFit="1" customWidth="1"/>
    <col min="3584" max="3585" width="9.28515625" style="2" bestFit="1" customWidth="1"/>
    <col min="3586" max="3587" width="10.7109375" style="2" bestFit="1" customWidth="1"/>
    <col min="3588" max="3589" width="10.85546875" style="2" bestFit="1" customWidth="1"/>
    <col min="3590" max="3590" width="10.5703125" style="2" bestFit="1" customWidth="1"/>
    <col min="3591" max="3591" width="9.28515625" style="2" bestFit="1" customWidth="1"/>
    <col min="3592" max="3833" width="8.85546875" style="2"/>
    <col min="3834" max="3834" width="50.85546875" style="2" customWidth="1"/>
    <col min="3835" max="3835" width="10.7109375" style="2" customWidth="1"/>
    <col min="3836" max="3836" width="12.28515625" style="2" customWidth="1"/>
    <col min="3837" max="3838" width="10.5703125" style="2" bestFit="1" customWidth="1"/>
    <col min="3839" max="3839" width="12" style="2" bestFit="1" customWidth="1"/>
    <col min="3840" max="3841" width="9.28515625" style="2" bestFit="1" customWidth="1"/>
    <col min="3842" max="3843" width="10.7109375" style="2" bestFit="1" customWidth="1"/>
    <col min="3844" max="3845" width="10.85546875" style="2" bestFit="1" customWidth="1"/>
    <col min="3846" max="3846" width="10.5703125" style="2" bestFit="1" customWidth="1"/>
    <col min="3847" max="3847" width="9.28515625" style="2" bestFit="1" customWidth="1"/>
    <col min="3848" max="4089" width="8.85546875" style="2"/>
    <col min="4090" max="4090" width="50.85546875" style="2" customWidth="1"/>
    <col min="4091" max="4091" width="10.7109375" style="2" customWidth="1"/>
    <col min="4092" max="4092" width="12.28515625" style="2" customWidth="1"/>
    <col min="4093" max="4094" width="10.5703125" style="2" bestFit="1" customWidth="1"/>
    <col min="4095" max="4095" width="12" style="2" bestFit="1" customWidth="1"/>
    <col min="4096" max="4097" width="9.28515625" style="2" bestFit="1" customWidth="1"/>
    <col min="4098" max="4099" width="10.7109375" style="2" bestFit="1" customWidth="1"/>
    <col min="4100" max="4101" width="10.85546875" style="2" bestFit="1" customWidth="1"/>
    <col min="4102" max="4102" width="10.5703125" style="2" bestFit="1" customWidth="1"/>
    <col min="4103" max="4103" width="9.28515625" style="2" bestFit="1" customWidth="1"/>
    <col min="4104" max="4345" width="8.85546875" style="2"/>
    <col min="4346" max="4346" width="50.85546875" style="2" customWidth="1"/>
    <col min="4347" max="4347" width="10.7109375" style="2" customWidth="1"/>
    <col min="4348" max="4348" width="12.28515625" style="2" customWidth="1"/>
    <col min="4349" max="4350" width="10.5703125" style="2" bestFit="1" customWidth="1"/>
    <col min="4351" max="4351" width="12" style="2" bestFit="1" customWidth="1"/>
    <col min="4352" max="4353" width="9.28515625" style="2" bestFit="1" customWidth="1"/>
    <col min="4354" max="4355" width="10.7109375" style="2" bestFit="1" customWidth="1"/>
    <col min="4356" max="4357" width="10.85546875" style="2" bestFit="1" customWidth="1"/>
    <col min="4358" max="4358" width="10.5703125" style="2" bestFit="1" customWidth="1"/>
    <col min="4359" max="4359" width="9.28515625" style="2" bestFit="1" customWidth="1"/>
    <col min="4360" max="4601" width="8.85546875" style="2"/>
    <col min="4602" max="4602" width="50.85546875" style="2" customWidth="1"/>
    <col min="4603" max="4603" width="10.7109375" style="2" customWidth="1"/>
    <col min="4604" max="4604" width="12.28515625" style="2" customWidth="1"/>
    <col min="4605" max="4606" width="10.5703125" style="2" bestFit="1" customWidth="1"/>
    <col min="4607" max="4607" width="12" style="2" bestFit="1" customWidth="1"/>
    <col min="4608" max="4609" width="9.28515625" style="2" bestFit="1" customWidth="1"/>
    <col min="4610" max="4611" width="10.7109375" style="2" bestFit="1" customWidth="1"/>
    <col min="4612" max="4613" width="10.85546875" style="2" bestFit="1" customWidth="1"/>
    <col min="4614" max="4614" width="10.5703125" style="2" bestFit="1" customWidth="1"/>
    <col min="4615" max="4615" width="9.28515625" style="2" bestFit="1" customWidth="1"/>
    <col min="4616" max="4857" width="8.85546875" style="2"/>
    <col min="4858" max="4858" width="50.85546875" style="2" customWidth="1"/>
    <col min="4859" max="4859" width="10.7109375" style="2" customWidth="1"/>
    <col min="4860" max="4860" width="12.28515625" style="2" customWidth="1"/>
    <col min="4861" max="4862" width="10.5703125" style="2" bestFit="1" customWidth="1"/>
    <col min="4863" max="4863" width="12" style="2" bestFit="1" customWidth="1"/>
    <col min="4864" max="4865" width="9.28515625" style="2" bestFit="1" customWidth="1"/>
    <col min="4866" max="4867" width="10.7109375" style="2" bestFit="1" customWidth="1"/>
    <col min="4868" max="4869" width="10.85546875" style="2" bestFit="1" customWidth="1"/>
    <col min="4870" max="4870" width="10.5703125" style="2" bestFit="1" customWidth="1"/>
    <col min="4871" max="4871" width="9.28515625" style="2" bestFit="1" customWidth="1"/>
    <col min="4872" max="5113" width="8.85546875" style="2"/>
    <col min="5114" max="5114" width="50.85546875" style="2" customWidth="1"/>
    <col min="5115" max="5115" width="10.7109375" style="2" customWidth="1"/>
    <col min="5116" max="5116" width="12.28515625" style="2" customWidth="1"/>
    <col min="5117" max="5118" width="10.5703125" style="2" bestFit="1" customWidth="1"/>
    <col min="5119" max="5119" width="12" style="2" bestFit="1" customWidth="1"/>
    <col min="5120" max="5121" width="9.28515625" style="2" bestFit="1" customWidth="1"/>
    <col min="5122" max="5123" width="10.7109375" style="2" bestFit="1" customWidth="1"/>
    <col min="5124" max="5125" width="10.85546875" style="2" bestFit="1" customWidth="1"/>
    <col min="5126" max="5126" width="10.5703125" style="2" bestFit="1" customWidth="1"/>
    <col min="5127" max="5127" width="9.28515625" style="2" bestFit="1" customWidth="1"/>
    <col min="5128" max="5369" width="8.85546875" style="2"/>
    <col min="5370" max="5370" width="50.85546875" style="2" customWidth="1"/>
    <col min="5371" max="5371" width="10.7109375" style="2" customWidth="1"/>
    <col min="5372" max="5372" width="12.28515625" style="2" customWidth="1"/>
    <col min="5373" max="5374" width="10.5703125" style="2" bestFit="1" customWidth="1"/>
    <col min="5375" max="5375" width="12" style="2" bestFit="1" customWidth="1"/>
    <col min="5376" max="5377" width="9.28515625" style="2" bestFit="1" customWidth="1"/>
    <col min="5378" max="5379" width="10.7109375" style="2" bestFit="1" customWidth="1"/>
    <col min="5380" max="5381" width="10.85546875" style="2" bestFit="1" customWidth="1"/>
    <col min="5382" max="5382" width="10.5703125" style="2" bestFit="1" customWidth="1"/>
    <col min="5383" max="5383" width="9.28515625" style="2" bestFit="1" customWidth="1"/>
    <col min="5384" max="5625" width="8.85546875" style="2"/>
    <col min="5626" max="5626" width="50.85546875" style="2" customWidth="1"/>
    <col min="5627" max="5627" width="10.7109375" style="2" customWidth="1"/>
    <col min="5628" max="5628" width="12.28515625" style="2" customWidth="1"/>
    <col min="5629" max="5630" width="10.5703125" style="2" bestFit="1" customWidth="1"/>
    <col min="5631" max="5631" width="12" style="2" bestFit="1" customWidth="1"/>
    <col min="5632" max="5633" width="9.28515625" style="2" bestFit="1" customWidth="1"/>
    <col min="5634" max="5635" width="10.7109375" style="2" bestFit="1" customWidth="1"/>
    <col min="5636" max="5637" width="10.85546875" style="2" bestFit="1" customWidth="1"/>
    <col min="5638" max="5638" width="10.5703125" style="2" bestFit="1" customWidth="1"/>
    <col min="5639" max="5639" width="9.28515625" style="2" bestFit="1" customWidth="1"/>
    <col min="5640" max="5881" width="8.85546875" style="2"/>
    <col min="5882" max="5882" width="50.85546875" style="2" customWidth="1"/>
    <col min="5883" max="5883" width="10.7109375" style="2" customWidth="1"/>
    <col min="5884" max="5884" width="12.28515625" style="2" customWidth="1"/>
    <col min="5885" max="5886" width="10.5703125" style="2" bestFit="1" customWidth="1"/>
    <col min="5887" max="5887" width="12" style="2" bestFit="1" customWidth="1"/>
    <col min="5888" max="5889" width="9.28515625" style="2" bestFit="1" customWidth="1"/>
    <col min="5890" max="5891" width="10.7109375" style="2" bestFit="1" customWidth="1"/>
    <col min="5892" max="5893" width="10.85546875" style="2" bestFit="1" customWidth="1"/>
    <col min="5894" max="5894" width="10.5703125" style="2" bestFit="1" customWidth="1"/>
    <col min="5895" max="5895" width="9.28515625" style="2" bestFit="1" customWidth="1"/>
    <col min="5896" max="6137" width="8.85546875" style="2"/>
    <col min="6138" max="6138" width="50.85546875" style="2" customWidth="1"/>
    <col min="6139" max="6139" width="10.7109375" style="2" customWidth="1"/>
    <col min="6140" max="6140" width="12.28515625" style="2" customWidth="1"/>
    <col min="6141" max="6142" width="10.5703125" style="2" bestFit="1" customWidth="1"/>
    <col min="6143" max="6143" width="12" style="2" bestFit="1" customWidth="1"/>
    <col min="6144" max="6145" width="9.28515625" style="2" bestFit="1" customWidth="1"/>
    <col min="6146" max="6147" width="10.7109375" style="2" bestFit="1" customWidth="1"/>
    <col min="6148" max="6149" width="10.85546875" style="2" bestFit="1" customWidth="1"/>
    <col min="6150" max="6150" width="10.5703125" style="2" bestFit="1" customWidth="1"/>
    <col min="6151" max="6151" width="9.28515625" style="2" bestFit="1" customWidth="1"/>
    <col min="6152" max="6393" width="8.85546875" style="2"/>
    <col min="6394" max="6394" width="50.85546875" style="2" customWidth="1"/>
    <col min="6395" max="6395" width="10.7109375" style="2" customWidth="1"/>
    <col min="6396" max="6396" width="12.28515625" style="2" customWidth="1"/>
    <col min="6397" max="6398" width="10.5703125" style="2" bestFit="1" customWidth="1"/>
    <col min="6399" max="6399" width="12" style="2" bestFit="1" customWidth="1"/>
    <col min="6400" max="6401" width="9.28515625" style="2" bestFit="1" customWidth="1"/>
    <col min="6402" max="6403" width="10.7109375" style="2" bestFit="1" customWidth="1"/>
    <col min="6404" max="6405" width="10.85546875" style="2" bestFit="1" customWidth="1"/>
    <col min="6406" max="6406" width="10.5703125" style="2" bestFit="1" customWidth="1"/>
    <col min="6407" max="6407" width="9.28515625" style="2" bestFit="1" customWidth="1"/>
    <col min="6408" max="6649" width="8.85546875" style="2"/>
    <col min="6650" max="6650" width="50.85546875" style="2" customWidth="1"/>
    <col min="6651" max="6651" width="10.7109375" style="2" customWidth="1"/>
    <col min="6652" max="6652" width="12.28515625" style="2" customWidth="1"/>
    <col min="6653" max="6654" width="10.5703125" style="2" bestFit="1" customWidth="1"/>
    <col min="6655" max="6655" width="12" style="2" bestFit="1" customWidth="1"/>
    <col min="6656" max="6657" width="9.28515625" style="2" bestFit="1" customWidth="1"/>
    <col min="6658" max="6659" width="10.7109375" style="2" bestFit="1" customWidth="1"/>
    <col min="6660" max="6661" width="10.85546875" style="2" bestFit="1" customWidth="1"/>
    <col min="6662" max="6662" width="10.5703125" style="2" bestFit="1" customWidth="1"/>
    <col min="6663" max="6663" width="9.28515625" style="2" bestFit="1" customWidth="1"/>
    <col min="6664" max="6905" width="8.85546875" style="2"/>
    <col min="6906" max="6906" width="50.85546875" style="2" customWidth="1"/>
    <col min="6907" max="6907" width="10.7109375" style="2" customWidth="1"/>
    <col min="6908" max="6908" width="12.28515625" style="2" customWidth="1"/>
    <col min="6909" max="6910" width="10.5703125" style="2" bestFit="1" customWidth="1"/>
    <col min="6911" max="6911" width="12" style="2" bestFit="1" customWidth="1"/>
    <col min="6912" max="6913" width="9.28515625" style="2" bestFit="1" customWidth="1"/>
    <col min="6914" max="6915" width="10.7109375" style="2" bestFit="1" customWidth="1"/>
    <col min="6916" max="6917" width="10.85546875" style="2" bestFit="1" customWidth="1"/>
    <col min="6918" max="6918" width="10.5703125" style="2" bestFit="1" customWidth="1"/>
    <col min="6919" max="6919" width="9.28515625" style="2" bestFit="1" customWidth="1"/>
    <col min="6920" max="7161" width="8.85546875" style="2"/>
    <col min="7162" max="7162" width="50.85546875" style="2" customWidth="1"/>
    <col min="7163" max="7163" width="10.7109375" style="2" customWidth="1"/>
    <col min="7164" max="7164" width="12.28515625" style="2" customWidth="1"/>
    <col min="7165" max="7166" width="10.5703125" style="2" bestFit="1" customWidth="1"/>
    <col min="7167" max="7167" width="12" style="2" bestFit="1" customWidth="1"/>
    <col min="7168" max="7169" width="9.28515625" style="2" bestFit="1" customWidth="1"/>
    <col min="7170" max="7171" width="10.7109375" style="2" bestFit="1" customWidth="1"/>
    <col min="7172" max="7173" width="10.85546875" style="2" bestFit="1" customWidth="1"/>
    <col min="7174" max="7174" width="10.5703125" style="2" bestFit="1" customWidth="1"/>
    <col min="7175" max="7175" width="9.28515625" style="2" bestFit="1" customWidth="1"/>
    <col min="7176" max="7417" width="8.85546875" style="2"/>
    <col min="7418" max="7418" width="50.85546875" style="2" customWidth="1"/>
    <col min="7419" max="7419" width="10.7109375" style="2" customWidth="1"/>
    <col min="7420" max="7420" width="12.28515625" style="2" customWidth="1"/>
    <col min="7421" max="7422" width="10.5703125" style="2" bestFit="1" customWidth="1"/>
    <col min="7423" max="7423" width="12" style="2" bestFit="1" customWidth="1"/>
    <col min="7424" max="7425" width="9.28515625" style="2" bestFit="1" customWidth="1"/>
    <col min="7426" max="7427" width="10.7109375" style="2" bestFit="1" customWidth="1"/>
    <col min="7428" max="7429" width="10.85546875" style="2" bestFit="1" customWidth="1"/>
    <col min="7430" max="7430" width="10.5703125" style="2" bestFit="1" customWidth="1"/>
    <col min="7431" max="7431" width="9.28515625" style="2" bestFit="1" customWidth="1"/>
    <col min="7432" max="7673" width="8.85546875" style="2"/>
    <col min="7674" max="7674" width="50.85546875" style="2" customWidth="1"/>
    <col min="7675" max="7675" width="10.7109375" style="2" customWidth="1"/>
    <col min="7676" max="7676" width="12.28515625" style="2" customWidth="1"/>
    <col min="7677" max="7678" width="10.5703125" style="2" bestFit="1" customWidth="1"/>
    <col min="7679" max="7679" width="12" style="2" bestFit="1" customWidth="1"/>
    <col min="7680" max="7681" width="9.28515625" style="2" bestFit="1" customWidth="1"/>
    <col min="7682" max="7683" width="10.7109375" style="2" bestFit="1" customWidth="1"/>
    <col min="7684" max="7685" width="10.85546875" style="2" bestFit="1" customWidth="1"/>
    <col min="7686" max="7686" width="10.5703125" style="2" bestFit="1" customWidth="1"/>
    <col min="7687" max="7687" width="9.28515625" style="2" bestFit="1" customWidth="1"/>
    <col min="7688" max="7929" width="8.85546875" style="2"/>
    <col min="7930" max="7930" width="50.85546875" style="2" customWidth="1"/>
    <col min="7931" max="7931" width="10.7109375" style="2" customWidth="1"/>
    <col min="7932" max="7932" width="12.28515625" style="2" customWidth="1"/>
    <col min="7933" max="7934" width="10.5703125" style="2" bestFit="1" customWidth="1"/>
    <col min="7935" max="7935" width="12" style="2" bestFit="1" customWidth="1"/>
    <col min="7936" max="7937" width="9.28515625" style="2" bestFit="1" customWidth="1"/>
    <col min="7938" max="7939" width="10.7109375" style="2" bestFit="1" customWidth="1"/>
    <col min="7940" max="7941" width="10.85546875" style="2" bestFit="1" customWidth="1"/>
    <col min="7942" max="7942" width="10.5703125" style="2" bestFit="1" customWidth="1"/>
    <col min="7943" max="7943" width="9.28515625" style="2" bestFit="1" customWidth="1"/>
    <col min="7944" max="8185" width="8.85546875" style="2"/>
    <col min="8186" max="8186" width="50.85546875" style="2" customWidth="1"/>
    <col min="8187" max="8187" width="10.7109375" style="2" customWidth="1"/>
    <col min="8188" max="8188" width="12.28515625" style="2" customWidth="1"/>
    <col min="8189" max="8190" width="10.5703125" style="2" bestFit="1" customWidth="1"/>
    <col min="8191" max="8191" width="12" style="2" bestFit="1" customWidth="1"/>
    <col min="8192" max="8193" width="9.28515625" style="2" bestFit="1" customWidth="1"/>
    <col min="8194" max="8195" width="10.7109375" style="2" bestFit="1" customWidth="1"/>
    <col min="8196" max="8197" width="10.85546875" style="2" bestFit="1" customWidth="1"/>
    <col min="8198" max="8198" width="10.5703125" style="2" bestFit="1" customWidth="1"/>
    <col min="8199" max="8199" width="9.28515625" style="2" bestFit="1" customWidth="1"/>
    <col min="8200" max="8441" width="8.85546875" style="2"/>
    <col min="8442" max="8442" width="50.85546875" style="2" customWidth="1"/>
    <col min="8443" max="8443" width="10.7109375" style="2" customWidth="1"/>
    <col min="8444" max="8444" width="12.28515625" style="2" customWidth="1"/>
    <col min="8445" max="8446" width="10.5703125" style="2" bestFit="1" customWidth="1"/>
    <col min="8447" max="8447" width="12" style="2" bestFit="1" customWidth="1"/>
    <col min="8448" max="8449" width="9.28515625" style="2" bestFit="1" customWidth="1"/>
    <col min="8450" max="8451" width="10.7109375" style="2" bestFit="1" customWidth="1"/>
    <col min="8452" max="8453" width="10.85546875" style="2" bestFit="1" customWidth="1"/>
    <col min="8454" max="8454" width="10.5703125" style="2" bestFit="1" customWidth="1"/>
    <col min="8455" max="8455" width="9.28515625" style="2" bestFit="1" customWidth="1"/>
    <col min="8456" max="8697" width="8.85546875" style="2"/>
    <col min="8698" max="8698" width="50.85546875" style="2" customWidth="1"/>
    <col min="8699" max="8699" width="10.7109375" style="2" customWidth="1"/>
    <col min="8700" max="8700" width="12.28515625" style="2" customWidth="1"/>
    <col min="8701" max="8702" width="10.5703125" style="2" bestFit="1" customWidth="1"/>
    <col min="8703" max="8703" width="12" style="2" bestFit="1" customWidth="1"/>
    <col min="8704" max="8705" width="9.28515625" style="2" bestFit="1" customWidth="1"/>
    <col min="8706" max="8707" width="10.7109375" style="2" bestFit="1" customWidth="1"/>
    <col min="8708" max="8709" width="10.85546875" style="2" bestFit="1" customWidth="1"/>
    <col min="8710" max="8710" width="10.5703125" style="2" bestFit="1" customWidth="1"/>
    <col min="8711" max="8711" width="9.28515625" style="2" bestFit="1" customWidth="1"/>
    <col min="8712" max="8953" width="8.85546875" style="2"/>
    <col min="8954" max="8954" width="50.85546875" style="2" customWidth="1"/>
    <col min="8955" max="8955" width="10.7109375" style="2" customWidth="1"/>
    <col min="8956" max="8956" width="12.28515625" style="2" customWidth="1"/>
    <col min="8957" max="8958" width="10.5703125" style="2" bestFit="1" customWidth="1"/>
    <col min="8959" max="8959" width="12" style="2" bestFit="1" customWidth="1"/>
    <col min="8960" max="8961" width="9.28515625" style="2" bestFit="1" customWidth="1"/>
    <col min="8962" max="8963" width="10.7109375" style="2" bestFit="1" customWidth="1"/>
    <col min="8964" max="8965" width="10.85546875" style="2" bestFit="1" customWidth="1"/>
    <col min="8966" max="8966" width="10.5703125" style="2" bestFit="1" customWidth="1"/>
    <col min="8967" max="8967" width="9.28515625" style="2" bestFit="1" customWidth="1"/>
    <col min="8968" max="9209" width="8.85546875" style="2"/>
    <col min="9210" max="9210" width="50.85546875" style="2" customWidth="1"/>
    <col min="9211" max="9211" width="10.7109375" style="2" customWidth="1"/>
    <col min="9212" max="9212" width="12.28515625" style="2" customWidth="1"/>
    <col min="9213" max="9214" width="10.5703125" style="2" bestFit="1" customWidth="1"/>
    <col min="9215" max="9215" width="12" style="2" bestFit="1" customWidth="1"/>
    <col min="9216" max="9217" width="9.28515625" style="2" bestFit="1" customWidth="1"/>
    <col min="9218" max="9219" width="10.7109375" style="2" bestFit="1" customWidth="1"/>
    <col min="9220" max="9221" width="10.85546875" style="2" bestFit="1" customWidth="1"/>
    <col min="9222" max="9222" width="10.5703125" style="2" bestFit="1" customWidth="1"/>
    <col min="9223" max="9223" width="9.28515625" style="2" bestFit="1" customWidth="1"/>
    <col min="9224" max="9465" width="8.85546875" style="2"/>
    <col min="9466" max="9466" width="50.85546875" style="2" customWidth="1"/>
    <col min="9467" max="9467" width="10.7109375" style="2" customWidth="1"/>
    <col min="9468" max="9468" width="12.28515625" style="2" customWidth="1"/>
    <col min="9469" max="9470" width="10.5703125" style="2" bestFit="1" customWidth="1"/>
    <col min="9471" max="9471" width="12" style="2" bestFit="1" customWidth="1"/>
    <col min="9472" max="9473" width="9.28515625" style="2" bestFit="1" customWidth="1"/>
    <col min="9474" max="9475" width="10.7109375" style="2" bestFit="1" customWidth="1"/>
    <col min="9476" max="9477" width="10.85546875" style="2" bestFit="1" customWidth="1"/>
    <col min="9478" max="9478" width="10.5703125" style="2" bestFit="1" customWidth="1"/>
    <col min="9479" max="9479" width="9.28515625" style="2" bestFit="1" customWidth="1"/>
    <col min="9480" max="9721" width="8.85546875" style="2"/>
    <col min="9722" max="9722" width="50.85546875" style="2" customWidth="1"/>
    <col min="9723" max="9723" width="10.7109375" style="2" customWidth="1"/>
    <col min="9724" max="9724" width="12.28515625" style="2" customWidth="1"/>
    <col min="9725" max="9726" width="10.5703125" style="2" bestFit="1" customWidth="1"/>
    <col min="9727" max="9727" width="12" style="2" bestFit="1" customWidth="1"/>
    <col min="9728" max="9729" width="9.28515625" style="2" bestFit="1" customWidth="1"/>
    <col min="9730" max="9731" width="10.7109375" style="2" bestFit="1" customWidth="1"/>
    <col min="9732" max="9733" width="10.85546875" style="2" bestFit="1" customWidth="1"/>
    <col min="9734" max="9734" width="10.5703125" style="2" bestFit="1" customWidth="1"/>
    <col min="9735" max="9735" width="9.28515625" style="2" bestFit="1" customWidth="1"/>
    <col min="9736" max="9977" width="8.85546875" style="2"/>
    <col min="9978" max="9978" width="50.85546875" style="2" customWidth="1"/>
    <col min="9979" max="9979" width="10.7109375" style="2" customWidth="1"/>
    <col min="9980" max="9980" width="12.28515625" style="2" customWidth="1"/>
    <col min="9981" max="9982" width="10.5703125" style="2" bestFit="1" customWidth="1"/>
    <col min="9983" max="9983" width="12" style="2" bestFit="1" customWidth="1"/>
    <col min="9984" max="9985" width="9.28515625" style="2" bestFit="1" customWidth="1"/>
    <col min="9986" max="9987" width="10.7109375" style="2" bestFit="1" customWidth="1"/>
    <col min="9988" max="9989" width="10.85546875" style="2" bestFit="1" customWidth="1"/>
    <col min="9990" max="9990" width="10.5703125" style="2" bestFit="1" customWidth="1"/>
    <col min="9991" max="9991" width="9.28515625" style="2" bestFit="1" customWidth="1"/>
    <col min="9992" max="10233" width="8.85546875" style="2"/>
    <col min="10234" max="10234" width="50.85546875" style="2" customWidth="1"/>
    <col min="10235" max="10235" width="10.7109375" style="2" customWidth="1"/>
    <col min="10236" max="10236" width="12.28515625" style="2" customWidth="1"/>
    <col min="10237" max="10238" width="10.5703125" style="2" bestFit="1" customWidth="1"/>
    <col min="10239" max="10239" width="12" style="2" bestFit="1" customWidth="1"/>
    <col min="10240" max="10241" width="9.28515625" style="2" bestFit="1" customWidth="1"/>
    <col min="10242" max="10243" width="10.7109375" style="2" bestFit="1" customWidth="1"/>
    <col min="10244" max="10245" width="10.85546875" style="2" bestFit="1" customWidth="1"/>
    <col min="10246" max="10246" width="10.5703125" style="2" bestFit="1" customWidth="1"/>
    <col min="10247" max="10247" width="9.28515625" style="2" bestFit="1" customWidth="1"/>
    <col min="10248" max="10489" width="8.85546875" style="2"/>
    <col min="10490" max="10490" width="50.85546875" style="2" customWidth="1"/>
    <col min="10491" max="10491" width="10.7109375" style="2" customWidth="1"/>
    <col min="10492" max="10492" width="12.28515625" style="2" customWidth="1"/>
    <col min="10493" max="10494" width="10.5703125" style="2" bestFit="1" customWidth="1"/>
    <col min="10495" max="10495" width="12" style="2" bestFit="1" customWidth="1"/>
    <col min="10496" max="10497" width="9.28515625" style="2" bestFit="1" customWidth="1"/>
    <col min="10498" max="10499" width="10.7109375" style="2" bestFit="1" customWidth="1"/>
    <col min="10500" max="10501" width="10.85546875" style="2" bestFit="1" customWidth="1"/>
    <col min="10502" max="10502" width="10.5703125" style="2" bestFit="1" customWidth="1"/>
    <col min="10503" max="10503" width="9.28515625" style="2" bestFit="1" customWidth="1"/>
    <col min="10504" max="10745" width="8.85546875" style="2"/>
    <col min="10746" max="10746" width="50.85546875" style="2" customWidth="1"/>
    <col min="10747" max="10747" width="10.7109375" style="2" customWidth="1"/>
    <col min="10748" max="10748" width="12.28515625" style="2" customWidth="1"/>
    <col min="10749" max="10750" width="10.5703125" style="2" bestFit="1" customWidth="1"/>
    <col min="10751" max="10751" width="12" style="2" bestFit="1" customWidth="1"/>
    <col min="10752" max="10753" width="9.28515625" style="2" bestFit="1" customWidth="1"/>
    <col min="10754" max="10755" width="10.7109375" style="2" bestFit="1" customWidth="1"/>
    <col min="10756" max="10757" width="10.85546875" style="2" bestFit="1" customWidth="1"/>
    <col min="10758" max="10758" width="10.5703125" style="2" bestFit="1" customWidth="1"/>
    <col min="10759" max="10759" width="9.28515625" style="2" bestFit="1" customWidth="1"/>
    <col min="10760" max="11001" width="8.85546875" style="2"/>
    <col min="11002" max="11002" width="50.85546875" style="2" customWidth="1"/>
    <col min="11003" max="11003" width="10.7109375" style="2" customWidth="1"/>
    <col min="11004" max="11004" width="12.28515625" style="2" customWidth="1"/>
    <col min="11005" max="11006" width="10.5703125" style="2" bestFit="1" customWidth="1"/>
    <col min="11007" max="11007" width="12" style="2" bestFit="1" customWidth="1"/>
    <col min="11008" max="11009" width="9.28515625" style="2" bestFit="1" customWidth="1"/>
    <col min="11010" max="11011" width="10.7109375" style="2" bestFit="1" customWidth="1"/>
    <col min="11012" max="11013" width="10.85546875" style="2" bestFit="1" customWidth="1"/>
    <col min="11014" max="11014" width="10.5703125" style="2" bestFit="1" customWidth="1"/>
    <col min="11015" max="11015" width="9.28515625" style="2" bestFit="1" customWidth="1"/>
    <col min="11016" max="11257" width="8.85546875" style="2"/>
    <col min="11258" max="11258" width="50.85546875" style="2" customWidth="1"/>
    <col min="11259" max="11259" width="10.7109375" style="2" customWidth="1"/>
    <col min="11260" max="11260" width="12.28515625" style="2" customWidth="1"/>
    <col min="11261" max="11262" width="10.5703125" style="2" bestFit="1" customWidth="1"/>
    <col min="11263" max="11263" width="12" style="2" bestFit="1" customWidth="1"/>
    <col min="11264" max="11265" width="9.28515625" style="2" bestFit="1" customWidth="1"/>
    <col min="11266" max="11267" width="10.7109375" style="2" bestFit="1" customWidth="1"/>
    <col min="11268" max="11269" width="10.85546875" style="2" bestFit="1" customWidth="1"/>
    <col min="11270" max="11270" width="10.5703125" style="2" bestFit="1" customWidth="1"/>
    <col min="11271" max="11271" width="9.28515625" style="2" bestFit="1" customWidth="1"/>
    <col min="11272" max="11513" width="8.85546875" style="2"/>
    <col min="11514" max="11514" width="50.85546875" style="2" customWidth="1"/>
    <col min="11515" max="11515" width="10.7109375" style="2" customWidth="1"/>
    <col min="11516" max="11516" width="12.28515625" style="2" customWidth="1"/>
    <col min="11517" max="11518" width="10.5703125" style="2" bestFit="1" customWidth="1"/>
    <col min="11519" max="11519" width="12" style="2" bestFit="1" customWidth="1"/>
    <col min="11520" max="11521" width="9.28515625" style="2" bestFit="1" customWidth="1"/>
    <col min="11522" max="11523" width="10.7109375" style="2" bestFit="1" customWidth="1"/>
    <col min="11524" max="11525" width="10.85546875" style="2" bestFit="1" customWidth="1"/>
    <col min="11526" max="11526" width="10.5703125" style="2" bestFit="1" customWidth="1"/>
    <col min="11527" max="11527" width="9.28515625" style="2" bestFit="1" customWidth="1"/>
    <col min="11528" max="11769" width="8.85546875" style="2"/>
    <col min="11770" max="11770" width="50.85546875" style="2" customWidth="1"/>
    <col min="11771" max="11771" width="10.7109375" style="2" customWidth="1"/>
    <col min="11772" max="11772" width="12.28515625" style="2" customWidth="1"/>
    <col min="11773" max="11774" width="10.5703125" style="2" bestFit="1" customWidth="1"/>
    <col min="11775" max="11775" width="12" style="2" bestFit="1" customWidth="1"/>
    <col min="11776" max="11777" width="9.28515625" style="2" bestFit="1" customWidth="1"/>
    <col min="11778" max="11779" width="10.7109375" style="2" bestFit="1" customWidth="1"/>
    <col min="11780" max="11781" width="10.85546875" style="2" bestFit="1" customWidth="1"/>
    <col min="11782" max="11782" width="10.5703125" style="2" bestFit="1" customWidth="1"/>
    <col min="11783" max="11783" width="9.28515625" style="2" bestFit="1" customWidth="1"/>
    <col min="11784" max="12025" width="8.85546875" style="2"/>
    <col min="12026" max="12026" width="50.85546875" style="2" customWidth="1"/>
    <col min="12027" max="12027" width="10.7109375" style="2" customWidth="1"/>
    <col min="12028" max="12028" width="12.28515625" style="2" customWidth="1"/>
    <col min="12029" max="12030" width="10.5703125" style="2" bestFit="1" customWidth="1"/>
    <col min="12031" max="12031" width="12" style="2" bestFit="1" customWidth="1"/>
    <col min="12032" max="12033" width="9.28515625" style="2" bestFit="1" customWidth="1"/>
    <col min="12034" max="12035" width="10.7109375" style="2" bestFit="1" customWidth="1"/>
    <col min="12036" max="12037" width="10.85546875" style="2" bestFit="1" customWidth="1"/>
    <col min="12038" max="12038" width="10.5703125" style="2" bestFit="1" customWidth="1"/>
    <col min="12039" max="12039" width="9.28515625" style="2" bestFit="1" customWidth="1"/>
    <col min="12040" max="12281" width="8.85546875" style="2"/>
    <col min="12282" max="12282" width="50.85546875" style="2" customWidth="1"/>
    <col min="12283" max="12283" width="10.7109375" style="2" customWidth="1"/>
    <col min="12284" max="12284" width="12.28515625" style="2" customWidth="1"/>
    <col min="12285" max="12286" width="10.5703125" style="2" bestFit="1" customWidth="1"/>
    <col min="12287" max="12287" width="12" style="2" bestFit="1" customWidth="1"/>
    <col min="12288" max="12289" width="9.28515625" style="2" bestFit="1" customWidth="1"/>
    <col min="12290" max="12291" width="10.7109375" style="2" bestFit="1" customWidth="1"/>
    <col min="12292" max="12293" width="10.85546875" style="2" bestFit="1" customWidth="1"/>
    <col min="12294" max="12294" width="10.5703125" style="2" bestFit="1" customWidth="1"/>
    <col min="12295" max="12295" width="9.28515625" style="2" bestFit="1" customWidth="1"/>
    <col min="12296" max="12537" width="8.85546875" style="2"/>
    <col min="12538" max="12538" width="50.85546875" style="2" customWidth="1"/>
    <col min="12539" max="12539" width="10.7109375" style="2" customWidth="1"/>
    <col min="12540" max="12540" width="12.28515625" style="2" customWidth="1"/>
    <col min="12541" max="12542" width="10.5703125" style="2" bestFit="1" customWidth="1"/>
    <col min="12543" max="12543" width="12" style="2" bestFit="1" customWidth="1"/>
    <col min="12544" max="12545" width="9.28515625" style="2" bestFit="1" customWidth="1"/>
    <col min="12546" max="12547" width="10.7109375" style="2" bestFit="1" customWidth="1"/>
    <col min="12548" max="12549" width="10.85546875" style="2" bestFit="1" customWidth="1"/>
    <col min="12550" max="12550" width="10.5703125" style="2" bestFit="1" customWidth="1"/>
    <col min="12551" max="12551" width="9.28515625" style="2" bestFit="1" customWidth="1"/>
    <col min="12552" max="12793" width="8.85546875" style="2"/>
    <col min="12794" max="12794" width="50.85546875" style="2" customWidth="1"/>
    <col min="12795" max="12795" width="10.7109375" style="2" customWidth="1"/>
    <col min="12796" max="12796" width="12.28515625" style="2" customWidth="1"/>
    <col min="12797" max="12798" width="10.5703125" style="2" bestFit="1" customWidth="1"/>
    <col min="12799" max="12799" width="12" style="2" bestFit="1" customWidth="1"/>
    <col min="12800" max="12801" width="9.28515625" style="2" bestFit="1" customWidth="1"/>
    <col min="12802" max="12803" width="10.7109375" style="2" bestFit="1" customWidth="1"/>
    <col min="12804" max="12805" width="10.85546875" style="2" bestFit="1" customWidth="1"/>
    <col min="12806" max="12806" width="10.5703125" style="2" bestFit="1" customWidth="1"/>
    <col min="12807" max="12807" width="9.28515625" style="2" bestFit="1" customWidth="1"/>
    <col min="12808" max="13049" width="8.85546875" style="2"/>
    <col min="13050" max="13050" width="50.85546875" style="2" customWidth="1"/>
    <col min="13051" max="13051" width="10.7109375" style="2" customWidth="1"/>
    <col min="13052" max="13052" width="12.28515625" style="2" customWidth="1"/>
    <col min="13053" max="13054" width="10.5703125" style="2" bestFit="1" customWidth="1"/>
    <col min="13055" max="13055" width="12" style="2" bestFit="1" customWidth="1"/>
    <col min="13056" max="13057" width="9.28515625" style="2" bestFit="1" customWidth="1"/>
    <col min="13058" max="13059" width="10.7109375" style="2" bestFit="1" customWidth="1"/>
    <col min="13060" max="13061" width="10.85546875" style="2" bestFit="1" customWidth="1"/>
    <col min="13062" max="13062" width="10.5703125" style="2" bestFit="1" customWidth="1"/>
    <col min="13063" max="13063" width="9.28515625" style="2" bestFit="1" customWidth="1"/>
    <col min="13064" max="13305" width="8.85546875" style="2"/>
    <col min="13306" max="13306" width="50.85546875" style="2" customWidth="1"/>
    <col min="13307" max="13307" width="10.7109375" style="2" customWidth="1"/>
    <col min="13308" max="13308" width="12.28515625" style="2" customWidth="1"/>
    <col min="13309" max="13310" width="10.5703125" style="2" bestFit="1" customWidth="1"/>
    <col min="13311" max="13311" width="12" style="2" bestFit="1" customWidth="1"/>
    <col min="13312" max="13313" width="9.28515625" style="2" bestFit="1" customWidth="1"/>
    <col min="13314" max="13315" width="10.7109375" style="2" bestFit="1" customWidth="1"/>
    <col min="13316" max="13317" width="10.85546875" style="2" bestFit="1" customWidth="1"/>
    <col min="13318" max="13318" width="10.5703125" style="2" bestFit="1" customWidth="1"/>
    <col min="13319" max="13319" width="9.28515625" style="2" bestFit="1" customWidth="1"/>
    <col min="13320" max="13561" width="8.85546875" style="2"/>
    <col min="13562" max="13562" width="50.85546875" style="2" customWidth="1"/>
    <col min="13563" max="13563" width="10.7109375" style="2" customWidth="1"/>
    <col min="13564" max="13564" width="12.28515625" style="2" customWidth="1"/>
    <col min="13565" max="13566" width="10.5703125" style="2" bestFit="1" customWidth="1"/>
    <col min="13567" max="13567" width="12" style="2" bestFit="1" customWidth="1"/>
    <col min="13568" max="13569" width="9.28515625" style="2" bestFit="1" customWidth="1"/>
    <col min="13570" max="13571" width="10.7109375" style="2" bestFit="1" customWidth="1"/>
    <col min="13572" max="13573" width="10.85546875" style="2" bestFit="1" customWidth="1"/>
    <col min="13574" max="13574" width="10.5703125" style="2" bestFit="1" customWidth="1"/>
    <col min="13575" max="13575" width="9.28515625" style="2" bestFit="1" customWidth="1"/>
    <col min="13576" max="13817" width="8.85546875" style="2"/>
    <col min="13818" max="13818" width="50.85546875" style="2" customWidth="1"/>
    <col min="13819" max="13819" width="10.7109375" style="2" customWidth="1"/>
    <col min="13820" max="13820" width="12.28515625" style="2" customWidth="1"/>
    <col min="13821" max="13822" width="10.5703125" style="2" bestFit="1" customWidth="1"/>
    <col min="13823" max="13823" width="12" style="2" bestFit="1" customWidth="1"/>
    <col min="13824" max="13825" width="9.28515625" style="2" bestFit="1" customWidth="1"/>
    <col min="13826" max="13827" width="10.7109375" style="2" bestFit="1" customWidth="1"/>
    <col min="13828" max="13829" width="10.85546875" style="2" bestFit="1" customWidth="1"/>
    <col min="13830" max="13830" width="10.5703125" style="2" bestFit="1" customWidth="1"/>
    <col min="13831" max="13831" width="9.28515625" style="2" bestFit="1" customWidth="1"/>
    <col min="13832" max="14073" width="8.85546875" style="2"/>
    <col min="14074" max="14074" width="50.85546875" style="2" customWidth="1"/>
    <col min="14075" max="14075" width="10.7109375" style="2" customWidth="1"/>
    <col min="14076" max="14076" width="12.28515625" style="2" customWidth="1"/>
    <col min="14077" max="14078" width="10.5703125" style="2" bestFit="1" customWidth="1"/>
    <col min="14079" max="14079" width="12" style="2" bestFit="1" customWidth="1"/>
    <col min="14080" max="14081" width="9.28515625" style="2" bestFit="1" customWidth="1"/>
    <col min="14082" max="14083" width="10.7109375" style="2" bestFit="1" customWidth="1"/>
    <col min="14084" max="14085" width="10.85546875" style="2" bestFit="1" customWidth="1"/>
    <col min="14086" max="14086" width="10.5703125" style="2" bestFit="1" customWidth="1"/>
    <col min="14087" max="14087" width="9.28515625" style="2" bestFit="1" customWidth="1"/>
    <col min="14088" max="14329" width="8.85546875" style="2"/>
    <col min="14330" max="14330" width="50.85546875" style="2" customWidth="1"/>
    <col min="14331" max="14331" width="10.7109375" style="2" customWidth="1"/>
    <col min="14332" max="14332" width="12.28515625" style="2" customWidth="1"/>
    <col min="14333" max="14334" width="10.5703125" style="2" bestFit="1" customWidth="1"/>
    <col min="14335" max="14335" width="12" style="2" bestFit="1" customWidth="1"/>
    <col min="14336" max="14337" width="9.28515625" style="2" bestFit="1" customWidth="1"/>
    <col min="14338" max="14339" width="10.7109375" style="2" bestFit="1" customWidth="1"/>
    <col min="14340" max="14341" width="10.85546875" style="2" bestFit="1" customWidth="1"/>
    <col min="14342" max="14342" width="10.5703125" style="2" bestFit="1" customWidth="1"/>
    <col min="14343" max="14343" width="9.28515625" style="2" bestFit="1" customWidth="1"/>
    <col min="14344" max="14585" width="8.85546875" style="2"/>
    <col min="14586" max="14586" width="50.85546875" style="2" customWidth="1"/>
    <col min="14587" max="14587" width="10.7109375" style="2" customWidth="1"/>
    <col min="14588" max="14588" width="12.28515625" style="2" customWidth="1"/>
    <col min="14589" max="14590" width="10.5703125" style="2" bestFit="1" customWidth="1"/>
    <col min="14591" max="14591" width="12" style="2" bestFit="1" customWidth="1"/>
    <col min="14592" max="14593" width="9.28515625" style="2" bestFit="1" customWidth="1"/>
    <col min="14594" max="14595" width="10.7109375" style="2" bestFit="1" customWidth="1"/>
    <col min="14596" max="14597" width="10.85546875" style="2" bestFit="1" customWidth="1"/>
    <col min="14598" max="14598" width="10.5703125" style="2" bestFit="1" customWidth="1"/>
    <col min="14599" max="14599" width="9.28515625" style="2" bestFit="1" customWidth="1"/>
    <col min="14600" max="14841" width="8.85546875" style="2"/>
    <col min="14842" max="14842" width="50.85546875" style="2" customWidth="1"/>
    <col min="14843" max="14843" width="10.7109375" style="2" customWidth="1"/>
    <col min="14844" max="14844" width="12.28515625" style="2" customWidth="1"/>
    <col min="14845" max="14846" width="10.5703125" style="2" bestFit="1" customWidth="1"/>
    <col min="14847" max="14847" width="12" style="2" bestFit="1" customWidth="1"/>
    <col min="14848" max="14849" width="9.28515625" style="2" bestFit="1" customWidth="1"/>
    <col min="14850" max="14851" width="10.7109375" style="2" bestFit="1" customWidth="1"/>
    <col min="14852" max="14853" width="10.85546875" style="2" bestFit="1" customWidth="1"/>
    <col min="14854" max="14854" width="10.5703125" style="2" bestFit="1" customWidth="1"/>
    <col min="14855" max="14855" width="9.28515625" style="2" bestFit="1" customWidth="1"/>
    <col min="14856" max="15097" width="8.85546875" style="2"/>
    <col min="15098" max="15098" width="50.85546875" style="2" customWidth="1"/>
    <col min="15099" max="15099" width="10.7109375" style="2" customWidth="1"/>
    <col min="15100" max="15100" width="12.28515625" style="2" customWidth="1"/>
    <col min="15101" max="15102" width="10.5703125" style="2" bestFit="1" customWidth="1"/>
    <col min="15103" max="15103" width="12" style="2" bestFit="1" customWidth="1"/>
    <col min="15104" max="15105" width="9.28515625" style="2" bestFit="1" customWidth="1"/>
    <col min="15106" max="15107" width="10.7109375" style="2" bestFit="1" customWidth="1"/>
    <col min="15108" max="15109" width="10.85546875" style="2" bestFit="1" customWidth="1"/>
    <col min="15110" max="15110" width="10.5703125" style="2" bestFit="1" customWidth="1"/>
    <col min="15111" max="15111" width="9.28515625" style="2" bestFit="1" customWidth="1"/>
    <col min="15112" max="15353" width="8.85546875" style="2"/>
    <col min="15354" max="15354" width="50.85546875" style="2" customWidth="1"/>
    <col min="15355" max="15355" width="10.7109375" style="2" customWidth="1"/>
    <col min="15356" max="15356" width="12.28515625" style="2" customWidth="1"/>
    <col min="15357" max="15358" width="10.5703125" style="2" bestFit="1" customWidth="1"/>
    <col min="15359" max="15359" width="12" style="2" bestFit="1" customWidth="1"/>
    <col min="15360" max="15361" width="9.28515625" style="2" bestFit="1" customWidth="1"/>
    <col min="15362" max="15363" width="10.7109375" style="2" bestFit="1" customWidth="1"/>
    <col min="15364" max="15365" width="10.85546875" style="2" bestFit="1" customWidth="1"/>
    <col min="15366" max="15366" width="10.5703125" style="2" bestFit="1" customWidth="1"/>
    <col min="15367" max="15367" width="9.28515625" style="2" bestFit="1" customWidth="1"/>
    <col min="15368" max="15609" width="8.85546875" style="2"/>
    <col min="15610" max="15610" width="50.85546875" style="2" customWidth="1"/>
    <col min="15611" max="15611" width="10.7109375" style="2" customWidth="1"/>
    <col min="15612" max="15612" width="12.28515625" style="2" customWidth="1"/>
    <col min="15613" max="15614" width="10.5703125" style="2" bestFit="1" customWidth="1"/>
    <col min="15615" max="15615" width="12" style="2" bestFit="1" customWidth="1"/>
    <col min="15616" max="15617" width="9.28515625" style="2" bestFit="1" customWidth="1"/>
    <col min="15618" max="15619" width="10.7109375" style="2" bestFit="1" customWidth="1"/>
    <col min="15620" max="15621" width="10.85546875" style="2" bestFit="1" customWidth="1"/>
    <col min="15622" max="15622" width="10.5703125" style="2" bestFit="1" customWidth="1"/>
    <col min="15623" max="15623" width="9.28515625" style="2" bestFit="1" customWidth="1"/>
    <col min="15624" max="15865" width="8.85546875" style="2"/>
    <col min="15866" max="15866" width="50.85546875" style="2" customWidth="1"/>
    <col min="15867" max="15867" width="10.7109375" style="2" customWidth="1"/>
    <col min="15868" max="15868" width="12.28515625" style="2" customWidth="1"/>
    <col min="15869" max="15870" width="10.5703125" style="2" bestFit="1" customWidth="1"/>
    <col min="15871" max="15871" width="12" style="2" bestFit="1" customWidth="1"/>
    <col min="15872" max="15873" width="9.28515625" style="2" bestFit="1" customWidth="1"/>
    <col min="15874" max="15875" width="10.7109375" style="2" bestFit="1" customWidth="1"/>
    <col min="15876" max="15877" width="10.85546875" style="2" bestFit="1" customWidth="1"/>
    <col min="15878" max="15878" width="10.5703125" style="2" bestFit="1" customWidth="1"/>
    <col min="15879" max="15879" width="9.28515625" style="2" bestFit="1" customWidth="1"/>
    <col min="15880" max="16121" width="8.85546875" style="2"/>
    <col min="16122" max="16122" width="50.85546875" style="2" customWidth="1"/>
    <col min="16123" max="16123" width="10.7109375" style="2" customWidth="1"/>
    <col min="16124" max="16124" width="12.28515625" style="2" customWidth="1"/>
    <col min="16125" max="16126" width="10.5703125" style="2" bestFit="1" customWidth="1"/>
    <col min="16127" max="16127" width="12" style="2" bestFit="1" customWidth="1"/>
    <col min="16128" max="16129" width="9.28515625" style="2" bestFit="1" customWidth="1"/>
    <col min="16130" max="16131" width="10.7109375" style="2" bestFit="1" customWidth="1"/>
    <col min="16132" max="16133" width="10.85546875" style="2" bestFit="1" customWidth="1"/>
    <col min="16134" max="16134" width="10.5703125" style="2" bestFit="1" customWidth="1"/>
    <col min="16135" max="16135" width="9.28515625" style="2" bestFit="1" customWidth="1"/>
    <col min="16136" max="16377" width="8.85546875" style="2"/>
    <col min="16378" max="16378" width="9.140625" style="2" customWidth="1"/>
    <col min="16379" max="16384" width="9.140625" style="2"/>
  </cols>
  <sheetData>
    <row r="1" spans="2:9" ht="36" customHeight="1" x14ac:dyDescent="0.3">
      <c r="B1" s="1"/>
      <c r="C1" s="401" t="s">
        <v>119</v>
      </c>
      <c r="D1" s="401"/>
      <c r="E1" s="401"/>
      <c r="F1" s="401"/>
      <c r="G1" s="401"/>
      <c r="H1" s="401"/>
    </row>
    <row r="2" spans="2:9" ht="29.25" customHeight="1" thickBot="1" x14ac:dyDescent="0.3">
      <c r="B2" s="1"/>
      <c r="C2" s="166" t="s">
        <v>187</v>
      </c>
      <c r="D2" s="3"/>
      <c r="E2" s="3"/>
      <c r="F2" s="3"/>
      <c r="G2" s="3"/>
      <c r="H2" s="39"/>
    </row>
    <row r="3" spans="2:9" ht="15.75" customHeight="1" x14ac:dyDescent="0.25">
      <c r="B3" s="357" t="s">
        <v>0</v>
      </c>
      <c r="C3" s="359" t="s">
        <v>1</v>
      </c>
      <c r="D3" s="361" t="s">
        <v>2</v>
      </c>
      <c r="E3" s="363" t="s">
        <v>3</v>
      </c>
      <c r="F3" s="363" t="s">
        <v>4</v>
      </c>
      <c r="G3" s="363" t="s">
        <v>5</v>
      </c>
      <c r="H3" s="367" t="s">
        <v>6</v>
      </c>
    </row>
    <row r="4" spans="2:9" ht="28.5" customHeight="1" thickBot="1" x14ac:dyDescent="0.3">
      <c r="B4" s="370"/>
      <c r="C4" s="371"/>
      <c r="D4" s="372"/>
      <c r="E4" s="373"/>
      <c r="F4" s="373"/>
      <c r="G4" s="373"/>
      <c r="H4" s="374"/>
    </row>
    <row r="5" spans="2:9" s="5" customFormat="1" ht="18.75" customHeight="1" x14ac:dyDescent="0.3">
      <c r="B5" s="49"/>
      <c r="C5" s="112" t="s">
        <v>7</v>
      </c>
      <c r="D5" s="51"/>
      <c r="E5" s="51"/>
      <c r="F5" s="51"/>
      <c r="G5" s="51"/>
      <c r="H5" s="159"/>
    </row>
    <row r="6" spans="2:9" s="5" customFormat="1" ht="18.75" customHeight="1" x14ac:dyDescent="0.3">
      <c r="B6" s="151" t="s">
        <v>190</v>
      </c>
      <c r="C6" s="8" t="s">
        <v>196</v>
      </c>
      <c r="D6" s="7">
        <v>50</v>
      </c>
      <c r="E6" s="7">
        <v>1.48</v>
      </c>
      <c r="F6" s="7">
        <v>2.59</v>
      </c>
      <c r="G6" s="7">
        <v>3.27</v>
      </c>
      <c r="H6" s="152">
        <v>41.8</v>
      </c>
    </row>
    <row r="7" spans="2:9" ht="20.25" customHeight="1" x14ac:dyDescent="0.25">
      <c r="B7" s="116" t="s">
        <v>39</v>
      </c>
      <c r="C7" s="8" t="s">
        <v>143</v>
      </c>
      <c r="D7" s="37">
        <v>160</v>
      </c>
      <c r="E7" s="38">
        <v>10.82</v>
      </c>
      <c r="F7" s="38">
        <v>12.73</v>
      </c>
      <c r="G7" s="38">
        <v>27.28</v>
      </c>
      <c r="H7" s="77">
        <v>267.52</v>
      </c>
    </row>
    <row r="8" spans="2:9" ht="20.25" customHeight="1" x14ac:dyDescent="0.25">
      <c r="B8" s="116" t="s">
        <v>47</v>
      </c>
      <c r="C8" s="8" t="s">
        <v>9</v>
      </c>
      <c r="D8" s="30">
        <v>30</v>
      </c>
      <c r="E8" s="11">
        <v>1.77</v>
      </c>
      <c r="F8" s="11">
        <v>0.22</v>
      </c>
      <c r="G8" s="11">
        <v>10.39</v>
      </c>
      <c r="H8" s="53">
        <v>52.6</v>
      </c>
    </row>
    <row r="9" spans="2:9" ht="20.25" customHeight="1" x14ac:dyDescent="0.25">
      <c r="B9" s="116" t="s">
        <v>182</v>
      </c>
      <c r="C9" s="8" t="s">
        <v>38</v>
      </c>
      <c r="D9" s="30">
        <v>200</v>
      </c>
      <c r="E9" s="11">
        <v>7.0000000000000007E-2</v>
      </c>
      <c r="F9" s="11">
        <v>0.02</v>
      </c>
      <c r="G9" s="11">
        <v>15</v>
      </c>
      <c r="H9" s="53">
        <v>60</v>
      </c>
    </row>
    <row r="10" spans="2:9" ht="21.6" customHeight="1" thickBot="1" x14ac:dyDescent="0.3">
      <c r="B10" s="55"/>
      <c r="C10" s="106" t="s">
        <v>10</v>
      </c>
      <c r="D10" s="262">
        <f>SUM(D6:D9)</f>
        <v>440</v>
      </c>
      <c r="E10" s="262">
        <f>SUM(E6:E9)</f>
        <v>14.14</v>
      </c>
      <c r="F10" s="262">
        <f>SUM(F6:F9)</f>
        <v>15.56</v>
      </c>
      <c r="G10" s="262">
        <f>SUM(G6:G9)</f>
        <v>55.94</v>
      </c>
      <c r="H10" s="337">
        <f>SUM(H6:H9)</f>
        <v>421.92</v>
      </c>
    </row>
    <row r="11" spans="2:9" ht="18.75" customHeight="1" x14ac:dyDescent="0.25">
      <c r="B11" s="60"/>
      <c r="C11" s="113" t="s">
        <v>11</v>
      </c>
      <c r="D11" s="61"/>
      <c r="E11" s="62"/>
      <c r="F11" s="62"/>
      <c r="G11" s="62"/>
      <c r="H11" s="63"/>
    </row>
    <row r="12" spans="2:9" ht="17.25" customHeight="1" x14ac:dyDescent="0.25">
      <c r="B12" s="69" t="s">
        <v>53</v>
      </c>
      <c r="C12" s="331" t="s">
        <v>112</v>
      </c>
      <c r="D12" s="332">
        <v>50</v>
      </c>
      <c r="E12" s="329">
        <v>0.56000000000000005</v>
      </c>
      <c r="F12" s="329">
        <v>0.05</v>
      </c>
      <c r="G12" s="329">
        <v>1.75</v>
      </c>
      <c r="H12" s="330">
        <v>10</v>
      </c>
    </row>
    <row r="13" spans="2:9" ht="20.25" customHeight="1" x14ac:dyDescent="0.25">
      <c r="B13" s="64" t="s">
        <v>58</v>
      </c>
      <c r="C13" s="8" t="s">
        <v>92</v>
      </c>
      <c r="D13" s="30">
        <v>150</v>
      </c>
      <c r="E13" s="10">
        <v>3.54</v>
      </c>
      <c r="F13" s="10">
        <v>7.29</v>
      </c>
      <c r="G13" s="10">
        <v>36.83</v>
      </c>
      <c r="H13" s="157">
        <v>226.87</v>
      </c>
    </row>
    <row r="14" spans="2:9" ht="20.25" customHeight="1" x14ac:dyDescent="0.25">
      <c r="B14" s="64" t="s">
        <v>74</v>
      </c>
      <c r="C14" s="13" t="s">
        <v>133</v>
      </c>
      <c r="D14" s="30">
        <v>100</v>
      </c>
      <c r="E14" s="10">
        <v>8.85</v>
      </c>
      <c r="F14" s="10">
        <v>7.22</v>
      </c>
      <c r="G14" s="10">
        <v>1.93</v>
      </c>
      <c r="H14" s="305">
        <v>108</v>
      </c>
      <c r="I14" s="20"/>
    </row>
    <row r="15" spans="2:9" ht="20.25" customHeight="1" x14ac:dyDescent="0.25">
      <c r="B15" s="64" t="s">
        <v>47</v>
      </c>
      <c r="C15" s="21" t="s">
        <v>9</v>
      </c>
      <c r="D15" s="30">
        <v>30</v>
      </c>
      <c r="E15" s="11">
        <v>1.77</v>
      </c>
      <c r="F15" s="11">
        <v>0.22</v>
      </c>
      <c r="G15" s="11">
        <v>10.39</v>
      </c>
      <c r="H15" s="53">
        <v>52.6</v>
      </c>
    </row>
    <row r="16" spans="2:9" ht="20.25" customHeight="1" x14ac:dyDescent="0.25">
      <c r="B16" s="64" t="s">
        <v>33</v>
      </c>
      <c r="C16" s="21" t="s">
        <v>87</v>
      </c>
      <c r="D16" s="30">
        <v>200</v>
      </c>
      <c r="E16" s="22">
        <v>3.02</v>
      </c>
      <c r="F16" s="22">
        <v>2.67</v>
      </c>
      <c r="G16" s="22">
        <v>15.94</v>
      </c>
      <c r="H16" s="156">
        <v>100.6</v>
      </c>
    </row>
    <row r="17" spans="2:8" ht="20.25" customHeight="1" thickBot="1" x14ac:dyDescent="0.3">
      <c r="B17" s="64"/>
      <c r="C17" s="16" t="s">
        <v>10</v>
      </c>
      <c r="D17" s="262">
        <f>SUM(D12:D16)</f>
        <v>530</v>
      </c>
      <c r="E17" s="262">
        <f>SUM(E12:E16)</f>
        <v>17.739999999999998</v>
      </c>
      <c r="F17" s="262">
        <f>SUM(F12:F16)</f>
        <v>17.45</v>
      </c>
      <c r="G17" s="262">
        <f>SUM(G12:G16)</f>
        <v>66.84</v>
      </c>
      <c r="H17" s="337">
        <f>SUM(H12:H16)</f>
        <v>498.07000000000005</v>
      </c>
    </row>
    <row r="18" spans="2:8" ht="18" customHeight="1" x14ac:dyDescent="0.25">
      <c r="B18" s="60"/>
      <c r="C18" s="112" t="s">
        <v>13</v>
      </c>
      <c r="D18" s="61"/>
      <c r="E18" s="67"/>
      <c r="F18" s="67"/>
      <c r="G18" s="67"/>
      <c r="H18" s="68"/>
    </row>
    <row r="19" spans="2:8" ht="20.25" customHeight="1" x14ac:dyDescent="0.25">
      <c r="B19" s="64" t="s">
        <v>51</v>
      </c>
      <c r="C19" s="8" t="s">
        <v>84</v>
      </c>
      <c r="D19" s="30">
        <v>50</v>
      </c>
      <c r="E19" s="11">
        <v>0.81</v>
      </c>
      <c r="F19" s="11">
        <v>2.06</v>
      </c>
      <c r="G19" s="11">
        <v>3.64</v>
      </c>
      <c r="H19" s="53">
        <v>36.450000000000003</v>
      </c>
    </row>
    <row r="20" spans="2:8" ht="20.25" customHeight="1" x14ac:dyDescent="0.25">
      <c r="B20" s="64" t="s">
        <v>32</v>
      </c>
      <c r="C20" s="8" t="s">
        <v>46</v>
      </c>
      <c r="D20" s="30">
        <v>120</v>
      </c>
      <c r="E20" s="10">
        <v>11.15</v>
      </c>
      <c r="F20" s="10">
        <v>19.86</v>
      </c>
      <c r="G20" s="288">
        <v>2.1</v>
      </c>
      <c r="H20" s="157">
        <v>231.72</v>
      </c>
    </row>
    <row r="21" spans="2:8" ht="20.25" customHeight="1" x14ac:dyDescent="0.25">
      <c r="B21" s="64" t="s">
        <v>47</v>
      </c>
      <c r="C21" s="21" t="s">
        <v>9</v>
      </c>
      <c r="D21" s="30">
        <v>30</v>
      </c>
      <c r="E21" s="11">
        <v>1.77</v>
      </c>
      <c r="F21" s="11">
        <v>0.22</v>
      </c>
      <c r="G21" s="11">
        <v>10.39</v>
      </c>
      <c r="H21" s="53">
        <v>52.6</v>
      </c>
    </row>
    <row r="22" spans="2:8" ht="20.25" customHeight="1" x14ac:dyDescent="0.25">
      <c r="B22" s="69" t="s">
        <v>62</v>
      </c>
      <c r="C22" s="26" t="s">
        <v>83</v>
      </c>
      <c r="D22" s="43">
        <v>200</v>
      </c>
      <c r="E22" s="11">
        <v>0.16</v>
      </c>
      <c r="F22" s="11">
        <v>0.16</v>
      </c>
      <c r="G22" s="11">
        <v>27.89</v>
      </c>
      <c r="H22" s="53">
        <v>114.6</v>
      </c>
    </row>
    <row r="23" spans="2:8" ht="20.25" customHeight="1" thickBot="1" x14ac:dyDescent="0.3">
      <c r="B23" s="64"/>
      <c r="C23" s="6" t="s">
        <v>10</v>
      </c>
      <c r="D23" s="263">
        <f>SUM(D19:D22)</f>
        <v>400</v>
      </c>
      <c r="E23" s="15">
        <f t="shared" ref="E23:H23" si="0">SUM(E19:E22)</f>
        <v>13.89</v>
      </c>
      <c r="F23" s="15">
        <f t="shared" si="0"/>
        <v>22.299999999999997</v>
      </c>
      <c r="G23" s="15">
        <f t="shared" si="0"/>
        <v>44.02</v>
      </c>
      <c r="H23" s="56">
        <f t="shared" si="0"/>
        <v>435.37</v>
      </c>
    </row>
    <row r="24" spans="2:8" ht="18.75" customHeight="1" x14ac:dyDescent="0.25">
      <c r="B24" s="60"/>
      <c r="C24" s="112" t="s">
        <v>15</v>
      </c>
      <c r="D24" s="61"/>
      <c r="E24" s="67"/>
      <c r="F24" s="67"/>
      <c r="G24" s="67"/>
      <c r="H24" s="68"/>
    </row>
    <row r="25" spans="2:8" ht="20.25" customHeight="1" x14ac:dyDescent="0.25">
      <c r="B25" s="116" t="s">
        <v>191</v>
      </c>
      <c r="C25" s="19" t="s">
        <v>194</v>
      </c>
      <c r="D25" s="37">
        <v>120</v>
      </c>
      <c r="E25" s="38">
        <v>17.53</v>
      </c>
      <c r="F25" s="38">
        <v>13.26</v>
      </c>
      <c r="G25" s="38">
        <v>33.6</v>
      </c>
      <c r="H25" s="77">
        <v>324</v>
      </c>
    </row>
    <row r="26" spans="2:8" s="25" customFormat="1" ht="20.25" customHeight="1" x14ac:dyDescent="0.25">
      <c r="B26" s="64" t="s">
        <v>47</v>
      </c>
      <c r="C26" s="96" t="s">
        <v>9</v>
      </c>
      <c r="D26" s="37">
        <v>30</v>
      </c>
      <c r="E26" s="11">
        <v>1.77</v>
      </c>
      <c r="F26" s="11">
        <v>0.22</v>
      </c>
      <c r="G26" s="11">
        <v>10.39</v>
      </c>
      <c r="H26" s="53">
        <v>52.6</v>
      </c>
    </row>
    <row r="27" spans="2:8" ht="20.25" customHeight="1" x14ac:dyDescent="0.25">
      <c r="B27" s="116" t="s">
        <v>20</v>
      </c>
      <c r="C27" s="94" t="s">
        <v>21</v>
      </c>
      <c r="D27" s="37">
        <v>200</v>
      </c>
      <c r="E27" s="38">
        <v>0.66</v>
      </c>
      <c r="F27" s="38">
        <v>0.09</v>
      </c>
      <c r="G27" s="38">
        <v>32.01</v>
      </c>
      <c r="H27" s="77">
        <v>132.80000000000001</v>
      </c>
    </row>
    <row r="28" spans="2:8" ht="21.6" customHeight="1" thickBot="1" x14ac:dyDescent="0.3">
      <c r="B28" s="64"/>
      <c r="C28" s="6" t="s">
        <v>10</v>
      </c>
      <c r="D28" s="263">
        <f>SUM(D25:D27)</f>
        <v>350</v>
      </c>
      <c r="E28" s="15">
        <f t="shared" ref="E28:H28" si="1">E27+E25</f>
        <v>18.190000000000001</v>
      </c>
      <c r="F28" s="15">
        <f t="shared" si="1"/>
        <v>13.35</v>
      </c>
      <c r="G28" s="15">
        <f t="shared" si="1"/>
        <v>65.61</v>
      </c>
      <c r="H28" s="56">
        <f t="shared" si="1"/>
        <v>456.8</v>
      </c>
    </row>
    <row r="29" spans="2:8" customFormat="1" ht="24" customHeight="1" x14ac:dyDescent="0.25">
      <c r="B29" s="60"/>
      <c r="C29" s="112" t="s">
        <v>17</v>
      </c>
      <c r="D29" s="61"/>
      <c r="E29" s="67"/>
      <c r="F29" s="67"/>
      <c r="G29" s="67"/>
      <c r="H29" s="68"/>
    </row>
    <row r="30" spans="2:8" customFormat="1" ht="18.75" customHeight="1" x14ac:dyDescent="0.25">
      <c r="B30" s="64" t="s">
        <v>192</v>
      </c>
      <c r="C30" s="8" t="s">
        <v>193</v>
      </c>
      <c r="D30" s="37">
        <v>50</v>
      </c>
      <c r="E30" s="38">
        <v>0.65</v>
      </c>
      <c r="F30" s="38">
        <v>3.55</v>
      </c>
      <c r="G30" s="38">
        <v>3.45</v>
      </c>
      <c r="H30" s="77">
        <v>48.95</v>
      </c>
    </row>
    <row r="31" spans="2:8" ht="21.75" customHeight="1" x14ac:dyDescent="0.25">
      <c r="B31" s="52" t="s">
        <v>58</v>
      </c>
      <c r="C31" s="27" t="s">
        <v>92</v>
      </c>
      <c r="D31" s="28">
        <v>150</v>
      </c>
      <c r="E31" s="22">
        <v>3.54</v>
      </c>
      <c r="F31" s="22">
        <v>7.29</v>
      </c>
      <c r="G31" s="22">
        <v>36.83</v>
      </c>
      <c r="H31" s="156">
        <v>226.87</v>
      </c>
    </row>
    <row r="32" spans="2:8" ht="21.75" customHeight="1" x14ac:dyDescent="0.25">
      <c r="B32" s="52" t="s">
        <v>57</v>
      </c>
      <c r="C32" s="27" t="s">
        <v>144</v>
      </c>
      <c r="D32" s="28">
        <v>100</v>
      </c>
      <c r="E32" s="22">
        <v>8.6</v>
      </c>
      <c r="F32" s="323">
        <v>7</v>
      </c>
      <c r="G32" s="323">
        <v>12</v>
      </c>
      <c r="H32" s="319">
        <v>145</v>
      </c>
    </row>
    <row r="33" spans="2:9" ht="20.25" customHeight="1" x14ac:dyDescent="0.25">
      <c r="B33" s="64" t="s">
        <v>54</v>
      </c>
      <c r="C33" s="8" t="s">
        <v>9</v>
      </c>
      <c r="D33" s="30">
        <v>30</v>
      </c>
      <c r="E33" s="11">
        <v>1.77</v>
      </c>
      <c r="F33" s="11">
        <v>0.22</v>
      </c>
      <c r="G33" s="11">
        <v>10.39</v>
      </c>
      <c r="H33" s="53">
        <v>52.6</v>
      </c>
    </row>
    <row r="34" spans="2:9" ht="20.25" customHeight="1" x14ac:dyDescent="0.25">
      <c r="B34" s="64" t="s">
        <v>182</v>
      </c>
      <c r="C34" s="8" t="s">
        <v>38</v>
      </c>
      <c r="D34" s="30">
        <v>200</v>
      </c>
      <c r="E34" s="11">
        <v>7.0000000000000007E-2</v>
      </c>
      <c r="F34" s="11">
        <v>0.02</v>
      </c>
      <c r="G34" s="11">
        <v>15</v>
      </c>
      <c r="H34" s="53">
        <v>60</v>
      </c>
    </row>
    <row r="35" spans="2:9" ht="20.25" customHeight="1" thickBot="1" x14ac:dyDescent="0.3">
      <c r="B35" s="64"/>
      <c r="C35" s="6" t="s">
        <v>10</v>
      </c>
      <c r="D35" s="263">
        <f>SUM(D30:D34)</f>
        <v>530</v>
      </c>
      <c r="E35" s="263">
        <f>SUM(E30:E34)</f>
        <v>14.629999999999999</v>
      </c>
      <c r="F35" s="263">
        <f>SUM(F30:F34)</f>
        <v>18.079999999999998</v>
      </c>
      <c r="G35" s="263">
        <f>SUM(G30:G34)</f>
        <v>77.67</v>
      </c>
      <c r="H35" s="333">
        <f>SUM(H30:H34)</f>
        <v>533.42000000000007</v>
      </c>
    </row>
    <row r="36" spans="2:9" ht="18" customHeight="1" x14ac:dyDescent="0.25">
      <c r="B36" s="60"/>
      <c r="C36" s="112" t="s">
        <v>18</v>
      </c>
      <c r="D36" s="61"/>
      <c r="E36" s="67"/>
      <c r="F36" s="67"/>
      <c r="G36" s="67"/>
      <c r="H36" s="68"/>
    </row>
    <row r="37" spans="2:9" ht="18.75" customHeight="1" x14ac:dyDescent="0.25">
      <c r="B37" s="151" t="s">
        <v>190</v>
      </c>
      <c r="C37" s="8" t="s">
        <v>196</v>
      </c>
      <c r="D37" s="7">
        <v>50</v>
      </c>
      <c r="E37" s="7">
        <v>1.48</v>
      </c>
      <c r="F37" s="7">
        <v>2.59</v>
      </c>
      <c r="G37" s="7">
        <v>3.27</v>
      </c>
      <c r="H37" s="152">
        <v>41.8</v>
      </c>
    </row>
    <row r="38" spans="2:9" ht="20.25" customHeight="1" x14ac:dyDescent="0.25">
      <c r="B38" s="64" t="s">
        <v>39</v>
      </c>
      <c r="C38" s="31" t="s">
        <v>145</v>
      </c>
      <c r="D38" s="30">
        <v>160</v>
      </c>
      <c r="E38" s="11">
        <v>10.82</v>
      </c>
      <c r="F38" s="11">
        <v>12.73</v>
      </c>
      <c r="G38" s="11">
        <v>27.28</v>
      </c>
      <c r="H38" s="53">
        <v>267.52</v>
      </c>
    </row>
    <row r="39" spans="2:9" ht="20.25" customHeight="1" x14ac:dyDescent="0.25">
      <c r="B39" s="64" t="s">
        <v>47</v>
      </c>
      <c r="C39" s="13" t="s">
        <v>9</v>
      </c>
      <c r="D39" s="30">
        <v>30</v>
      </c>
      <c r="E39" s="11">
        <v>1.77</v>
      </c>
      <c r="F39" s="11">
        <v>0.22</v>
      </c>
      <c r="G39" s="11">
        <v>10.39</v>
      </c>
      <c r="H39" s="53">
        <v>52.6</v>
      </c>
      <c r="I39" s="20"/>
    </row>
    <row r="40" spans="2:9" ht="20.25" customHeight="1" x14ac:dyDescent="0.25">
      <c r="B40" s="64" t="s">
        <v>34</v>
      </c>
      <c r="C40" s="8" t="s">
        <v>21</v>
      </c>
      <c r="D40" s="30">
        <v>200</v>
      </c>
      <c r="E40" s="11">
        <v>0.66</v>
      </c>
      <c r="F40" s="11">
        <v>0.09</v>
      </c>
      <c r="G40" s="11">
        <v>32.01</v>
      </c>
      <c r="H40" s="53">
        <v>132.80000000000001</v>
      </c>
      <c r="I40" s="20"/>
    </row>
    <row r="41" spans="2:9" ht="20.25" customHeight="1" thickBot="1" x14ac:dyDescent="0.3">
      <c r="B41" s="64"/>
      <c r="C41" s="6" t="s">
        <v>10</v>
      </c>
      <c r="D41" s="263">
        <f>SUM(D37:D40)</f>
        <v>440</v>
      </c>
      <c r="E41" s="263">
        <f>SUM(E37:E40)</f>
        <v>14.73</v>
      </c>
      <c r="F41" s="263">
        <f>SUM(F37:F40)</f>
        <v>15.63</v>
      </c>
      <c r="G41" s="263">
        <f>SUM(G37:G40)</f>
        <v>72.949999999999989</v>
      </c>
      <c r="H41" s="333">
        <f>SUM(H37:H40)</f>
        <v>494.72</v>
      </c>
    </row>
    <row r="42" spans="2:9" ht="20.25" customHeight="1" x14ac:dyDescent="0.25">
      <c r="B42" s="60"/>
      <c r="C42" s="112" t="s">
        <v>19</v>
      </c>
      <c r="D42" s="61"/>
      <c r="E42" s="67"/>
      <c r="F42" s="67"/>
      <c r="G42" s="67"/>
      <c r="H42" s="68"/>
    </row>
    <row r="43" spans="2:9" ht="20.25" customHeight="1" x14ac:dyDescent="0.25">
      <c r="B43" s="64" t="s">
        <v>56</v>
      </c>
      <c r="C43" s="8" t="s">
        <v>101</v>
      </c>
      <c r="D43" s="30">
        <v>200</v>
      </c>
      <c r="E43" s="22">
        <v>8.65</v>
      </c>
      <c r="F43" s="22">
        <v>12.37</v>
      </c>
      <c r="G43" s="22">
        <v>33.5</v>
      </c>
      <c r="H43" s="319">
        <v>280.95</v>
      </c>
    </row>
    <row r="44" spans="2:9" s="25" customFormat="1" ht="20.25" customHeight="1" x14ac:dyDescent="0.25">
      <c r="B44" s="69" t="s">
        <v>49</v>
      </c>
      <c r="C44" s="26" t="s">
        <v>86</v>
      </c>
      <c r="D44" s="43">
        <v>50</v>
      </c>
      <c r="E44" s="11">
        <v>5.08</v>
      </c>
      <c r="F44" s="11">
        <v>4.5999999999999996</v>
      </c>
      <c r="G44" s="11">
        <v>0.28000000000000003</v>
      </c>
      <c r="H44" s="53">
        <v>63</v>
      </c>
    </row>
    <row r="45" spans="2:9" s="25" customFormat="1" ht="20.25" customHeight="1" x14ac:dyDescent="0.25">
      <c r="B45" s="64" t="s">
        <v>47</v>
      </c>
      <c r="C45" s="13" t="s">
        <v>9</v>
      </c>
      <c r="D45" s="30">
        <v>30</v>
      </c>
      <c r="E45" s="11">
        <v>1.77</v>
      </c>
      <c r="F45" s="11">
        <v>0.22</v>
      </c>
      <c r="G45" s="11">
        <v>10.39</v>
      </c>
      <c r="H45" s="53">
        <v>52.6</v>
      </c>
    </row>
    <row r="46" spans="2:9" ht="20.25" customHeight="1" x14ac:dyDescent="0.25">
      <c r="B46" s="64" t="s">
        <v>62</v>
      </c>
      <c r="C46" s="12" t="s">
        <v>79</v>
      </c>
      <c r="D46" s="30">
        <v>200</v>
      </c>
      <c r="E46" s="22">
        <v>0.16</v>
      </c>
      <c r="F46" s="22">
        <v>0.16</v>
      </c>
      <c r="G46" s="22">
        <v>27.88</v>
      </c>
      <c r="H46" s="156">
        <v>114.6</v>
      </c>
    </row>
    <row r="47" spans="2:9" ht="20.25" customHeight="1" thickBot="1" x14ac:dyDescent="0.3">
      <c r="B47" s="65"/>
      <c r="C47" s="334" t="s">
        <v>10</v>
      </c>
      <c r="D47" s="248">
        <f>SUM(D43:D46)</f>
        <v>480</v>
      </c>
      <c r="E47" s="58">
        <f t="shared" ref="E47:H47" si="2">SUM(E43:E46)</f>
        <v>15.66</v>
      </c>
      <c r="F47" s="58">
        <f t="shared" si="2"/>
        <v>17.349999999999998</v>
      </c>
      <c r="G47" s="58">
        <f t="shared" si="2"/>
        <v>72.05</v>
      </c>
      <c r="H47" s="59">
        <f t="shared" si="2"/>
        <v>511.15</v>
      </c>
    </row>
    <row r="48" spans="2:9" ht="20.25" customHeight="1" x14ac:dyDescent="0.25">
      <c r="B48" s="60"/>
      <c r="C48" s="112" t="s">
        <v>22</v>
      </c>
      <c r="D48" s="61"/>
      <c r="E48" s="67"/>
      <c r="F48" s="67"/>
      <c r="G48" s="67"/>
      <c r="H48" s="68"/>
    </row>
    <row r="49" spans="2:9" ht="18.75" customHeight="1" x14ac:dyDescent="0.25">
      <c r="B49" s="64" t="s">
        <v>53</v>
      </c>
      <c r="C49" s="8" t="s">
        <v>112</v>
      </c>
      <c r="D49" s="30">
        <v>30</v>
      </c>
      <c r="E49" s="11">
        <v>0.21</v>
      </c>
      <c r="F49" s="11">
        <v>0.03</v>
      </c>
      <c r="G49" s="11">
        <v>0.56999999999999995</v>
      </c>
      <c r="H49" s="53">
        <v>3.6</v>
      </c>
    </row>
    <row r="50" spans="2:9" ht="18" customHeight="1" x14ac:dyDescent="0.25">
      <c r="B50" s="64" t="s">
        <v>140</v>
      </c>
      <c r="C50" s="19" t="s">
        <v>172</v>
      </c>
      <c r="D50" s="30">
        <v>200</v>
      </c>
      <c r="E50" s="11">
        <v>14.35</v>
      </c>
      <c r="F50" s="11">
        <v>13.39</v>
      </c>
      <c r="G50" s="11">
        <v>17.37</v>
      </c>
      <c r="H50" s="53">
        <v>248</v>
      </c>
    </row>
    <row r="51" spans="2:9" ht="20.25" customHeight="1" x14ac:dyDescent="0.25">
      <c r="B51" s="64" t="s">
        <v>47</v>
      </c>
      <c r="C51" s="8" t="s">
        <v>9</v>
      </c>
      <c r="D51" s="30">
        <v>30</v>
      </c>
      <c r="E51" s="11">
        <v>1.77</v>
      </c>
      <c r="F51" s="11">
        <v>0.22</v>
      </c>
      <c r="G51" s="11">
        <v>10.39</v>
      </c>
      <c r="H51" s="53">
        <v>52.6</v>
      </c>
    </row>
    <row r="52" spans="2:9" ht="19.5" customHeight="1" x14ac:dyDescent="0.25">
      <c r="B52" s="116" t="s">
        <v>182</v>
      </c>
      <c r="C52" s="94" t="s">
        <v>38</v>
      </c>
      <c r="D52" s="37">
        <v>200</v>
      </c>
      <c r="E52" s="38">
        <v>7.0000000000000007E-2</v>
      </c>
      <c r="F52" s="38">
        <v>0.02</v>
      </c>
      <c r="G52" s="38">
        <v>15</v>
      </c>
      <c r="H52" s="77">
        <v>60</v>
      </c>
    </row>
    <row r="53" spans="2:9" ht="20.25" customHeight="1" thickBot="1" x14ac:dyDescent="0.3">
      <c r="B53" s="64"/>
      <c r="C53" s="16" t="s">
        <v>10</v>
      </c>
      <c r="D53" s="263">
        <f>SUM(D49:D52)</f>
        <v>460</v>
      </c>
      <c r="E53" s="15">
        <f>SUM(E49:E52)</f>
        <v>16.400000000000002</v>
      </c>
      <c r="F53" s="15">
        <f>SUM(F49:F52)</f>
        <v>13.66</v>
      </c>
      <c r="G53" s="15">
        <f>SUM(G49:G52)</f>
        <v>43.33</v>
      </c>
      <c r="H53" s="56">
        <f>SUM(H49:H52)</f>
        <v>364.2</v>
      </c>
    </row>
    <row r="54" spans="2:9" ht="20.25" customHeight="1" x14ac:dyDescent="0.25">
      <c r="B54" s="60"/>
      <c r="C54" s="112" t="s">
        <v>23</v>
      </c>
      <c r="D54" s="140"/>
      <c r="E54" s="141"/>
      <c r="F54" s="141"/>
      <c r="G54" s="141"/>
      <c r="H54" s="230"/>
    </row>
    <row r="55" spans="2:9" ht="17.25" customHeight="1" x14ac:dyDescent="0.25">
      <c r="B55" s="116" t="s">
        <v>191</v>
      </c>
      <c r="C55" s="19" t="s">
        <v>194</v>
      </c>
      <c r="D55" s="37">
        <v>120</v>
      </c>
      <c r="E55" s="38">
        <v>17.53</v>
      </c>
      <c r="F55" s="38">
        <v>13.26</v>
      </c>
      <c r="G55" s="38">
        <v>33.6</v>
      </c>
      <c r="H55" s="77">
        <v>324</v>
      </c>
      <c r="I55" s="139"/>
    </row>
    <row r="56" spans="2:9" ht="18" customHeight="1" x14ac:dyDescent="0.25">
      <c r="B56" s="116" t="s">
        <v>47</v>
      </c>
      <c r="C56" s="94" t="s">
        <v>9</v>
      </c>
      <c r="D56" s="37">
        <v>30</v>
      </c>
      <c r="E56" s="38">
        <v>1.77</v>
      </c>
      <c r="F56" s="38">
        <v>0.22</v>
      </c>
      <c r="G56" s="38">
        <v>10.39</v>
      </c>
      <c r="H56" s="77">
        <v>52.6</v>
      </c>
      <c r="I56" s="139"/>
    </row>
    <row r="57" spans="2:9" ht="18" customHeight="1" x14ac:dyDescent="0.25">
      <c r="B57" s="116" t="s">
        <v>182</v>
      </c>
      <c r="C57" s="94" t="s">
        <v>38</v>
      </c>
      <c r="D57" s="37">
        <v>200</v>
      </c>
      <c r="E57" s="38">
        <v>7.0000000000000007E-2</v>
      </c>
      <c r="F57" s="38">
        <v>0.02</v>
      </c>
      <c r="G57" s="38">
        <v>15</v>
      </c>
      <c r="H57" s="77">
        <v>60</v>
      </c>
      <c r="I57" s="139"/>
    </row>
    <row r="58" spans="2:9" ht="20.25" customHeight="1" thickBot="1" x14ac:dyDescent="0.3">
      <c r="B58" s="320"/>
      <c r="C58" s="142" t="s">
        <v>10</v>
      </c>
      <c r="D58" s="264">
        <f>SUM(D55:D57)</f>
        <v>350</v>
      </c>
      <c r="E58" s="143">
        <f>E57+E55</f>
        <v>17.600000000000001</v>
      </c>
      <c r="F58" s="143">
        <f>F57+F55</f>
        <v>13.28</v>
      </c>
      <c r="G58" s="143">
        <f>G57+G55</f>
        <v>48.6</v>
      </c>
      <c r="H58" s="231">
        <f>H57+H55</f>
        <v>384</v>
      </c>
    </row>
    <row r="59" spans="2:9" customFormat="1" x14ac:dyDescent="0.25">
      <c r="B59" s="60"/>
      <c r="C59" s="112" t="s">
        <v>24</v>
      </c>
      <c r="D59" s="136"/>
      <c r="E59" s="137"/>
      <c r="F59" s="137"/>
      <c r="G59" s="137"/>
      <c r="H59" s="138"/>
    </row>
    <row r="60" spans="2:9" ht="17.25" customHeight="1" x14ac:dyDescent="0.25">
      <c r="B60" s="64" t="s">
        <v>177</v>
      </c>
      <c r="C60" s="8" t="s">
        <v>112</v>
      </c>
      <c r="D60" s="30">
        <v>30</v>
      </c>
      <c r="E60" s="11">
        <v>0.56999999999999995</v>
      </c>
      <c r="F60" s="11">
        <v>2.67</v>
      </c>
      <c r="G60" s="11">
        <v>2.31</v>
      </c>
      <c r="H60" s="53">
        <v>35.700000000000003</v>
      </c>
    </row>
    <row r="61" spans="2:9" ht="18" customHeight="1" x14ac:dyDescent="0.25">
      <c r="B61" s="64" t="s">
        <v>32</v>
      </c>
      <c r="C61" s="94" t="s">
        <v>46</v>
      </c>
      <c r="D61" s="37">
        <v>120</v>
      </c>
      <c r="E61" s="40">
        <v>11.15</v>
      </c>
      <c r="F61" s="40">
        <v>19.86</v>
      </c>
      <c r="G61" s="40">
        <v>2.1</v>
      </c>
      <c r="H61" s="154">
        <v>231.72</v>
      </c>
    </row>
    <row r="62" spans="2:9" ht="18" customHeight="1" x14ac:dyDescent="0.25">
      <c r="B62" s="83" t="s">
        <v>54</v>
      </c>
      <c r="C62" s="94" t="s">
        <v>9</v>
      </c>
      <c r="D62" s="37">
        <v>30</v>
      </c>
      <c r="E62" s="38">
        <v>1.77</v>
      </c>
      <c r="F62" s="38">
        <v>0.22</v>
      </c>
      <c r="G62" s="38">
        <v>10.39</v>
      </c>
      <c r="H62" s="77">
        <v>52.6</v>
      </c>
    </row>
    <row r="63" spans="2:9" ht="21.75" customHeight="1" thickBot="1" x14ac:dyDescent="0.3">
      <c r="B63" s="70" t="s">
        <v>62</v>
      </c>
      <c r="C63" s="317" t="s">
        <v>79</v>
      </c>
      <c r="D63" s="266">
        <v>200</v>
      </c>
      <c r="E63" s="351">
        <v>0.16</v>
      </c>
      <c r="F63" s="351">
        <v>0.16</v>
      </c>
      <c r="G63" s="351">
        <v>27.88</v>
      </c>
      <c r="H63" s="352">
        <v>114.6</v>
      </c>
    </row>
    <row r="64" spans="2:9" ht="20.25" customHeight="1" thickBot="1" x14ac:dyDescent="0.3">
      <c r="B64" s="267"/>
      <c r="C64" s="310" t="s">
        <v>10</v>
      </c>
      <c r="D64" s="318">
        <f>SUM(D60:D63)</f>
        <v>380</v>
      </c>
      <c r="E64" s="311">
        <f t="shared" ref="E64:H64" si="3">SUM(E60:E63)</f>
        <v>13.65</v>
      </c>
      <c r="F64" s="85">
        <f t="shared" si="3"/>
        <v>22.91</v>
      </c>
      <c r="G64" s="85">
        <f t="shared" si="3"/>
        <v>42.68</v>
      </c>
      <c r="H64" s="312">
        <f t="shared" si="3"/>
        <v>434.62</v>
      </c>
    </row>
    <row r="65" spans="2:8" ht="20.25" customHeight="1" thickBot="1" x14ac:dyDescent="0.3">
      <c r="B65" s="268"/>
      <c r="C65" s="316" t="s">
        <v>179</v>
      </c>
      <c r="D65" s="291"/>
      <c r="E65" s="313">
        <f>E10+E17+E23+E28+E35+E41+E47+E53+E58+E64</f>
        <v>156.63</v>
      </c>
      <c r="F65" s="313">
        <f>F10+F17+F23+F28+F35+F41+F47+F53+F58+F64</f>
        <v>169.57</v>
      </c>
      <c r="G65" s="313">
        <f>G10+G17+G23+G28+G35+G41+G47+G53+G58+G64</f>
        <v>589.68999999999994</v>
      </c>
      <c r="H65" s="313">
        <f>H10+H17+H23+H28+H35+H41+H47+H53+H58+H64</f>
        <v>4534.2699999999995</v>
      </c>
    </row>
    <row r="66" spans="2:8" ht="20.25" customHeight="1" thickBot="1" x14ac:dyDescent="0.3">
      <c r="B66" s="298"/>
      <c r="C66" s="290" t="s">
        <v>184</v>
      </c>
      <c r="D66" s="314"/>
      <c r="E66" s="315">
        <f>E65/10</f>
        <v>15.663</v>
      </c>
      <c r="F66" s="85">
        <f>F65/10</f>
        <v>16.957000000000001</v>
      </c>
      <c r="G66" s="85">
        <f>G65/10</f>
        <v>58.968999999999994</v>
      </c>
      <c r="H66" s="85">
        <f>H65/10</f>
        <v>453.42699999999996</v>
      </c>
    </row>
    <row r="67" spans="2:8" ht="37.5" customHeight="1" x14ac:dyDescent="0.25">
      <c r="C67" s="399" t="s">
        <v>99</v>
      </c>
      <c r="D67" s="400"/>
      <c r="E67" s="400"/>
      <c r="F67" s="400"/>
      <c r="G67" s="400"/>
      <c r="H67" s="400"/>
    </row>
    <row r="69" spans="2:8" x14ac:dyDescent="0.25">
      <c r="B69" s="48"/>
      <c r="C69" s="44"/>
      <c r="D69" s="44"/>
      <c r="E69" s="44"/>
      <c r="F69" s="44"/>
      <c r="G69" s="44"/>
      <c r="H69" s="44"/>
    </row>
    <row r="70" spans="2:8" x14ac:dyDescent="0.25">
      <c r="B70" s="48"/>
      <c r="C70" s="45"/>
      <c r="D70" s="46"/>
      <c r="E70" s="47"/>
      <c r="F70" s="47"/>
      <c r="G70" s="47"/>
      <c r="H70" s="47"/>
    </row>
    <row r="71" spans="2:8" x14ac:dyDescent="0.25">
      <c r="B71" s="48"/>
      <c r="C71" s="44"/>
      <c r="D71" s="44"/>
      <c r="E71" s="44"/>
      <c r="F71" s="44"/>
      <c r="G71" s="44"/>
      <c r="H71" s="44"/>
    </row>
    <row r="72" spans="2:8" x14ac:dyDescent="0.25">
      <c r="B72" s="33"/>
      <c r="C72" s="34"/>
      <c r="D72" s="35"/>
      <c r="E72" s="36"/>
      <c r="F72" s="36"/>
      <c r="G72" s="36"/>
      <c r="H72" s="36"/>
    </row>
    <row r="73" spans="2:8" x14ac:dyDescent="0.25">
      <c r="B73" s="48"/>
      <c r="C73" s="44"/>
      <c r="D73" s="44"/>
      <c r="E73" s="44"/>
      <c r="F73" s="44"/>
      <c r="G73" s="44"/>
      <c r="H73" s="44"/>
    </row>
    <row r="74" spans="2:8" x14ac:dyDescent="0.25">
      <c r="B74" s="48"/>
      <c r="C74" s="44"/>
      <c r="D74" s="44"/>
      <c r="E74" s="44"/>
      <c r="F74" s="44"/>
      <c r="G74" s="44"/>
      <c r="H74" s="44"/>
    </row>
    <row r="75" spans="2:8" x14ac:dyDescent="0.25">
      <c r="B75" s="48"/>
      <c r="C75" s="44"/>
      <c r="D75" s="44"/>
      <c r="E75" s="44"/>
      <c r="F75" s="44"/>
      <c r="G75" s="44"/>
      <c r="H75" s="44"/>
    </row>
    <row r="76" spans="2:8" x14ac:dyDescent="0.25">
      <c r="B76" s="48"/>
    </row>
  </sheetData>
  <mergeCells count="9">
    <mergeCell ref="C67:H67"/>
    <mergeCell ref="C1:H1"/>
    <mergeCell ref="B3:B4"/>
    <mergeCell ref="C3:C4"/>
    <mergeCell ref="D3:D4"/>
    <mergeCell ref="E3:E4"/>
    <mergeCell ref="F3:F4"/>
    <mergeCell ref="G3:G4"/>
    <mergeCell ref="H3:H4"/>
  </mergeCells>
  <pageMargins left="0.23622047244094491" right="0.23622047244094491" top="0.39370078740157483" bottom="0.3937007874015748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завтрак 7-11(60)</vt:lpstr>
      <vt:lpstr>полдник</vt:lpstr>
      <vt:lpstr>завтрак 5-11кл(50р) </vt:lpstr>
      <vt:lpstr>обед 7-11 (80р)</vt:lpstr>
      <vt:lpstr>обед с 12лет(80)</vt:lpstr>
      <vt:lpstr>полдник 5-11кл(50р)</vt:lpstr>
      <vt:lpstr>обед 2я смена 60р</vt:lpstr>
      <vt:lpstr>полдник 7-11л(50р)</vt:lpstr>
      <vt:lpstr>'обед 2я смена 60р'!Область_печати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2022-12-01T07:20:00Z</cp:lastPrinted>
  <dcterms:created xsi:type="dcterms:W3CDTF">2015-06-05T18:19:34Z</dcterms:created>
  <dcterms:modified xsi:type="dcterms:W3CDTF">2022-12-05T05:43:43Z</dcterms:modified>
</cp:coreProperties>
</file>