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zir\OneDrive\Рабочий стол\"/>
    </mc:Choice>
  </mc:AlternateContent>
  <bookViews>
    <workbookView xWindow="0" yWindow="0" windowWidth="23040" windowHeight="9192" tabRatio="667" activeTab="11"/>
  </bookViews>
  <sheets>
    <sheet name="КЛАСТЕР " sheetId="49" r:id="rId1"/>
    <sheet name="Итог  (2)" sheetId="50" state="hidden" r:id="rId2"/>
    <sheet name="Итог " sheetId="48" r:id="rId3"/>
    <sheet name="1.1." sheetId="20" r:id="rId4"/>
    <sheet name="1.2." sheetId="21" r:id="rId5"/>
    <sheet name="1.3." sheetId="22" r:id="rId6"/>
    <sheet name="2.1." sheetId="29" r:id="rId7"/>
    <sheet name="2.2." sheetId="34" r:id="rId8"/>
    <sheet name="2.3" sheetId="42" r:id="rId9"/>
    <sheet name="2.4" sheetId="44" r:id="rId10"/>
    <sheet name="2.6" sheetId="47" r:id="rId11"/>
    <sheet name="Справка " sheetId="40" r:id="rId12"/>
  </sheets>
  <calcPr calcId="162913"/>
</workbook>
</file>

<file path=xl/calcChain.xml><?xml version="1.0" encoding="utf-8"?>
<calcChain xmlns="http://schemas.openxmlformats.org/spreadsheetml/2006/main">
  <c r="Q33" i="47" l="1"/>
  <c r="L33" i="47"/>
  <c r="N21" i="22" l="1"/>
  <c r="P21" i="42" l="1"/>
  <c r="E54" i="40" l="1"/>
  <c r="X9" i="20"/>
  <c r="X10" i="20"/>
  <c r="X11" i="20"/>
  <c r="X12" i="20"/>
  <c r="X13" i="20"/>
  <c r="X14" i="20"/>
  <c r="X15" i="20"/>
  <c r="X16" i="20"/>
  <c r="X17" i="20"/>
  <c r="X18" i="20"/>
  <c r="X19" i="20"/>
  <c r="X20" i="20"/>
  <c r="X21" i="20"/>
  <c r="X22" i="20"/>
  <c r="X23" i="20"/>
  <c r="X24" i="20"/>
  <c r="X25" i="20"/>
  <c r="X26" i="20"/>
  <c r="X27" i="20"/>
  <c r="X28" i="20"/>
  <c r="X29" i="20"/>
  <c r="X30" i="20"/>
  <c r="X31" i="20"/>
  <c r="X32" i="20"/>
  <c r="X33" i="20"/>
  <c r="X34" i="20"/>
  <c r="X35" i="20"/>
  <c r="X36" i="20"/>
  <c r="X37" i="20"/>
  <c r="X38" i="20"/>
  <c r="X39" i="20"/>
  <c r="X40" i="20"/>
  <c r="X41" i="20"/>
  <c r="X42" i="20"/>
  <c r="X43" i="20"/>
  <c r="X44" i="20"/>
  <c r="X45" i="20"/>
  <c r="X46" i="20"/>
  <c r="X47" i="20"/>
  <c r="X48" i="20"/>
  <c r="X49" i="20"/>
  <c r="X50" i="20"/>
  <c r="X8" i="20"/>
  <c r="O10" i="44" l="1"/>
  <c r="P9" i="47" l="1"/>
  <c r="P10" i="47"/>
  <c r="P11" i="47"/>
  <c r="P12" i="47"/>
  <c r="P14" i="47"/>
  <c r="P15" i="47"/>
  <c r="P16" i="47"/>
  <c r="P17" i="47"/>
  <c r="P18" i="47"/>
  <c r="P19" i="47"/>
  <c r="P20" i="47"/>
  <c r="P21" i="47"/>
  <c r="P22" i="47"/>
  <c r="P24" i="47"/>
  <c r="P25" i="47"/>
  <c r="P26" i="47"/>
  <c r="P27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8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4" i="47"/>
  <c r="O25" i="47"/>
  <c r="O26" i="47"/>
  <c r="O27" i="47"/>
  <c r="O28" i="47"/>
  <c r="O29" i="47"/>
  <c r="O30" i="47"/>
  <c r="O31" i="47"/>
  <c r="O32" i="47"/>
  <c r="O33" i="47"/>
  <c r="O34" i="47"/>
  <c r="O35" i="47"/>
  <c r="O36" i="47"/>
  <c r="O37" i="47"/>
  <c r="O38" i="47"/>
  <c r="O39" i="47"/>
  <c r="O40" i="47"/>
  <c r="O41" i="47"/>
  <c r="O42" i="47"/>
  <c r="O43" i="47"/>
  <c r="O44" i="47"/>
  <c r="O45" i="47"/>
  <c r="O46" i="47"/>
  <c r="O47" i="47"/>
  <c r="O48" i="47"/>
  <c r="O49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32" i="47"/>
  <c r="N33" i="47"/>
  <c r="N34" i="47"/>
  <c r="N35" i="47"/>
  <c r="N36" i="47"/>
  <c r="N37" i="47"/>
  <c r="N38" i="47"/>
  <c r="N39" i="47"/>
  <c r="N40" i="47"/>
  <c r="N41" i="47"/>
  <c r="N42" i="47"/>
  <c r="N43" i="47"/>
  <c r="N44" i="47"/>
  <c r="N45" i="47"/>
  <c r="N46" i="47"/>
  <c r="N48" i="47"/>
  <c r="N49" i="47"/>
  <c r="L7" i="47"/>
  <c r="L7" i="22"/>
  <c r="M7" i="22"/>
  <c r="M8" i="22"/>
  <c r="M9" i="22"/>
  <c r="L10" i="22"/>
  <c r="M10" i="22"/>
  <c r="N10" i="22" s="1"/>
  <c r="M11" i="22"/>
  <c r="M12" i="22"/>
  <c r="M13" i="22"/>
  <c r="M14" i="22"/>
  <c r="M15" i="22"/>
  <c r="M16" i="22"/>
  <c r="M17" i="22"/>
  <c r="M18" i="22"/>
  <c r="L19" i="22"/>
  <c r="M19" i="22"/>
  <c r="N19" i="22" s="1"/>
  <c r="M20" i="22"/>
  <c r="M21" i="22"/>
  <c r="L22" i="22"/>
  <c r="M22" i="22"/>
  <c r="L23" i="22"/>
  <c r="M23" i="22"/>
  <c r="M24" i="22"/>
  <c r="M25" i="22"/>
  <c r="L26" i="22"/>
  <c r="M26" i="22"/>
  <c r="N26" i="22" s="1"/>
  <c r="M27" i="22"/>
  <c r="M28" i="22"/>
  <c r="M29" i="22"/>
  <c r="L30" i="22"/>
  <c r="M30" i="22"/>
  <c r="M31" i="22"/>
  <c r="M32" i="22"/>
  <c r="M33" i="22"/>
  <c r="M34" i="22"/>
  <c r="M35" i="22"/>
  <c r="M36" i="22"/>
  <c r="L37" i="22"/>
  <c r="M37" i="22"/>
  <c r="M38" i="22"/>
  <c r="M39" i="22"/>
  <c r="M40" i="22"/>
  <c r="L41" i="22"/>
  <c r="N41" i="22" s="1"/>
  <c r="M41" i="22"/>
  <c r="M42" i="22"/>
  <c r="M43" i="22"/>
  <c r="M44" i="22"/>
  <c r="M45" i="22"/>
  <c r="M46" i="22"/>
  <c r="M47" i="22"/>
  <c r="M48" i="22"/>
  <c r="M6" i="22"/>
  <c r="N23" i="22"/>
  <c r="M49" i="22" l="1"/>
  <c r="N30" i="22"/>
  <c r="N22" i="22"/>
  <c r="N7" i="22"/>
  <c r="AA49" i="40" l="1"/>
  <c r="W49" i="40"/>
  <c r="X49" i="40"/>
  <c r="Y49" i="40"/>
  <c r="Z49" i="40"/>
  <c r="AD49" i="40"/>
  <c r="AE49" i="40"/>
  <c r="AF49" i="40"/>
  <c r="AG49" i="40"/>
  <c r="AH49" i="40"/>
  <c r="V49" i="40"/>
  <c r="F49" i="40"/>
  <c r="G49" i="40"/>
  <c r="H49" i="40"/>
  <c r="I49" i="40"/>
  <c r="J49" i="40"/>
  <c r="K49" i="40"/>
  <c r="L49" i="40"/>
  <c r="M49" i="40"/>
  <c r="N49" i="40"/>
  <c r="O49" i="40"/>
  <c r="P49" i="40"/>
  <c r="Q49" i="40"/>
  <c r="R49" i="40"/>
  <c r="S49" i="40"/>
  <c r="T49" i="40"/>
  <c r="U49" i="40"/>
  <c r="E49" i="40"/>
  <c r="D49" i="40"/>
  <c r="K7" i="47"/>
  <c r="J7" i="47"/>
  <c r="I7" i="47"/>
  <c r="H7" i="47"/>
  <c r="F7" i="47"/>
  <c r="G7" i="47"/>
  <c r="E7" i="47"/>
  <c r="D7" i="47"/>
  <c r="C7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8" i="47"/>
  <c r="L49" i="47"/>
  <c r="L50" i="47"/>
  <c r="L8" i="47"/>
  <c r="O49" i="42"/>
  <c r="P10" i="42"/>
  <c r="P11" i="42"/>
  <c r="P12" i="42"/>
  <c r="P13" i="42"/>
  <c r="P14" i="42"/>
  <c r="P15" i="42"/>
  <c r="P16" i="42"/>
  <c r="P17" i="42"/>
  <c r="P18" i="42"/>
  <c r="P19" i="42"/>
  <c r="P20" i="42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N47" i="47" s="1"/>
  <c r="N7" i="47" s="1"/>
  <c r="P46" i="42"/>
  <c r="P47" i="42"/>
  <c r="P9" i="42"/>
  <c r="G49" i="42"/>
  <c r="H49" i="42"/>
  <c r="I49" i="42"/>
  <c r="J49" i="42"/>
  <c r="K49" i="42"/>
  <c r="L49" i="42"/>
  <c r="M49" i="42"/>
  <c r="N49" i="42"/>
  <c r="F49" i="42"/>
  <c r="X11" i="34"/>
  <c r="X12" i="34"/>
  <c r="X13" i="34"/>
  <c r="X14" i="34"/>
  <c r="X15" i="34"/>
  <c r="X16" i="34"/>
  <c r="X17" i="34"/>
  <c r="X18" i="34"/>
  <c r="X19" i="34"/>
  <c r="X20" i="34"/>
  <c r="X21" i="34"/>
  <c r="X22" i="34"/>
  <c r="O23" i="47" s="1"/>
  <c r="O7" i="47" s="1"/>
  <c r="X23" i="34"/>
  <c r="X24" i="34"/>
  <c r="X25" i="34"/>
  <c r="X26" i="34"/>
  <c r="X27" i="34"/>
  <c r="X28" i="34"/>
  <c r="X29" i="34"/>
  <c r="X30" i="34"/>
  <c r="X31" i="34"/>
  <c r="X32" i="34"/>
  <c r="X33" i="34"/>
  <c r="X34" i="34"/>
  <c r="X35" i="34"/>
  <c r="X36" i="34"/>
  <c r="X37" i="34"/>
  <c r="X38" i="34"/>
  <c r="X39" i="34"/>
  <c r="X40" i="34"/>
  <c r="X41" i="34"/>
  <c r="X42" i="34"/>
  <c r="X43" i="34"/>
  <c r="X44" i="34"/>
  <c r="X45" i="34"/>
  <c r="X46" i="34"/>
  <c r="X47" i="34"/>
  <c r="X48" i="34"/>
  <c r="X10" i="34"/>
  <c r="E50" i="34"/>
  <c r="F50" i="34"/>
  <c r="G50" i="34"/>
  <c r="H50" i="34"/>
  <c r="I50" i="34"/>
  <c r="N50" i="34"/>
  <c r="O50" i="34"/>
  <c r="P50" i="34"/>
  <c r="Q50" i="34"/>
  <c r="R50" i="34"/>
  <c r="S50" i="34"/>
  <c r="T50" i="34"/>
  <c r="U50" i="34"/>
  <c r="V50" i="34"/>
  <c r="W50" i="34"/>
  <c r="D50" i="34"/>
  <c r="U9" i="29"/>
  <c r="U10" i="29"/>
  <c r="U11" i="29"/>
  <c r="U12" i="29"/>
  <c r="U13" i="29"/>
  <c r="P13" i="47" s="1"/>
  <c r="U14" i="29"/>
  <c r="U15" i="29"/>
  <c r="U16" i="29"/>
  <c r="U17" i="29"/>
  <c r="U18" i="29"/>
  <c r="U19" i="29"/>
  <c r="U20" i="29"/>
  <c r="U21" i="29"/>
  <c r="U22" i="29"/>
  <c r="U23" i="29"/>
  <c r="P23" i="47" s="1"/>
  <c r="U24" i="29"/>
  <c r="U25" i="29"/>
  <c r="U26" i="29"/>
  <c r="U27" i="29"/>
  <c r="U28" i="29"/>
  <c r="P28" i="47" s="1"/>
  <c r="U29" i="29"/>
  <c r="U30" i="29"/>
  <c r="U31" i="29"/>
  <c r="U32" i="29"/>
  <c r="U33" i="29"/>
  <c r="U34" i="29"/>
  <c r="U35" i="29"/>
  <c r="U36" i="29"/>
  <c r="U37" i="29"/>
  <c r="U38" i="29"/>
  <c r="U39" i="29"/>
  <c r="U40" i="29"/>
  <c r="U41" i="29"/>
  <c r="U42" i="29"/>
  <c r="U43" i="29"/>
  <c r="U44" i="29"/>
  <c r="U45" i="29"/>
  <c r="U46" i="29"/>
  <c r="U47" i="29"/>
  <c r="U48" i="29"/>
  <c r="U49" i="29"/>
  <c r="U50" i="29"/>
  <c r="U8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D51" i="29"/>
  <c r="O11" i="44"/>
  <c r="P11" i="44" s="1"/>
  <c r="M11" i="47" s="1"/>
  <c r="O12" i="44"/>
  <c r="P12" i="44" s="1"/>
  <c r="M12" i="47" s="1"/>
  <c r="O13" i="44"/>
  <c r="P13" i="44" s="1"/>
  <c r="M13" i="47" s="1"/>
  <c r="O14" i="44"/>
  <c r="P14" i="44" s="1"/>
  <c r="M14" i="47" s="1"/>
  <c r="O15" i="44"/>
  <c r="P15" i="44"/>
  <c r="M15" i="47" s="1"/>
  <c r="O16" i="44"/>
  <c r="P16" i="44" s="1"/>
  <c r="M16" i="47" s="1"/>
  <c r="O17" i="44"/>
  <c r="P17" i="44" s="1"/>
  <c r="M17" i="47" s="1"/>
  <c r="O18" i="44"/>
  <c r="P18" i="44"/>
  <c r="M18" i="47" s="1"/>
  <c r="O19" i="44"/>
  <c r="P19" i="44" s="1"/>
  <c r="M19" i="47" s="1"/>
  <c r="O20" i="44"/>
  <c r="P20" i="44" s="1"/>
  <c r="M20" i="47" s="1"/>
  <c r="O21" i="44"/>
  <c r="P21" i="44"/>
  <c r="M21" i="47" s="1"/>
  <c r="O22" i="44"/>
  <c r="P22" i="44" s="1"/>
  <c r="M22" i="47" s="1"/>
  <c r="Q22" i="47" s="1"/>
  <c r="O23" i="44"/>
  <c r="P23" i="44" s="1"/>
  <c r="M23" i="47" s="1"/>
  <c r="O24" i="44"/>
  <c r="P24" i="44" s="1"/>
  <c r="M24" i="47" s="1"/>
  <c r="O25" i="44"/>
  <c r="P25" i="44" s="1"/>
  <c r="M25" i="47" s="1"/>
  <c r="O26" i="44"/>
  <c r="P26" i="44" s="1"/>
  <c r="M26" i="47" s="1"/>
  <c r="O27" i="44"/>
  <c r="P27" i="44" s="1"/>
  <c r="M27" i="47" s="1"/>
  <c r="O28" i="44"/>
  <c r="P28" i="44" s="1"/>
  <c r="M28" i="47" s="1"/>
  <c r="O29" i="44"/>
  <c r="P29" i="44" s="1"/>
  <c r="M29" i="47" s="1"/>
  <c r="O30" i="44"/>
  <c r="P30" i="44"/>
  <c r="M30" i="47" s="1"/>
  <c r="O31" i="44"/>
  <c r="P31" i="44" s="1"/>
  <c r="M31" i="47" s="1"/>
  <c r="O32" i="44"/>
  <c r="P32" i="44" s="1"/>
  <c r="M32" i="47" s="1"/>
  <c r="O33" i="44"/>
  <c r="P33" i="44" s="1"/>
  <c r="M33" i="47" s="1"/>
  <c r="O34" i="44"/>
  <c r="P34" i="44" s="1"/>
  <c r="M34" i="47" s="1"/>
  <c r="O35" i="44"/>
  <c r="P35" i="44" s="1"/>
  <c r="M35" i="47" s="1"/>
  <c r="O36" i="44"/>
  <c r="P36" i="44" s="1"/>
  <c r="M36" i="47" s="1"/>
  <c r="O37" i="44"/>
  <c r="P37" i="44" s="1"/>
  <c r="M37" i="47" s="1"/>
  <c r="O38" i="44"/>
  <c r="P38" i="44"/>
  <c r="M38" i="47" s="1"/>
  <c r="O39" i="44"/>
  <c r="P39" i="44" s="1"/>
  <c r="M39" i="47" s="1"/>
  <c r="O40" i="44"/>
  <c r="P40" i="44" s="1"/>
  <c r="M40" i="47" s="1"/>
  <c r="O41" i="44"/>
  <c r="P41" i="44" s="1"/>
  <c r="M41" i="47" s="1"/>
  <c r="O42" i="44"/>
  <c r="P42" i="44" s="1"/>
  <c r="M42" i="47" s="1"/>
  <c r="O43" i="44"/>
  <c r="P43" i="44" s="1"/>
  <c r="M43" i="47" s="1"/>
  <c r="O44" i="44"/>
  <c r="P44" i="44" s="1"/>
  <c r="M44" i="47" s="1"/>
  <c r="O45" i="44"/>
  <c r="P45" i="44" s="1"/>
  <c r="M45" i="47" s="1"/>
  <c r="O46" i="44"/>
  <c r="P46" i="44" s="1"/>
  <c r="M46" i="47" s="1"/>
  <c r="O47" i="44"/>
  <c r="P47" i="44" s="1"/>
  <c r="M47" i="47" s="1"/>
  <c r="O48" i="44"/>
  <c r="P48" i="44" s="1"/>
  <c r="M48" i="47" s="1"/>
  <c r="O49" i="44"/>
  <c r="P49" i="44" s="1"/>
  <c r="M49" i="47" s="1"/>
  <c r="Q49" i="47" s="1"/>
  <c r="O50" i="44"/>
  <c r="P50" i="44" s="1"/>
  <c r="M50" i="47" s="1"/>
  <c r="O9" i="44"/>
  <c r="P9" i="44" s="1"/>
  <c r="M9" i="47" s="1"/>
  <c r="P10" i="44"/>
  <c r="M10" i="47" s="1"/>
  <c r="O8" i="44"/>
  <c r="P8" i="44" s="1"/>
  <c r="D51" i="44"/>
  <c r="E51" i="44"/>
  <c r="F51" i="44"/>
  <c r="G51" i="44"/>
  <c r="L51" i="44"/>
  <c r="M51" i="44"/>
  <c r="N51" i="44"/>
  <c r="C51" i="44"/>
  <c r="P49" i="42" l="1"/>
  <c r="Q47" i="47"/>
  <c r="Q39" i="47"/>
  <c r="Q25" i="47"/>
  <c r="Q31" i="47"/>
  <c r="Q45" i="47"/>
  <c r="Q11" i="47"/>
  <c r="Q42" i="47"/>
  <c r="Q41" i="47"/>
  <c r="Q34" i="47"/>
  <c r="Q46" i="47"/>
  <c r="Q30" i="47"/>
  <c r="Q18" i="47"/>
  <c r="Q9" i="47"/>
  <c r="Q40" i="47"/>
  <c r="Q10" i="47"/>
  <c r="Q24" i="47"/>
  <c r="Q29" i="47"/>
  <c r="Q17" i="47"/>
  <c r="Q35" i="47"/>
  <c r="Q12" i="47"/>
  <c r="Q44" i="47"/>
  <c r="Q28" i="47"/>
  <c r="Q16" i="47"/>
  <c r="Q21" i="47"/>
  <c r="Q48" i="47"/>
  <c r="Q32" i="47"/>
  <c r="Q26" i="47"/>
  <c r="Q38" i="47"/>
  <c r="Q15" i="47"/>
  <c r="Q37" i="47"/>
  <c r="Q20" i="47"/>
  <c r="Q14" i="47"/>
  <c r="Q43" i="47"/>
  <c r="Q27" i="47"/>
  <c r="Q36" i="47"/>
  <c r="Q19" i="47"/>
  <c r="Q13" i="47"/>
  <c r="X50" i="34"/>
  <c r="U51" i="29"/>
  <c r="Q23" i="47"/>
  <c r="P7" i="47"/>
  <c r="Q7" i="47" s="1"/>
  <c r="O7" i="44"/>
  <c r="O51" i="44"/>
  <c r="M8" i="47" l="1"/>
  <c r="Q8" i="47" s="1"/>
  <c r="P51" i="44"/>
  <c r="P7" i="44"/>
  <c r="K48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N37" i="22" s="1"/>
  <c r="K38" i="22"/>
  <c r="K39" i="22"/>
  <c r="K40" i="22"/>
  <c r="K41" i="22"/>
  <c r="K42" i="22"/>
  <c r="K43" i="22"/>
  <c r="K44" i="22"/>
  <c r="K45" i="22"/>
  <c r="K46" i="22"/>
  <c r="K47" i="22"/>
  <c r="K6" i="22"/>
  <c r="E49" i="22"/>
  <c r="F49" i="22"/>
  <c r="G49" i="22"/>
  <c r="H49" i="22"/>
  <c r="I49" i="22"/>
  <c r="J49" i="22"/>
  <c r="D49" i="22"/>
  <c r="E49" i="21"/>
  <c r="F49" i="21"/>
  <c r="G49" i="21"/>
  <c r="H49" i="21"/>
  <c r="I49" i="21"/>
  <c r="J49" i="21"/>
  <c r="K49" i="21"/>
  <c r="L49" i="21"/>
  <c r="M49" i="21"/>
  <c r="N49" i="21"/>
  <c r="D49" i="21"/>
  <c r="O7" i="21"/>
  <c r="O8" i="21"/>
  <c r="L8" i="22" s="1"/>
  <c r="N8" i="22" s="1"/>
  <c r="O9" i="21"/>
  <c r="L9" i="22" s="1"/>
  <c r="N9" i="22" s="1"/>
  <c r="O10" i="21"/>
  <c r="O11" i="21"/>
  <c r="L11" i="22" s="1"/>
  <c r="N11" i="22" s="1"/>
  <c r="O12" i="21"/>
  <c r="L12" i="22" s="1"/>
  <c r="N12" i="22" s="1"/>
  <c r="O13" i="21"/>
  <c r="L13" i="22" s="1"/>
  <c r="N13" i="22" s="1"/>
  <c r="O14" i="21"/>
  <c r="L14" i="22" s="1"/>
  <c r="N14" i="22" s="1"/>
  <c r="O15" i="21"/>
  <c r="L15" i="22" s="1"/>
  <c r="N15" i="22" s="1"/>
  <c r="O16" i="21"/>
  <c r="L16" i="22" s="1"/>
  <c r="N16" i="22" s="1"/>
  <c r="O17" i="21"/>
  <c r="L17" i="22" s="1"/>
  <c r="N17" i="22" s="1"/>
  <c r="O18" i="21"/>
  <c r="L18" i="22" s="1"/>
  <c r="N18" i="22" s="1"/>
  <c r="O19" i="21"/>
  <c r="O20" i="21"/>
  <c r="L20" i="22" s="1"/>
  <c r="N20" i="22" s="1"/>
  <c r="O21" i="21"/>
  <c r="L21" i="22" s="1"/>
  <c r="O22" i="21"/>
  <c r="O23" i="21"/>
  <c r="O24" i="21"/>
  <c r="L24" i="22" s="1"/>
  <c r="N24" i="22" s="1"/>
  <c r="O25" i="21"/>
  <c r="L25" i="22" s="1"/>
  <c r="N25" i="22" s="1"/>
  <c r="O26" i="21"/>
  <c r="O27" i="21"/>
  <c r="L27" i="22" s="1"/>
  <c r="N27" i="22" s="1"/>
  <c r="O28" i="21"/>
  <c r="L28" i="22" s="1"/>
  <c r="N28" i="22" s="1"/>
  <c r="O29" i="21"/>
  <c r="L29" i="22" s="1"/>
  <c r="N29" i="22" s="1"/>
  <c r="O30" i="21"/>
  <c r="O31" i="21"/>
  <c r="L31" i="22" s="1"/>
  <c r="O32" i="21"/>
  <c r="L32" i="22" s="1"/>
  <c r="N32" i="22" s="1"/>
  <c r="O33" i="21"/>
  <c r="L33" i="22" s="1"/>
  <c r="N33" i="22" s="1"/>
  <c r="O34" i="21"/>
  <c r="L34" i="22" s="1"/>
  <c r="N34" i="22" s="1"/>
  <c r="O35" i="21"/>
  <c r="L35" i="22" s="1"/>
  <c r="O36" i="21"/>
  <c r="L36" i="22" s="1"/>
  <c r="N36" i="22" s="1"/>
  <c r="O37" i="21"/>
  <c r="O38" i="21"/>
  <c r="L38" i="22" s="1"/>
  <c r="N38" i="22" s="1"/>
  <c r="O39" i="21"/>
  <c r="L39" i="22" s="1"/>
  <c r="N39" i="22" s="1"/>
  <c r="O40" i="21"/>
  <c r="L40" i="22" s="1"/>
  <c r="N40" i="22" s="1"/>
  <c r="O41" i="21"/>
  <c r="O42" i="21"/>
  <c r="L42" i="22" s="1"/>
  <c r="O43" i="21"/>
  <c r="L43" i="22" s="1"/>
  <c r="N43" i="22" s="1"/>
  <c r="O44" i="21"/>
  <c r="L44" i="22" s="1"/>
  <c r="N44" i="22" s="1"/>
  <c r="O45" i="21"/>
  <c r="L45" i="22" s="1"/>
  <c r="N45" i="22" s="1"/>
  <c r="O46" i="21"/>
  <c r="L46" i="22" s="1"/>
  <c r="N46" i="22" s="1"/>
  <c r="O47" i="21"/>
  <c r="L47" i="22" s="1"/>
  <c r="N47" i="22" s="1"/>
  <c r="O48" i="21"/>
  <c r="L48" i="22" s="1"/>
  <c r="N48" i="22" s="1"/>
  <c r="O6" i="21"/>
  <c r="L6" i="22" s="1"/>
  <c r="N6" i="22" s="1"/>
  <c r="X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K51" i="20"/>
  <c r="F51" i="20"/>
  <c r="G51" i="20"/>
  <c r="H51" i="20"/>
  <c r="I51" i="20"/>
  <c r="J51" i="20"/>
  <c r="E51" i="20"/>
  <c r="N35" i="22" l="1"/>
  <c r="N31" i="22"/>
  <c r="K49" i="22"/>
  <c r="O49" i="21"/>
  <c r="L49" i="22"/>
  <c r="N42" i="22"/>
  <c r="Q50" i="47"/>
  <c r="C7" i="44"/>
  <c r="D7" i="44"/>
  <c r="E7" i="44"/>
  <c r="F7" i="44"/>
  <c r="L7" i="44"/>
  <c r="M7" i="44"/>
  <c r="N7" i="44"/>
  <c r="N49" i="22" l="1"/>
</calcChain>
</file>

<file path=xl/sharedStrings.xml><?xml version="1.0" encoding="utf-8"?>
<sst xmlns="http://schemas.openxmlformats.org/spreadsheetml/2006/main" count="1355" uniqueCount="356">
  <si>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</si>
  <si>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</si>
  <si>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</si>
  <si>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</si>
  <si>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</si>
  <si>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</si>
  <si>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</si>
  <si>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</si>
  <si>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</si>
  <si>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</si>
  <si>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</si>
  <si>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</si>
  <si>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</si>
  <si>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</si>
  <si>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</si>
  <si>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</si>
  <si>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</si>
  <si>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</si>
  <si>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</si>
  <si>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</si>
  <si>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</si>
  <si>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</si>
  <si>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</si>
  <si>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</si>
  <si>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</si>
  <si>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</si>
  <si>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</si>
  <si>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</si>
  <si>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</si>
  <si>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</si>
  <si>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</si>
  <si>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</si>
  <si>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</si>
  <si>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</si>
  <si>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</si>
  <si>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</si>
  <si>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</si>
  <si>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</si>
  <si>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</si>
  <si>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</si>
  <si>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</si>
  <si>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</si>
  <si>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</si>
  <si>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</si>
  <si>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</si>
  <si>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</si>
  <si>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</si>
  <si>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</si>
  <si>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</si>
  <si>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</si>
  <si>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</si>
  <si>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</si>
  <si>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</si>
  <si>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</si>
  <si>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</si>
  <si>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</si>
  <si>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</si>
  <si>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</si>
  <si>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</si>
  <si>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</si>
  <si>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</si>
  <si>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</si>
  <si>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</si>
  <si>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</si>
  <si>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</si>
  <si>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</si>
  <si>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</si>
  <si>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</si>
  <si>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</si>
  <si>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</si>
  <si>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</si>
  <si>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</si>
  <si>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</si>
  <si>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</si>
  <si>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</si>
  <si>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</si>
  <si>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</si>
  <si>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</si>
  <si>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</si>
  <si>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</si>
  <si>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</si>
  <si>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</si>
  <si>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</si>
  <si>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</si>
  <si>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</si>
  <si>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</si>
  <si>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</si>
  <si>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</si>
  <si>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</si>
  <si>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</si>
  <si>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</si>
  <si>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</si>
  <si>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</si>
  <si>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</si>
  <si>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</si>
  <si>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</si>
  <si>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</si>
  <si>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</si>
  <si>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</si>
  <si>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</si>
  <si>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</si>
  <si>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</si>
  <si>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</si>
  <si>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</si>
  <si>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</si>
  <si>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</si>
  <si>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</si>
  <si>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</si>
  <si>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</si>
  <si>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</si>
  <si>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</si>
  <si>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</si>
  <si>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</si>
  <si>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</si>
  <si>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</si>
  <si>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</si>
  <si>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</si>
  <si>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</si>
  <si>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</si>
  <si>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</si>
  <si>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</si>
  <si>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</si>
  <si>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</si>
  <si>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</si>
  <si>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</si>
  <si>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</si>
  <si>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</si>
  <si>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</si>
  <si>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</si>
  <si>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</si>
  <si>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</si>
  <si>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</si>
  <si>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</si>
  <si>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</si>
  <si>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</si>
  <si>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</si>
  <si>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</si>
  <si>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</si>
  <si>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</si>
  <si>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</si>
  <si>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</si>
  <si>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</si>
  <si>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</si>
  <si>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</si>
  <si>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</si>
  <si>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</si>
  <si>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</si>
  <si>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</si>
  <si>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</si>
  <si>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</si>
  <si>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</si>
  <si>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</si>
  <si>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</si>
  <si>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</si>
  <si>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</si>
  <si>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</si>
  <si>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</si>
  <si>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</si>
  <si>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</si>
  <si>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</si>
  <si>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</si>
  <si>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</si>
  <si>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</si>
  <si>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</si>
  <si>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</si>
  <si>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</si>
  <si>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</si>
  <si>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</si>
  <si>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</si>
  <si>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</si>
  <si>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</si>
  <si>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</si>
  <si>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</si>
  <si>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</si>
  <si>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</si>
  <si>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</si>
  <si>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</si>
  <si>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</si>
  <si>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</si>
  <si>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</si>
  <si>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</si>
  <si>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</si>
  <si>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</si>
  <si>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</si>
  <si>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№п/п</t>
  </si>
  <si>
    <t>К=1,5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</si>
  <si>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</si>
  <si>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</si>
  <si>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</si>
  <si>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</si>
  <si>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</si>
  <si>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</si>
  <si>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</si>
  <si>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</si>
  <si>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</si>
  <si>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</si>
  <si>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</si>
  <si>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</si>
  <si>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</si>
  <si>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</si>
  <si>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</si>
  <si>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</si>
  <si>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</si>
  <si>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</si>
  <si>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</si>
  <si>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</si>
  <si>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</si>
  <si>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</si>
  <si>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</si>
  <si>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</si>
  <si>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</si>
  <si>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</si>
  <si>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</si>
  <si>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2.4.5.2.                                     </t>
  </si>
  <si>
    <t>2.4.5.3.</t>
  </si>
  <si>
    <t>среднее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</si>
  <si>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</si>
  <si>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</si>
  <si>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Наименование муниципального образования</t>
  </si>
  <si>
    <t xml:space="preserve">итог 2.4.                    </t>
  </si>
  <si>
    <t xml:space="preserve"> К=-1,5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</si>
  <si>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</si>
  <si>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</si>
  <si>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</si>
  <si>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</si>
  <si>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«Кленовская основная  школа»</t>
  </si>
  <si>
    <t>МБОУ «Краснолесская основная школа»</t>
  </si>
  <si>
    <t>МБОУ «Журавлевская школа»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</si>
  <si>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</si>
  <si>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</si>
  <si>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</si>
  <si>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</si>
  <si>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</si>
  <si>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</si>
  <si>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школа»</t>
  </si>
  <si>
    <t>МБОУ «Залесская школа»</t>
  </si>
  <si>
    <t>МБОУ «Кольчугинская  школа №1»</t>
  </si>
  <si>
    <t>МБОУ «Кольчугинская  школа №2 с крымскотатарскимя языком обучения»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</si>
  <si>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</si>
  <si>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</si>
  <si>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</si>
  <si>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</si>
  <si>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</si>
  <si>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</si>
  <si>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</si>
  <si>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</si>
  <si>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</si>
  <si>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</si>
  <si>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</si>
  <si>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</si>
  <si>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</si>
  <si>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</si>
  <si>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</si>
  <si>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</si>
  <si>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</si>
  <si>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</si>
  <si>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</si>
  <si>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</si>
  <si>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</si>
  <si>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</si>
  <si>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</si>
  <si>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</si>
  <si>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</si>
  <si>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</si>
  <si>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</si>
  <si>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</si>
  <si>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2.4.5. Доля ОО, в которых результаты внутреннего оценивания и итогов оценочных процедур (ВПР, ГИА) НЕ совпадают более чем у 75% выпускников образовательного уровня</t>
  </si>
  <si>
    <t>среднее 2.4.</t>
  </si>
  <si>
    <t xml:space="preserve">  НОО
 (годовое оценивание и ВПР)
 русский язык</t>
  </si>
  <si>
    <t>НОО (годовое оценивание и ВПР) математика</t>
  </si>
  <si>
    <t>ООО  (годовое оценивание и ГИА-9) русский язык</t>
  </si>
  <si>
    <t>ООО (годовое оценивание и ГИА-9) математика</t>
  </si>
  <si>
    <t>СОО (годовое оценивание и ГИА-11) русский язык</t>
  </si>
  <si>
    <t>МБОУ "Лицей"</t>
  </si>
  <si>
    <t>МБОУ «Лицей»</t>
  </si>
  <si>
    <t>МБОУ «Заречненская школа»</t>
  </si>
  <si>
    <t>1.1.2.7.</t>
  </si>
  <si>
    <t>ОБЖ</t>
  </si>
  <si>
    <t>2.6. Результаты муниципальных (Симферопольский район) мониторинговых исследований (К=1,5)</t>
  </si>
  <si>
    <t>2.6.2. Результаты муниципального пробного экзамена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</si>
  <si>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</si>
  <si>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</si>
  <si>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итог 2.6.</t>
  </si>
  <si>
    <t>(обобщение осуществляется на муниципальном уровне)</t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</si>
  <si>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9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</si>
  <si>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</si>
  <si>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t>Сумма принявших участие</t>
  </si>
  <si>
    <t>Сумма успешных</t>
  </si>
  <si>
    <t>Доля</t>
  </si>
  <si>
    <t>Доля успешных</t>
  </si>
  <si>
    <t>2.6.2. Результаты муниципальных мониторинговых работ</t>
  </si>
  <si>
    <r>
      <t xml:space="preserve">2.6.2.3. </t>
    </r>
    <r>
      <rPr>
        <b/>
        <sz val="11"/>
        <color rgb="FF000000"/>
        <rFont val="Times New Roman"/>
        <family val="1"/>
        <charset val="204"/>
      </rPr>
      <t>9,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предметам)</t>
    </r>
  </si>
  <si>
    <t>0, 014</t>
  </si>
  <si>
    <t>0.210</t>
  </si>
  <si>
    <t>МБОУ «Кубанская школа имени Сергея Павловича Королёва»</t>
  </si>
  <si>
    <t>0, 582</t>
  </si>
  <si>
    <t>0.930</t>
  </si>
  <si>
    <t>0.497</t>
  </si>
  <si>
    <t>0, 428</t>
  </si>
  <si>
    <t>итог 1.1.-1.3</t>
  </si>
  <si>
    <t>итог 2.3.</t>
  </si>
  <si>
    <t>Итог 2.1-2.3,2.6</t>
  </si>
  <si>
    <t>итог 2.4.</t>
  </si>
  <si>
    <t>К=-1,5</t>
  </si>
  <si>
    <t>Раздел 1</t>
  </si>
  <si>
    <t>отклонение</t>
  </si>
  <si>
    <t>Раздел 2</t>
  </si>
  <si>
    <t>2.4.6. Исполнительская дисциплана</t>
  </si>
  <si>
    <t>Среднее</t>
  </si>
  <si>
    <t>Среднее значение по району</t>
  </si>
  <si>
    <t>БЫЛО</t>
  </si>
  <si>
    <t>МБОУ «Новоандреевская школа</t>
  </si>
  <si>
    <t xml:space="preserve"> Исполнительская дисциплана</t>
  </si>
  <si>
    <t>Место</t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</si>
  <si>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</si>
  <si>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</si>
  <si>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</si>
  <si>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t>Кластер 1</t>
  </si>
  <si>
    <t>Кластер 4</t>
  </si>
  <si>
    <t>Кластер 7</t>
  </si>
  <si>
    <t>-</t>
  </si>
  <si>
    <t>Кластер 2</t>
  </si>
  <si>
    <t>Кластер 5</t>
  </si>
  <si>
    <t>Кластер 8</t>
  </si>
  <si>
    <t>Кластер 3</t>
  </si>
  <si>
    <t>Кластер 6</t>
  </si>
  <si>
    <t>Кластер 9</t>
  </si>
  <si>
    <t>ОО</t>
  </si>
  <si>
    <t>Кластеры</t>
  </si>
  <si>
    <t>Характеристика</t>
  </si>
  <si>
    <t>Направления управленческих решения</t>
  </si>
  <si>
    <t>1, 2, 3</t>
  </si>
  <si>
    <t>ОО показывают высокое качество результата независимо от качества условий</t>
  </si>
  <si>
    <t xml:space="preserve"> - изучение позитивного опыта работы администрации ОО; </t>
  </si>
  <si>
    <t xml:space="preserve"> - организация обмена опытом с ОО, где результат низкий, организация  наставничества</t>
  </si>
  <si>
    <t>4, 5, 6</t>
  </si>
  <si>
    <t>ОО, в которых близкие к среднему результаты по обоим разделам</t>
  </si>
  <si>
    <t xml:space="preserve"> - наблюдение за образовательным процессом; </t>
  </si>
  <si>
    <t xml:space="preserve"> - оказание адресной помощи по запросу</t>
  </si>
  <si>
    <t>7, 8, 9</t>
  </si>
  <si>
    <t>ОО, в которых отмечается низкое качество результата</t>
  </si>
  <si>
    <t xml:space="preserve"> - проведение педагогического аудита;</t>
  </si>
  <si>
    <t xml:space="preserve"> -внимание к организации образовательного процесса, с целью выяснения причин низкого качества результата</t>
  </si>
  <si>
    <t>3, 6, 9</t>
  </si>
  <si>
    <t>ОО, в которых отмечаются низкое качество условий (МТБ, кадровый состав, удовлетворение образова-тельных потребностей)</t>
  </si>
  <si>
    <t xml:space="preserve"> - аудит условий;</t>
  </si>
  <si>
    <t xml:space="preserve"> -адресная поддержка по улучшению качества условий образования</t>
  </si>
  <si>
    <t>МБОУ «Чистенская школа-гимназия», МБОУ «Кольчугинская  школа №1», МБОУ «Кольчугинская  школа №2 с крымскотатарскимя языком обучения», МБОУ «Гвардейская школа-гимназия№3», МБОУ «Широковская школа», МБОУ «Николаевская школа», МБОУ «Кубанская школа имени Сергея Павловича Королёва», МБОУ «Мирновская школа №2», МБОУ «Залесская школа», МБОУ «Родниковская школа-гимназия», МБОУ «Донская школа», МБОУ «Новоселовская школа», МБОУ «Перевальненская  школа», МБОУ «Скворцовская школа», МБОУ «Чайкинская школа», МБОУ «Украинская школа», МБОУ «Маленская школа», МБОУ «Денисовская школа», МБОУ «Тепловская школа», МБОУ «Мирновская школа №1», МБОУ «Пожарская школа», МБОУ «Перовская школа-гимназия», МБОУ «Винницкая школа»</t>
  </si>
  <si>
    <t>МБОУ «Укромновская школа», МБОУ «Краснолесская основная школа», МБОУ «Краснозорькинская начальная школа»</t>
  </si>
  <si>
    <t>МБОУ «Новоандреевская школа, МБОУ «Гвардейская школа  № 1», МБОУ «Заречненская школа»</t>
  </si>
  <si>
    <t>МБОУ «Гвардейская школа-гимназия№2», МБОУ «Урожайновская школа», МБОУ «Журавлевская школа»,  МБОУ «Трудовская школа», МБОУ «Первомайская школа», МБОУ «Молодежненская  школа №2», МБОУ Кизиловская начальная школа-детский сад «Росинка», МБОУ «Перевальненская начальная школа»</t>
  </si>
  <si>
    <t>МБОУ «Новоандреевская школа, МБОУ «Гвардейская школа  № 1», МБОУ «Заречненская школа», МБОУ «Гвардейская школа-гимназия№2», МБОУ «Урожайновская школа», МБОУ «Журавлевская школа»,  МБОУ «Трудовская школа», МБОУ «Первомайская школа», МБОУ «Молодежненская  школа №2», МБОУ Кизиловская начальная школа-детский сад «Росинка», МБОУ «Перевальненская начальная школа»</t>
  </si>
  <si>
    <t>МБОУ «Лицей», МБОУ «Константиновская школа, МБОУ «Добровская школа-гимназия им. Я. М. Слонимского», МБОУ «Партизанская школа»</t>
  </si>
  <si>
    <t>МБОУ «Лицей», МБОУ «Константиновская школа, МБОУ «Добровская школа-гимназия им. Я. М. Слонимского», МБОУ «Партизанская школа», МБОУ «Чистенская школа-гимназия», МБОУ «Кольчугинская  школа №1», МБОУ «Кольчугинская  школа №2 с крымскотатарскимя языком обучения», МБОУ «Гвардейская школа-гимназия№3», МБОУ «Широковская школа», МБОУ «Николаевская школа», МБОУ «Кубанская школа имени Сергея Павловича Королёва», МБОУ «Мирновская школа №2», МБОУ «Залесская школа», МБОУ «Родниковская школа-гимназия», МБОУ «Донская школа», МБОУ «Новоселовская школа», МБОУ «Перевальненская  школа», МБОУ «Скворцовская школа», МБОУ «Чайкинская школа», МБОУ «Украинская школа», МБОУ «Маленская школа», МБОУ «Денисовская школа», МБОУ «Тепловская школа», МБОУ «Мирновская школа №1», МБОУ «Пожарская школа», МБОУ «Перовская школа-гимназия», МБОУ «Винницкая школа», МБОУ «Укромновская школа», МБОУ «Краснолесская основная школа», МБОУ «Краснозорькинская начальная школа»</t>
  </si>
  <si>
    <t>МБОУ «Мазанская школа», МБОУ «Кленовская основная  школа»</t>
  </si>
  <si>
    <t>МБОУ «Укромновская школа», МБОУ «Краснолесская основная школа», МБОУ «Краснозорькинская начальная школа», МБОУ «Кленовская основная 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</si>
</sst>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6"/>
      <color rgb="FF000000"/>
      <name val="Candara"/>
      <family val="2"/>
      <charset val="204"/>
    </font>
    <font>
      <sz val="18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4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9" fillId="0" borderId="0"/>
    <xf numFmtId="0" fontId="10" fillId="0" borderId="0"/>
    <xf numFmtId="0" fontId="1" fillId="0" borderId="0"/>
    <xf numFmtId="9" fontId="9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02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1" xfId="6" applyBorder="1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0" fillId="0" borderId="1" xfId="6" applyFont="1" applyFill="1" applyBorder="1"/>
    <xf numFmtId="0" fontId="17" fillId="0" borderId="0" xfId="6" applyFont="1" applyFill="1" applyBorder="1"/>
    <xf numFmtId="0" fontId="10" fillId="0" borderId="0" xfId="8" applyFont="1" applyFill="1" applyBorder="1"/>
    <xf numFmtId="0" fontId="10" fillId="0" borderId="0" xfId="7" applyFont="1" applyFill="1" applyBorder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2" borderId="6" xfId="6" applyFill="1" applyBorder="1" applyAlignment="1">
      <alignment horizontal="center" vertical="center" wrapText="1"/>
    </xf>
    <xf numFmtId="0" fontId="3" fillId="0" borderId="0" xfId="6" applyFont="1" applyAlignment="1">
      <alignment horizontal="center"/>
    </xf>
    <xf numFmtId="0" fontId="19" fillId="2" borderId="1" xfId="6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165" fontId="8" fillId="4" borderId="1" xfId="8" applyNumberFormat="1" applyFont="1" applyFill="1" applyBorder="1" applyAlignment="1">
      <alignment horizontal="center" vertical="center" wrapText="1"/>
    </xf>
    <xf numFmtId="165" fontId="8" fillId="3" borderId="1" xfId="6" applyNumberFormat="1" applyFont="1" applyFill="1" applyBorder="1" applyAlignment="1">
      <alignment horizontal="center" vertical="center" wrapText="1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/>
    <xf numFmtId="165" fontId="14" fillId="3" borderId="1" xfId="6" applyNumberFormat="1" applyFont="1" applyFill="1" applyBorder="1" applyAlignment="1">
      <alignment horizontal="center" vertical="center"/>
    </xf>
    <xf numFmtId="165" fontId="14" fillId="2" borderId="2" xfId="6" applyNumberFormat="1" applyFont="1" applyFill="1" applyBorder="1" applyAlignment="1">
      <alignment horizontal="center" vertical="center"/>
    </xf>
    <xf numFmtId="165" fontId="20" fillId="3" borderId="1" xfId="8" applyNumberFormat="1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0" fontId="4" fillId="7" borderId="1" xfId="6" applyFont="1" applyFill="1" applyBorder="1" applyAlignment="1">
      <alignment horizontal="center" vertical="center" wrapText="1"/>
    </xf>
    <xf numFmtId="0" fontId="4" fillId="7" borderId="5" xfId="6" applyFont="1" applyFill="1" applyBorder="1" applyAlignment="1">
      <alignment horizontal="center" vertical="center" wrapText="1"/>
    </xf>
    <xf numFmtId="0" fontId="5" fillId="7" borderId="3" xfId="6" applyFont="1" applyFill="1" applyBorder="1" applyAlignment="1">
      <alignment horizontal="center" vertical="center" wrapText="1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wrapText="1"/>
    </xf>
    <xf numFmtId="0" fontId="7" fillId="6" borderId="5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7" fillId="9" borderId="5" xfId="8" applyFont="1" applyFill="1" applyBorder="1" applyAlignment="1">
      <alignment horizontal="center" vertical="center" wrapText="1"/>
    </xf>
    <xf numFmtId="0" fontId="7" fillId="10" borderId="5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7" fillId="9" borderId="1" xfId="8" applyFont="1" applyFill="1" applyBorder="1" applyAlignment="1">
      <alignment horizontal="center" vertical="center" wrapText="1"/>
    </xf>
    <xf numFmtId="0" fontId="7" fillId="10" borderId="1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27" fillId="0" borderId="1" xfId="8" applyFont="1" applyFill="1" applyBorder="1" applyAlignment="1">
      <alignment horizontal="center" vertical="center" wrapText="1"/>
    </xf>
    <xf numFmtId="0" fontId="3" fillId="0" borderId="0" xfId="0" applyFont="1" applyAlignment="1"/>
    <xf numFmtId="0" fontId="28" fillId="0" borderId="0" xfId="6" applyFont="1"/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165" fontId="4" fillId="11" borderId="1" xfId="6" applyNumberFormat="1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165" fontId="30" fillId="12" borderId="28" xfId="0" applyNumberFormat="1" applyFont="1" applyFill="1" applyBorder="1" applyAlignment="1">
      <alignment horizontal="center" vertical="center" wrapText="1"/>
    </xf>
    <xf numFmtId="1" fontId="14" fillId="2" borderId="14" xfId="8" applyNumberFormat="1" applyFont="1" applyFill="1" applyBorder="1" applyAlignment="1">
      <alignment horizontal="center" vertical="center"/>
    </xf>
    <xf numFmtId="1" fontId="14" fillId="2" borderId="23" xfId="8" applyNumberFormat="1" applyFont="1" applyFill="1" applyBorder="1" applyAlignment="1">
      <alignment horizontal="center" vertical="center"/>
    </xf>
    <xf numFmtId="1" fontId="14" fillId="2" borderId="2" xfId="8" applyNumberFormat="1" applyFont="1" applyFill="1" applyBorder="1" applyAlignment="1">
      <alignment horizontal="center" vertical="center"/>
    </xf>
    <xf numFmtId="1" fontId="14" fillId="2" borderId="24" xfId="8" applyNumberFormat="1" applyFont="1" applyFill="1" applyBorder="1" applyAlignment="1">
      <alignment horizontal="center" vertical="center"/>
    </xf>
    <xf numFmtId="1" fontId="14" fillId="2" borderId="26" xfId="8" applyNumberFormat="1" applyFont="1" applyFill="1" applyBorder="1" applyAlignment="1">
      <alignment horizontal="center" vertical="center"/>
    </xf>
    <xf numFmtId="1" fontId="14" fillId="2" borderId="19" xfId="8" applyNumberFormat="1" applyFont="1" applyFill="1" applyBorder="1" applyAlignment="1">
      <alignment horizontal="center" vertical="center"/>
    </xf>
    <xf numFmtId="1" fontId="14" fillId="2" borderId="8" xfId="8" applyNumberFormat="1" applyFont="1" applyFill="1" applyBorder="1" applyAlignment="1">
      <alignment horizontal="center" vertical="center"/>
    </xf>
    <xf numFmtId="1" fontId="14" fillId="2" borderId="27" xfId="8" applyNumberFormat="1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7" fillId="0" borderId="29" xfId="8" applyFont="1" applyFill="1" applyBorder="1" applyAlignment="1">
      <alignment horizontal="center" vertical="center" wrapText="1"/>
    </xf>
    <xf numFmtId="0" fontId="26" fillId="2" borderId="5" xfId="6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2" borderId="6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5" fillId="2" borderId="1" xfId="6" applyNumberFormat="1" applyFont="1" applyFill="1" applyBorder="1" applyAlignment="1">
      <alignment horizontal="center" wrapText="1"/>
    </xf>
    <xf numFmtId="165" fontId="5" fillId="12" borderId="28" xfId="0" applyNumberFormat="1" applyFont="1" applyFill="1" applyBorder="1" applyAlignment="1">
      <alignment horizontal="center" vertical="center" wrapText="1"/>
    </xf>
    <xf numFmtId="165" fontId="28" fillId="0" borderId="1" xfId="6" applyNumberFormat="1" applyFont="1" applyBorder="1" applyAlignment="1">
      <alignment horizontal="center" vertical="center"/>
    </xf>
    <xf numFmtId="1" fontId="13" fillId="2" borderId="1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165" fontId="1" fillId="2" borderId="6" xfId="6" applyNumberFormat="1" applyFill="1" applyBorder="1" applyAlignment="1">
      <alignment horizontal="center" vertical="center" wrapText="1"/>
    </xf>
    <xf numFmtId="0" fontId="7" fillId="2" borderId="1" xfId="6" applyNumberFormat="1" applyFont="1" applyFill="1" applyBorder="1" applyAlignment="1">
      <alignment horizontal="center" vertical="center" wrapText="1"/>
    </xf>
    <xf numFmtId="165" fontId="7" fillId="13" borderId="1" xfId="6" applyNumberFormat="1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0" fillId="0" borderId="0" xfId="0" applyAlignment="1"/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3" fontId="8" fillId="4" borderId="2" xfId="8" applyNumberFormat="1" applyFont="1" applyFill="1" applyBorder="1" applyAlignment="1">
      <alignment horizontal="center" vertical="center" wrapText="1"/>
    </xf>
    <xf numFmtId="165" fontId="1" fillId="0" borderId="0" xfId="8" applyNumberFormat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22" fillId="2" borderId="1" xfId="6" applyNumberFormat="1" applyFont="1" applyFill="1" applyBorder="1" applyAlignment="1">
      <alignment horizontal="center" vertical="center" wrapText="1"/>
    </xf>
    <xf numFmtId="165" fontId="22" fillId="3" borderId="1" xfId="6" applyNumberFormat="1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wrapText="1"/>
    </xf>
    <xf numFmtId="165" fontId="33" fillId="3" borderId="1" xfId="6" applyNumberFormat="1" applyFont="1" applyFill="1" applyBorder="1" applyAlignment="1">
      <alignment horizontal="center" vertical="center"/>
    </xf>
    <xf numFmtId="1" fontId="33" fillId="3" borderId="1" xfId="6" applyNumberFormat="1" applyFont="1" applyFill="1" applyBorder="1" applyAlignment="1">
      <alignment horizontal="center" vertical="center"/>
    </xf>
    <xf numFmtId="165" fontId="5" fillId="3" borderId="1" xfId="6" applyNumberFormat="1" applyFont="1" applyFill="1" applyBorder="1" applyAlignment="1">
      <alignment horizontal="center" vertical="center"/>
    </xf>
    <xf numFmtId="165" fontId="5" fillId="14" borderId="1" xfId="6" applyNumberFormat="1" applyFont="1" applyFill="1" applyBorder="1" applyAlignment="1">
      <alignment horizontal="center" vertical="center"/>
    </xf>
    <xf numFmtId="165" fontId="28" fillId="3" borderId="1" xfId="0" applyNumberFormat="1" applyFont="1" applyFill="1" applyBorder="1" applyAlignment="1">
      <alignment horizontal="center" vertical="center" wrapText="1"/>
    </xf>
    <xf numFmtId="165" fontId="28" fillId="15" borderId="1" xfId="0" applyNumberFormat="1" applyFont="1" applyFill="1" applyBorder="1" applyAlignment="1">
      <alignment horizontal="center" vertical="center"/>
    </xf>
    <xf numFmtId="165" fontId="34" fillId="5" borderId="2" xfId="8" applyNumberFormat="1" applyFont="1" applyFill="1" applyBorder="1" applyAlignment="1">
      <alignment horizontal="center" vertical="center" wrapText="1"/>
    </xf>
    <xf numFmtId="165" fontId="10" fillId="0" borderId="0" xfId="6" applyNumberFormat="1" applyFont="1" applyFill="1" applyBorder="1"/>
    <xf numFmtId="165" fontId="35" fillId="5" borderId="1" xfId="7" applyNumberFormat="1" applyFont="1" applyFill="1" applyBorder="1" applyAlignment="1">
      <alignment horizontal="center" vertical="center" wrapText="1"/>
    </xf>
    <xf numFmtId="165" fontId="35" fillId="2" borderId="1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wrapText="1"/>
    </xf>
    <xf numFmtId="0" fontId="7" fillId="9" borderId="1" xfId="8" applyFont="1" applyFill="1" applyBorder="1" applyAlignment="1">
      <alignment horizontal="left" vertical="center" wrapText="1"/>
    </xf>
    <xf numFmtId="0" fontId="7" fillId="10" borderId="1" xfId="8" applyFont="1" applyFill="1" applyBorder="1" applyAlignment="1">
      <alignment horizontal="left" vertical="center" wrapText="1"/>
    </xf>
    <xf numFmtId="0" fontId="7" fillId="0" borderId="1" xfId="8" applyFont="1" applyFill="1" applyBorder="1" applyAlignment="1">
      <alignment horizontal="left" vertical="center" wrapText="1"/>
    </xf>
    <xf numFmtId="0" fontId="27" fillId="0" borderId="1" xfId="8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horizontal="left" vertical="center" wrapText="1"/>
    </xf>
    <xf numFmtId="165" fontId="8" fillId="4" borderId="2" xfId="8" applyNumberFormat="1" applyFont="1" applyFill="1" applyBorder="1" applyAlignment="1">
      <alignment horizontal="left" vertical="center" wrapText="1"/>
    </xf>
    <xf numFmtId="0" fontId="1" fillId="0" borderId="0" xfId="6" applyAlignment="1">
      <alignment horizontal="left"/>
    </xf>
    <xf numFmtId="165" fontId="4" fillId="16" borderId="1" xfId="7" applyNumberFormat="1" applyFont="1" applyFill="1" applyBorder="1" applyAlignment="1">
      <alignment horizontal="center" vertical="center" wrapText="1"/>
    </xf>
    <xf numFmtId="165" fontId="28" fillId="17" borderId="1" xfId="0" applyNumberFormat="1" applyFont="1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Fill="1" applyBorder="1" applyAlignment="1">
      <alignment horizontal="center"/>
    </xf>
    <xf numFmtId="0" fontId="3" fillId="0" borderId="0" xfId="8" applyFont="1" applyBorder="1" applyAlignment="1">
      <alignment horizontal="center" vertical="center"/>
    </xf>
    <xf numFmtId="165" fontId="3" fillId="18" borderId="11" xfId="8" applyNumberFormat="1" applyFont="1" applyFill="1" applyBorder="1" applyAlignment="1">
      <alignment horizontal="center" vertical="center"/>
    </xf>
    <xf numFmtId="0" fontId="4" fillId="0" borderId="30" xfId="8" applyFont="1" applyFill="1" applyBorder="1" applyAlignment="1">
      <alignment horizontal="center" vertical="center" wrapText="1"/>
    </xf>
    <xf numFmtId="0" fontId="6" fillId="2" borderId="31" xfId="8" applyFont="1" applyFill="1" applyBorder="1" applyAlignment="1">
      <alignment horizontal="center" vertical="center" wrapText="1"/>
    </xf>
    <xf numFmtId="0" fontId="7" fillId="18" borderId="5" xfId="8" applyFont="1" applyFill="1" applyBorder="1" applyAlignment="1">
      <alignment horizontal="center" vertical="center" wrapText="1"/>
    </xf>
    <xf numFmtId="165" fontId="14" fillId="18" borderId="6" xfId="8" applyNumberFormat="1" applyFont="1" applyFill="1" applyBorder="1" applyAlignment="1">
      <alignment horizontal="center" vertical="center"/>
    </xf>
    <xf numFmtId="165" fontId="14" fillId="8" borderId="6" xfId="8" applyNumberFormat="1" applyFont="1" applyFill="1" applyBorder="1" applyAlignment="1">
      <alignment horizontal="center" vertical="center"/>
    </xf>
    <xf numFmtId="165" fontId="7" fillId="18" borderId="32" xfId="8" applyNumberFormat="1" applyFont="1" applyFill="1" applyBorder="1" applyAlignment="1">
      <alignment horizontal="center" vertical="center" wrapText="1"/>
    </xf>
    <xf numFmtId="0" fontId="7" fillId="8" borderId="5" xfId="8" applyFont="1" applyFill="1" applyBorder="1" applyAlignment="1">
      <alignment horizontal="center" vertical="center" wrapText="1"/>
    </xf>
    <xf numFmtId="165" fontId="7" fillId="8" borderId="32" xfId="8" applyNumberFormat="1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165" fontId="20" fillId="3" borderId="6" xfId="8" applyNumberFormat="1" applyFont="1" applyFill="1" applyBorder="1" applyAlignment="1">
      <alignment horizontal="center" vertical="center"/>
    </xf>
    <xf numFmtId="165" fontId="8" fillId="3" borderId="32" xfId="8" applyNumberFormat="1" applyFont="1" applyFill="1" applyBorder="1" applyAlignment="1">
      <alignment horizontal="center" vertical="center" wrapText="1"/>
    </xf>
    <xf numFmtId="165" fontId="8" fillId="3" borderId="6" xfId="8" applyNumberFormat="1" applyFont="1" applyFill="1" applyBorder="1" applyAlignment="1">
      <alignment horizontal="center" vertical="center" wrapText="1"/>
    </xf>
    <xf numFmtId="0" fontId="27" fillId="8" borderId="5" xfId="8" applyFont="1" applyFill="1" applyBorder="1" applyAlignment="1">
      <alignment horizontal="center" vertical="center" wrapText="1"/>
    </xf>
    <xf numFmtId="165" fontId="27" fillId="8" borderId="32" xfId="8" applyNumberFormat="1" applyFont="1" applyFill="1" applyBorder="1" applyAlignment="1">
      <alignment horizontal="center" vertical="center" wrapText="1"/>
    </xf>
    <xf numFmtId="165" fontId="14" fillId="17" borderId="6" xfId="8" applyNumberFormat="1" applyFont="1" applyFill="1" applyBorder="1" applyAlignment="1">
      <alignment horizontal="center" vertical="center"/>
    </xf>
    <xf numFmtId="0" fontId="7" fillId="17" borderId="5" xfId="8" applyFont="1" applyFill="1" applyBorder="1" applyAlignment="1">
      <alignment horizontal="center" vertical="center" wrapText="1"/>
    </xf>
    <xf numFmtId="165" fontId="7" fillId="17" borderId="32" xfId="8" applyNumberFormat="1" applyFont="1" applyFill="1" applyBorder="1" applyAlignment="1">
      <alignment horizontal="center" vertical="center" wrapText="1"/>
    </xf>
    <xf numFmtId="165" fontId="14" fillId="17" borderId="32" xfId="8" applyNumberFormat="1" applyFont="1" applyFill="1" applyBorder="1" applyAlignment="1">
      <alignment horizontal="center" vertical="center"/>
    </xf>
    <xf numFmtId="0" fontId="1" fillId="0" borderId="0" xfId="8" applyFill="1"/>
    <xf numFmtId="165" fontId="3" fillId="17" borderId="33" xfId="8" applyNumberFormat="1" applyFont="1" applyFill="1" applyBorder="1" applyAlignment="1">
      <alignment horizontal="center" vertical="center"/>
    </xf>
    <xf numFmtId="0" fontId="6" fillId="0" borderId="30" xfId="8" applyFont="1" applyFill="1" applyBorder="1" applyAlignment="1">
      <alignment horizontal="center" vertical="center" wrapText="1"/>
    </xf>
    <xf numFmtId="0" fontId="36" fillId="6" borderId="0" xfId="6" applyFont="1" applyFill="1" applyBorder="1"/>
    <xf numFmtId="165" fontId="1" fillId="0" borderId="0" xfId="8" applyNumberFormat="1"/>
    <xf numFmtId="165" fontId="3" fillId="0" borderId="0" xfId="8" applyNumberFormat="1" applyFont="1" applyFill="1" applyBorder="1" applyAlignment="1">
      <alignment horizontal="center" vertical="center"/>
    </xf>
    <xf numFmtId="0" fontId="6" fillId="0" borderId="31" xfId="8" applyFont="1" applyFill="1" applyBorder="1" applyAlignment="1">
      <alignment horizontal="center" vertical="center" wrapText="1"/>
    </xf>
    <xf numFmtId="165" fontId="14" fillId="0" borderId="6" xfId="8" applyNumberFormat="1" applyFont="1" applyFill="1" applyBorder="1" applyAlignment="1">
      <alignment horizontal="center" vertical="center"/>
    </xf>
    <xf numFmtId="165" fontId="20" fillId="0" borderId="6" xfId="8" applyNumberFormat="1" applyFont="1" applyFill="1" applyBorder="1" applyAlignment="1">
      <alignment horizontal="center" vertical="center"/>
    </xf>
    <xf numFmtId="165" fontId="14" fillId="0" borderId="32" xfId="8" applyNumberFormat="1" applyFont="1" applyFill="1" applyBorder="1" applyAlignment="1">
      <alignment horizontal="center" vertical="center"/>
    </xf>
    <xf numFmtId="165" fontId="20" fillId="0" borderId="32" xfId="8" applyNumberFormat="1" applyFont="1" applyFill="1" applyBorder="1" applyAlignment="1">
      <alignment horizontal="center" vertical="center"/>
    </xf>
    <xf numFmtId="165" fontId="37" fillId="8" borderId="6" xfId="8" applyNumberFormat="1" applyFont="1" applyFill="1" applyBorder="1" applyAlignment="1">
      <alignment horizontal="center" vertical="center"/>
    </xf>
    <xf numFmtId="165" fontId="38" fillId="3" borderId="6" xfId="8" applyNumberFormat="1" applyFont="1" applyFill="1" applyBorder="1" applyAlignment="1">
      <alignment horizontal="center" vertical="center"/>
    </xf>
    <xf numFmtId="165" fontId="37" fillId="18" borderId="6" xfId="8" applyNumberFormat="1" applyFont="1" applyFill="1" applyBorder="1" applyAlignment="1">
      <alignment horizontal="center" vertical="center"/>
    </xf>
    <xf numFmtId="0" fontId="28" fillId="0" borderId="1" xfId="8" applyFont="1" applyBorder="1" applyAlignment="1">
      <alignment horizontal="center" vertical="center"/>
    </xf>
    <xf numFmtId="0" fontId="1" fillId="0" borderId="0" xfId="8" applyFill="1" applyBorder="1"/>
    <xf numFmtId="0" fontId="6" fillId="0" borderId="0" xfId="8" applyFont="1" applyFill="1" applyBorder="1" applyAlignment="1">
      <alignment horizontal="center" vertical="center" wrapText="1"/>
    </xf>
    <xf numFmtId="165" fontId="14" fillId="0" borderId="0" xfId="8" applyNumberFormat="1" applyFont="1" applyFill="1" applyBorder="1" applyAlignment="1">
      <alignment horizontal="center" vertical="center"/>
    </xf>
    <xf numFmtId="165" fontId="20" fillId="0" borderId="0" xfId="8" applyNumberFormat="1" applyFont="1" applyFill="1" applyBorder="1" applyAlignment="1">
      <alignment horizontal="center" vertical="center"/>
    </xf>
    <xf numFmtId="0" fontId="3" fillId="0" borderId="0" xfId="8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 vertical="center" wrapText="1"/>
    </xf>
    <xf numFmtId="0" fontId="36" fillId="0" borderId="0" xfId="6" applyFont="1" applyFill="1" applyBorder="1"/>
    <xf numFmtId="0" fontId="8" fillId="0" borderId="0" xfId="8" applyFont="1" applyFill="1" applyBorder="1" applyAlignment="1">
      <alignment horizontal="center" vertical="center" wrapText="1"/>
    </xf>
    <xf numFmtId="165" fontId="1" fillId="0" borderId="0" xfId="8" applyNumberFormat="1" applyFill="1" applyBorder="1"/>
    <xf numFmtId="0" fontId="42" fillId="18" borderId="11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 readingOrder="1"/>
    </xf>
    <xf numFmtId="0" fontId="4" fillId="17" borderId="11" xfId="0" applyFont="1" applyFill="1" applyBorder="1" applyAlignment="1">
      <alignment horizontal="center" vertical="center" wrapText="1" readingOrder="1"/>
    </xf>
    <xf numFmtId="0" fontId="44" fillId="0" borderId="40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46" fillId="19" borderId="45" xfId="0" applyFont="1" applyFill="1" applyBorder="1" applyAlignment="1">
      <alignment horizontal="center" vertical="center" wrapText="1" readingOrder="1"/>
    </xf>
    <xf numFmtId="0" fontId="46" fillId="19" borderId="46" xfId="0" applyFont="1" applyFill="1" applyBorder="1" applyAlignment="1">
      <alignment horizontal="center" vertical="center" wrapText="1" readingOrder="1"/>
    </xf>
    <xf numFmtId="0" fontId="46" fillId="19" borderId="47" xfId="0" applyFont="1" applyFill="1" applyBorder="1" applyAlignment="1">
      <alignment horizontal="center" vertical="center" wrapText="1" readingOrder="1"/>
    </xf>
    <xf numFmtId="0" fontId="22" fillId="19" borderId="47" xfId="0" applyFont="1" applyFill="1" applyBorder="1" applyAlignment="1">
      <alignment horizontal="center" vertical="center" wrapText="1"/>
    </xf>
    <xf numFmtId="0" fontId="45" fillId="19" borderId="45" xfId="0" applyFont="1" applyFill="1" applyBorder="1" applyAlignment="1">
      <alignment horizontal="center" vertical="center" wrapText="1" readingOrder="1"/>
    </xf>
    <xf numFmtId="0" fontId="45" fillId="19" borderId="46" xfId="0" applyFont="1" applyFill="1" applyBorder="1" applyAlignment="1">
      <alignment horizontal="center" vertical="center" wrapText="1" readingOrder="1"/>
    </xf>
    <xf numFmtId="0" fontId="45" fillId="0" borderId="45" xfId="0" applyFont="1" applyBorder="1" applyAlignment="1">
      <alignment horizontal="center" vertical="center" wrapText="1" readingOrder="1"/>
    </xf>
    <xf numFmtId="0" fontId="45" fillId="0" borderId="46" xfId="0" applyFont="1" applyBorder="1" applyAlignment="1">
      <alignment horizontal="center" vertical="center" wrapText="1" readingOrder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8" fillId="0" borderId="3" xfId="8" applyFont="1" applyBorder="1" applyAlignment="1">
      <alignment horizontal="center" vertical="center"/>
    </xf>
    <xf numFmtId="0" fontId="28" fillId="0" borderId="0" xfId="8" applyFont="1" applyBorder="1" applyAlignment="1">
      <alignment horizontal="center" vertical="center"/>
    </xf>
    <xf numFmtId="165" fontId="14" fillId="18" borderId="10" xfId="8" applyNumberFormat="1" applyFont="1" applyFill="1" applyBorder="1" applyAlignment="1">
      <alignment horizontal="center" vertical="center"/>
    </xf>
    <xf numFmtId="165" fontId="5" fillId="5" borderId="2" xfId="8" applyNumberFormat="1" applyFont="1" applyFill="1" applyBorder="1" applyAlignment="1">
      <alignment horizontal="center" vertical="center" wrapText="1"/>
    </xf>
    <xf numFmtId="165" fontId="5" fillId="5" borderId="2" xfId="6" applyNumberFormat="1" applyFont="1" applyFill="1" applyBorder="1" applyAlignment="1">
      <alignment horizontal="center" vertical="center" wrapText="1"/>
    </xf>
    <xf numFmtId="165" fontId="34" fillId="5" borderId="1" xfId="7" applyNumberFormat="1" applyFont="1" applyFill="1" applyBorder="1" applyAlignment="1">
      <alignment horizontal="center" vertical="center" wrapText="1"/>
    </xf>
    <xf numFmtId="165" fontId="34" fillId="2" borderId="1" xfId="6" applyNumberFormat="1" applyFont="1" applyFill="1" applyBorder="1" applyAlignment="1">
      <alignment horizontal="center" vertical="center" wrapText="1"/>
    </xf>
    <xf numFmtId="165" fontId="5" fillId="17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 wrapText="1" readingOrder="1"/>
    </xf>
    <xf numFmtId="0" fontId="46" fillId="0" borderId="46" xfId="0" applyFont="1" applyBorder="1" applyAlignment="1">
      <alignment horizontal="center" vertical="center" wrapText="1" readingOrder="1"/>
    </xf>
    <xf numFmtId="0" fontId="46" fillId="0" borderId="47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 readingOrder="1"/>
    </xf>
    <xf numFmtId="0" fontId="13" fillId="0" borderId="53" xfId="0" applyFont="1" applyBorder="1" applyAlignment="1">
      <alignment horizontal="center" vertical="center" wrapText="1" readingOrder="1"/>
    </xf>
    <xf numFmtId="0" fontId="45" fillId="0" borderId="45" xfId="0" applyFont="1" applyBorder="1" applyAlignment="1">
      <alignment horizontal="center" vertical="center" wrapText="1" readingOrder="1"/>
    </xf>
    <xf numFmtId="0" fontId="45" fillId="0" borderId="46" xfId="0" applyFont="1" applyBorder="1" applyAlignment="1">
      <alignment horizontal="center" vertical="center" wrapText="1" readingOrder="1"/>
    </xf>
    <xf numFmtId="0" fontId="45" fillId="0" borderId="47" xfId="0" applyFont="1" applyBorder="1" applyAlignment="1">
      <alignment horizontal="center" vertical="center" wrapText="1" readingOrder="1"/>
    </xf>
    <xf numFmtId="0" fontId="13" fillId="0" borderId="50" xfId="0" applyFont="1" applyBorder="1" applyAlignment="1">
      <alignment horizontal="center" vertical="center" wrapText="1" readingOrder="1"/>
    </xf>
    <xf numFmtId="0" fontId="13" fillId="0" borderId="51" xfId="0" applyFont="1" applyBorder="1" applyAlignment="1">
      <alignment horizontal="center" vertical="center" wrapText="1" readingOrder="1"/>
    </xf>
    <xf numFmtId="0" fontId="13" fillId="0" borderId="52" xfId="0" applyFont="1" applyBorder="1" applyAlignment="1">
      <alignment horizontal="center" vertical="center" wrapText="1" readingOrder="1"/>
    </xf>
    <xf numFmtId="0" fontId="13" fillId="0" borderId="47" xfId="0" applyFont="1" applyBorder="1" applyAlignment="1">
      <alignment horizontal="center" vertical="center" wrapText="1" readingOrder="1"/>
    </xf>
    <xf numFmtId="0" fontId="13" fillId="0" borderId="26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4" fillId="17" borderId="16" xfId="0" applyFont="1" applyFill="1" applyBorder="1" applyAlignment="1">
      <alignment horizontal="center" vertical="center" wrapText="1" readingOrder="1"/>
    </xf>
    <xf numFmtId="0" fontId="4" fillId="17" borderId="42" xfId="0" applyFont="1" applyFill="1" applyBorder="1" applyAlignment="1">
      <alignment horizontal="center" vertical="center" wrapText="1" readingOrder="1"/>
    </xf>
    <xf numFmtId="0" fontId="47" fillId="19" borderId="45" xfId="0" applyFont="1" applyFill="1" applyBorder="1" applyAlignment="1">
      <alignment horizontal="center" vertical="center" wrapText="1" readingOrder="1"/>
    </xf>
    <xf numFmtId="0" fontId="47" fillId="19" borderId="46" xfId="0" applyFont="1" applyFill="1" applyBorder="1" applyAlignment="1">
      <alignment horizontal="center" vertical="center" wrapText="1" readingOrder="1"/>
    </xf>
    <xf numFmtId="0" fontId="47" fillId="19" borderId="47" xfId="0" applyFont="1" applyFill="1" applyBorder="1" applyAlignment="1">
      <alignment horizontal="center" vertical="center" wrapText="1" readingOrder="1"/>
    </xf>
    <xf numFmtId="0" fontId="46" fillId="19" borderId="48" xfId="0" applyFont="1" applyFill="1" applyBorder="1" applyAlignment="1">
      <alignment horizontal="center" vertical="center" wrapText="1" readingOrder="1"/>
    </xf>
    <xf numFmtId="0" fontId="46" fillId="19" borderId="49" xfId="0" applyFont="1" applyFill="1" applyBorder="1" applyAlignment="1">
      <alignment horizontal="center" vertical="center" wrapText="1" readingOrder="1"/>
    </xf>
    <xf numFmtId="0" fontId="45" fillId="0" borderId="26" xfId="0" applyFont="1" applyBorder="1" applyAlignment="1">
      <alignment horizontal="center" vertical="center" wrapText="1" readingOrder="1"/>
    </xf>
    <xf numFmtId="0" fontId="45" fillId="0" borderId="43" xfId="0" applyFont="1" applyBorder="1" applyAlignment="1">
      <alignment horizontal="center" vertical="center" wrapText="1" readingOrder="1"/>
    </xf>
    <xf numFmtId="0" fontId="45" fillId="19" borderId="45" xfId="0" applyFont="1" applyFill="1" applyBorder="1" applyAlignment="1">
      <alignment horizontal="center" vertical="center" wrapText="1" readingOrder="1"/>
    </xf>
    <xf numFmtId="0" fontId="45" fillId="19" borderId="47" xfId="0" applyFont="1" applyFill="1" applyBorder="1" applyAlignment="1">
      <alignment horizontal="center" vertical="center" wrapText="1" readingOrder="1"/>
    </xf>
    <xf numFmtId="0" fontId="39" fillId="19" borderId="30" xfId="0" applyFont="1" applyFill="1" applyBorder="1" applyAlignment="1">
      <alignment horizontal="center" vertical="center" wrapText="1" readingOrder="1"/>
    </xf>
    <xf numFmtId="0" fontId="39" fillId="19" borderId="34" xfId="0" applyFont="1" applyFill="1" applyBorder="1" applyAlignment="1">
      <alignment horizontal="center" vertical="center" wrapText="1" readingOrder="1"/>
    </xf>
    <xf numFmtId="0" fontId="39" fillId="19" borderId="38" xfId="0" applyFont="1" applyFill="1" applyBorder="1" applyAlignment="1">
      <alignment horizontal="center" vertical="center" wrapText="1" readingOrder="1"/>
    </xf>
    <xf numFmtId="0" fontId="39" fillId="19" borderId="39" xfId="0" applyFont="1" applyFill="1" applyBorder="1" applyAlignment="1">
      <alignment horizontal="center" vertical="center" wrapText="1" readingOrder="1"/>
    </xf>
    <xf numFmtId="0" fontId="40" fillId="19" borderId="35" xfId="0" applyFont="1" applyFill="1" applyBorder="1" applyAlignment="1">
      <alignment horizontal="center" vertical="center" wrapText="1" readingOrder="1"/>
    </xf>
    <xf numFmtId="0" fontId="40" fillId="19" borderId="36" xfId="0" applyFont="1" applyFill="1" applyBorder="1" applyAlignment="1">
      <alignment horizontal="center" vertical="center" wrapText="1" readingOrder="1"/>
    </xf>
    <xf numFmtId="0" fontId="40" fillId="19" borderId="37" xfId="0" applyFont="1" applyFill="1" applyBorder="1" applyAlignment="1">
      <alignment horizontal="center" vertical="center" wrapText="1" readingOrder="1"/>
    </xf>
    <xf numFmtId="0" fontId="41" fillId="0" borderId="40" xfId="0" applyFont="1" applyBorder="1" applyAlignment="1">
      <alignment horizontal="center" vertical="center" textRotation="90" wrapText="1" readingOrder="1"/>
    </xf>
    <xf numFmtId="0" fontId="41" fillId="0" borderId="14" xfId="0" applyFont="1" applyBorder="1" applyAlignment="1">
      <alignment horizontal="center" vertical="center" textRotation="90" wrapText="1" readingOrder="1"/>
    </xf>
    <xf numFmtId="0" fontId="41" fillId="0" borderId="44" xfId="0" applyFont="1" applyBorder="1" applyAlignment="1">
      <alignment horizontal="center" vertical="center" textRotation="90" wrapText="1" readingOrder="1"/>
    </xf>
    <xf numFmtId="0" fontId="43" fillId="18" borderId="16" xfId="0" applyFont="1" applyFill="1" applyBorder="1" applyAlignment="1">
      <alignment horizontal="center" vertical="center" wrapText="1" readingOrder="1"/>
    </xf>
    <xf numFmtId="0" fontId="43" fillId="18" borderId="41" xfId="0" applyFont="1" applyFill="1" applyBorder="1" applyAlignment="1">
      <alignment horizontal="center" vertical="center" wrapText="1" readingOrder="1"/>
    </xf>
    <xf numFmtId="0" fontId="43" fillId="18" borderId="42" xfId="0" applyFont="1" applyFill="1" applyBorder="1" applyAlignment="1">
      <alignment horizontal="center" vertical="center" wrapText="1" readingOrder="1"/>
    </xf>
    <xf numFmtId="0" fontId="43" fillId="8" borderId="16" xfId="0" applyFont="1" applyFill="1" applyBorder="1" applyAlignment="1">
      <alignment horizontal="center" vertical="center" wrapText="1" readingOrder="1"/>
    </xf>
    <xf numFmtId="0" fontId="43" fillId="8" borderId="41" xfId="0" applyFont="1" applyFill="1" applyBorder="1" applyAlignment="1">
      <alignment horizontal="center" vertical="center" wrapText="1" readingOrder="1"/>
    </xf>
    <xf numFmtId="0" fontId="43" fillId="8" borderId="42" xfId="0" applyFont="1" applyFill="1" applyBorder="1" applyAlignment="1">
      <alignment horizontal="center" vertical="center" wrapText="1" readingOrder="1"/>
    </xf>
    <xf numFmtId="0" fontId="3" fillId="0" borderId="0" xfId="8" applyFont="1" applyAlignment="1">
      <alignment horizontal="center" vertical="center"/>
    </xf>
    <xf numFmtId="0" fontId="4" fillId="2" borderId="19" xfId="8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3" borderId="3" xfId="8" applyFont="1" applyFill="1" applyBorder="1" applyAlignment="1">
      <alignment horizontal="center" vertical="center" wrapText="1"/>
    </xf>
    <xf numFmtId="0" fontId="4" fillId="2" borderId="20" xfId="8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8" xfId="6" applyFont="1" applyFill="1" applyBorder="1" applyAlignment="1">
      <alignment horizontal="center" vertical="center" wrapText="1"/>
    </xf>
    <xf numFmtId="0" fontId="4" fillId="2" borderId="25" xfId="6" applyFont="1" applyFill="1" applyBorder="1" applyAlignment="1">
      <alignment horizontal="center" vertical="center" wrapText="1"/>
    </xf>
    <xf numFmtId="0" fontId="14" fillId="2" borderId="9" xfId="6" applyFont="1" applyFill="1" applyBorder="1" applyAlignment="1">
      <alignment horizontal="center" vertical="center" wrapText="1"/>
    </xf>
    <xf numFmtId="0" fontId="14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14" borderId="3" xfId="6" applyFont="1" applyFill="1" applyBorder="1" applyAlignment="1">
      <alignment horizontal="center" vertical="center" wrapText="1"/>
    </xf>
    <xf numFmtId="0" fontId="4" fillId="14" borderId="10" xfId="6" applyFont="1" applyFill="1" applyBorder="1" applyAlignment="1">
      <alignment horizontal="center" vertical="center" wrapText="1"/>
    </xf>
    <xf numFmtId="0" fontId="4" fillId="14" borderId="6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9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7" borderId="3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top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2" xfId="6" applyFont="1" applyFill="1" applyBorder="1" applyAlignment="1">
      <alignment horizontal="center" vertical="top" wrapText="1"/>
    </xf>
    <xf numFmtId="0" fontId="3" fillId="0" borderId="0" xfId="6" applyFont="1" applyAlignment="1">
      <alignment horizont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6" applyFont="1" applyFill="1" applyBorder="1" applyAlignment="1">
      <alignment horizontal="center" vertical="center" wrapText="1"/>
    </xf>
    <xf numFmtId="0" fontId="5" fillId="2" borderId="25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left" vertical="center" wrapText="1"/>
    </xf>
    <xf numFmtId="0" fontId="5" fillId="2" borderId="25" xfId="6" applyFont="1" applyFill="1" applyBorder="1" applyAlignment="1">
      <alignment horizontal="left" vertical="center" wrapText="1"/>
    </xf>
    <xf numFmtId="0" fontId="5" fillId="2" borderId="9" xfId="6" applyFont="1" applyFill="1" applyBorder="1" applyAlignment="1">
      <alignment horizontal="left" vertical="center" wrapText="1"/>
    </xf>
    <xf numFmtId="0" fontId="14" fillId="0" borderId="10" xfId="6" applyFont="1" applyBorder="1" applyAlignment="1">
      <alignment horizontal="center" vertical="top" wrapText="1"/>
    </xf>
    <xf numFmtId="0" fontId="14" fillId="0" borderId="6" xfId="6" applyFont="1" applyBorder="1" applyAlignment="1">
      <alignment horizontal="center" wrapText="1"/>
    </xf>
    <xf numFmtId="0" fontId="4" fillId="8" borderId="3" xfId="6" applyFont="1" applyFill="1" applyBorder="1" applyAlignment="1">
      <alignment horizontal="center" vertical="top" wrapText="1"/>
    </xf>
    <xf numFmtId="0" fontId="4" fillId="8" borderId="10" xfId="6" applyFont="1" applyFill="1" applyBorder="1" applyAlignment="1">
      <alignment horizontal="center" vertical="top" wrapText="1"/>
    </xf>
    <xf numFmtId="0" fontId="14" fillId="8" borderId="6" xfId="6" applyFont="1" applyFill="1" applyBorder="1" applyAlignment="1">
      <alignment horizontal="center" vertical="top" wrapText="1"/>
    </xf>
    <xf numFmtId="0" fontId="4" fillId="8" borderId="6" xfId="6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12" fillId="6" borderId="0" xfId="6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0" fontId="26" fillId="2" borderId="3" xfId="6" applyFont="1" applyFill="1" applyBorder="1" applyAlignment="1">
      <alignment horizontal="center" vertical="center" wrapText="1"/>
    </xf>
    <xf numFmtId="0" fontId="26" fillId="2" borderId="10" xfId="6" applyFont="1" applyFill="1" applyBorder="1" applyAlignment="1">
      <alignment horizontal="center" vertical="center" wrapText="1"/>
    </xf>
    <xf numFmtId="0" fontId="26" fillId="2" borderId="6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6" fillId="2" borderId="5" xfId="6" applyFont="1" applyFill="1" applyBorder="1" applyAlignment="1">
      <alignment horizontal="center" vertical="center" wrapText="1"/>
    </xf>
    <xf numFmtId="0" fontId="26" fillId="2" borderId="7" xfId="6" applyFont="1" applyFill="1" applyBorder="1" applyAlignment="1">
      <alignment horizontal="center" vertical="center" wrapText="1"/>
    </xf>
    <xf numFmtId="0" fontId="26" fillId="2" borderId="2" xfId="6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6" fillId="3" borderId="3" xfId="7" applyFont="1" applyFill="1" applyBorder="1" applyAlignment="1">
      <alignment horizontal="center" vertical="center" wrapText="1"/>
    </xf>
    <xf numFmtId="0" fontId="26" fillId="3" borderId="10" xfId="7" applyFont="1" applyFill="1" applyBorder="1" applyAlignment="1">
      <alignment horizontal="center" vertical="center" wrapText="1"/>
    </xf>
    <xf numFmtId="0" fontId="26" fillId="3" borderId="6" xfId="7" applyFont="1" applyFill="1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15" xfId="6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</cellXfs>
  <cellStyles count="24">
    <cellStyle name="Excel Built-in Normal" xfId="1"/>
    <cellStyle name="Excel Built-in Normal 1" xfId="18"/>
    <cellStyle name="Excel Built-in Normal 2" xfId="19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6 2" xfId="20"/>
    <cellStyle name="Обычный 7" xfId="11"/>
    <cellStyle name="Обычный 8" xfId="17"/>
    <cellStyle name="Процентный 2" xfId="13"/>
    <cellStyle name="Процентный 2 2" xfId="21"/>
    <cellStyle name="Процентный 3" xfId="22"/>
    <cellStyle name="Финансовый 2" xfId="4"/>
    <cellStyle name="Финансовый 3" xfId="14"/>
    <cellStyle name="Финансовый 3 2" xfId="23"/>
  </cellStyles>
  <dxfs count="4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0"/>
  <sheetViews>
    <sheetView zoomScale="60" zoomScaleNormal="60" workbookViewId="0">
      <selection activeCell="E9" sqref="E9:E11"/>
    </sheetView>
  </sheetViews>
  <sheetFormatPr defaultRowHeight="14.4" x14ac:dyDescent="0.3"/>
  <cols>
    <col min="2" max="2" width="20.5546875" customWidth="1"/>
    <col min="3" max="3" width="20.44140625" customWidth="1"/>
    <col min="4" max="4" width="78.6640625" customWidth="1"/>
    <col min="5" max="5" width="76.109375" customWidth="1"/>
    <col min="6" max="6" width="54.88671875" customWidth="1"/>
  </cols>
  <sheetData>
    <row r="2" spans="2:6" ht="15" thickBot="1" x14ac:dyDescent="0.35"/>
    <row r="3" spans="2:6" ht="84" customHeight="1" thickBot="1" x14ac:dyDescent="0.35">
      <c r="B3" s="255" t="s">
        <v>314</v>
      </c>
      <c r="C3" s="256"/>
      <c r="D3" s="259" t="s">
        <v>315</v>
      </c>
      <c r="E3" s="260"/>
      <c r="F3" s="261"/>
    </row>
    <row r="4" spans="2:6" ht="23.4" thickBot="1" x14ac:dyDescent="0.35">
      <c r="B4" s="257"/>
      <c r="C4" s="258"/>
      <c r="D4" s="204"/>
      <c r="E4" s="205"/>
      <c r="F4" s="206"/>
    </row>
    <row r="5" spans="2:6" ht="20.399999999999999" x14ac:dyDescent="0.3">
      <c r="B5" s="262" t="s">
        <v>316</v>
      </c>
      <c r="C5" s="265"/>
      <c r="D5" s="207" t="s">
        <v>317</v>
      </c>
      <c r="E5" s="207" t="s">
        <v>318</v>
      </c>
      <c r="F5" s="207" t="s">
        <v>319</v>
      </c>
    </row>
    <row r="6" spans="2:6" ht="50.25" customHeight="1" x14ac:dyDescent="0.3">
      <c r="B6" s="263"/>
      <c r="C6" s="266"/>
      <c r="D6" s="251" t="s">
        <v>349</v>
      </c>
      <c r="E6" s="241" t="s">
        <v>352</v>
      </c>
      <c r="F6" s="241" t="s">
        <v>240</v>
      </c>
    </row>
    <row r="7" spans="2:6" ht="15" thickBot="1" x14ac:dyDescent="0.35">
      <c r="B7" s="263"/>
      <c r="C7" s="267"/>
      <c r="D7" s="252"/>
      <c r="E7" s="243"/>
      <c r="F7" s="243"/>
    </row>
    <row r="8" spans="2:6" ht="20.399999999999999" x14ac:dyDescent="0.3">
      <c r="B8" s="263"/>
      <c r="C8" s="268"/>
      <c r="D8" s="207" t="s">
        <v>321</v>
      </c>
      <c r="E8" s="207" t="s">
        <v>322</v>
      </c>
      <c r="F8" s="207" t="s">
        <v>323</v>
      </c>
    </row>
    <row r="9" spans="2:6" ht="83.4" customHeight="1" x14ac:dyDescent="0.3">
      <c r="B9" s="263"/>
      <c r="C9" s="269"/>
      <c r="D9" s="241" t="s">
        <v>350</v>
      </c>
      <c r="E9" s="241" t="s">
        <v>347</v>
      </c>
      <c r="F9" s="241" t="s">
        <v>320</v>
      </c>
    </row>
    <row r="10" spans="2:6" ht="69" customHeight="1" x14ac:dyDescent="0.3">
      <c r="B10" s="263"/>
      <c r="C10" s="269"/>
      <c r="D10" s="242"/>
      <c r="E10" s="242"/>
      <c r="F10" s="242"/>
    </row>
    <row r="11" spans="2:6" ht="72" customHeight="1" thickBot="1" x14ac:dyDescent="0.35">
      <c r="B11" s="263"/>
      <c r="C11" s="270"/>
      <c r="D11" s="243"/>
      <c r="E11" s="243"/>
      <c r="F11" s="243"/>
    </row>
    <row r="12" spans="2:6" ht="61.5" customHeight="1" x14ac:dyDescent="0.3">
      <c r="B12" s="263"/>
      <c r="C12" s="244"/>
      <c r="D12" s="207" t="s">
        <v>324</v>
      </c>
      <c r="E12" s="207" t="s">
        <v>325</v>
      </c>
      <c r="F12" s="207" t="s">
        <v>326</v>
      </c>
    </row>
    <row r="13" spans="2:6" ht="55.2" customHeight="1" thickBot="1" x14ac:dyDescent="0.35">
      <c r="B13" s="264"/>
      <c r="C13" s="245"/>
      <c r="D13" s="208" t="s">
        <v>320</v>
      </c>
      <c r="E13" s="208" t="s">
        <v>348</v>
      </c>
      <c r="F13" s="208" t="s">
        <v>225</v>
      </c>
    </row>
    <row r="16" spans="2:6" ht="15" thickBot="1" x14ac:dyDescent="0.35"/>
    <row r="17" spans="3:6" ht="22.8" x14ac:dyDescent="0.3">
      <c r="C17" s="209"/>
      <c r="D17" s="246" t="s">
        <v>327</v>
      </c>
      <c r="E17" s="209"/>
      <c r="F17" s="209"/>
    </row>
    <row r="18" spans="3:6" ht="45.6" x14ac:dyDescent="0.3">
      <c r="C18" s="210" t="s">
        <v>328</v>
      </c>
      <c r="D18" s="247"/>
      <c r="E18" s="210" t="s">
        <v>329</v>
      </c>
      <c r="F18" s="210" t="s">
        <v>330</v>
      </c>
    </row>
    <row r="19" spans="3:6" ht="23.4" thickBot="1" x14ac:dyDescent="0.35">
      <c r="C19" s="211"/>
      <c r="D19" s="248"/>
      <c r="E19" s="212"/>
      <c r="F19" s="212"/>
    </row>
    <row r="20" spans="3:6" ht="36" x14ac:dyDescent="0.3">
      <c r="C20" s="249" t="s">
        <v>331</v>
      </c>
      <c r="D20" s="251" t="s">
        <v>351</v>
      </c>
      <c r="E20" s="253" t="s">
        <v>332</v>
      </c>
      <c r="F20" s="213" t="s">
        <v>333</v>
      </c>
    </row>
    <row r="21" spans="3:6" ht="36.6" thickBot="1" x14ac:dyDescent="0.35">
      <c r="C21" s="250"/>
      <c r="D21" s="252"/>
      <c r="E21" s="254"/>
      <c r="F21" s="214" t="s">
        <v>334</v>
      </c>
    </row>
    <row r="22" spans="3:6" ht="94.8" customHeight="1" x14ac:dyDescent="0.3">
      <c r="C22" s="228" t="s">
        <v>335</v>
      </c>
      <c r="D22" s="237" t="s">
        <v>353</v>
      </c>
      <c r="E22" s="234" t="s">
        <v>336</v>
      </c>
      <c r="F22" s="215" t="s">
        <v>337</v>
      </c>
    </row>
    <row r="23" spans="3:6" ht="70.2" customHeight="1" x14ac:dyDescent="0.3">
      <c r="C23" s="229"/>
      <c r="D23" s="232"/>
      <c r="E23" s="235"/>
      <c r="F23" s="216" t="s">
        <v>338</v>
      </c>
    </row>
    <row r="24" spans="3:6" ht="81" customHeight="1" thickBot="1" x14ac:dyDescent="0.35">
      <c r="C24" s="229"/>
      <c r="D24" s="238"/>
      <c r="E24" s="235"/>
      <c r="F24" s="217"/>
    </row>
    <row r="25" spans="3:6" ht="18" x14ac:dyDescent="0.3">
      <c r="C25" s="228" t="s">
        <v>339</v>
      </c>
      <c r="D25" s="239" t="s">
        <v>354</v>
      </c>
      <c r="E25" s="234" t="s">
        <v>340</v>
      </c>
      <c r="F25" s="215" t="s">
        <v>341</v>
      </c>
    </row>
    <row r="26" spans="3:6" ht="54" x14ac:dyDescent="0.3">
      <c r="C26" s="229"/>
      <c r="D26" s="232"/>
      <c r="E26" s="235"/>
      <c r="F26" s="216" t="s">
        <v>342</v>
      </c>
    </row>
    <row r="27" spans="3:6" ht="15" thickBot="1" x14ac:dyDescent="0.35">
      <c r="C27" s="230"/>
      <c r="D27" s="240"/>
      <c r="E27" s="236"/>
      <c r="F27" s="218"/>
    </row>
    <row r="28" spans="3:6" ht="30.75" customHeight="1" x14ac:dyDescent="0.3">
      <c r="C28" s="228" t="s">
        <v>343</v>
      </c>
      <c r="D28" s="231" t="s">
        <v>355</v>
      </c>
      <c r="E28" s="234" t="s">
        <v>344</v>
      </c>
      <c r="F28" s="215" t="s">
        <v>345</v>
      </c>
    </row>
    <row r="29" spans="3:6" ht="36" x14ac:dyDescent="0.3">
      <c r="C29" s="229"/>
      <c r="D29" s="232"/>
      <c r="E29" s="235"/>
      <c r="F29" s="216" t="s">
        <v>346</v>
      </c>
    </row>
    <row r="30" spans="3:6" ht="15" thickBot="1" x14ac:dyDescent="0.35">
      <c r="C30" s="230"/>
      <c r="D30" s="233"/>
      <c r="E30" s="236"/>
      <c r="F30" s="218"/>
    </row>
  </sheetData>
  <sheetProtection algorithmName="SHA-512" hashValue="vk52PDYW5nDnfHNsZLIR+GMum3HI9ygxDvfMPKb+vaF7DIWJYVwe9ljDGzvkgDaDuNIC/brPK1XUVO/VManA3w==" saltValue="LzYLe3/XmxAOLZDWreIqzQ==" spinCount="100000" sheet="1" selectLockedCells="1" selectUnlockedCells="1"/>
  <mergeCells count="25">
    <mergeCell ref="B3:C4"/>
    <mergeCell ref="D3:F3"/>
    <mergeCell ref="B5:B13"/>
    <mergeCell ref="C5:C7"/>
    <mergeCell ref="D6:D7"/>
    <mergeCell ref="E6:E7"/>
    <mergeCell ref="F6:F7"/>
    <mergeCell ref="C8:C11"/>
    <mergeCell ref="D9:D11"/>
    <mergeCell ref="E9:E11"/>
    <mergeCell ref="F9:F11"/>
    <mergeCell ref="C12:C13"/>
    <mergeCell ref="D17:D19"/>
    <mergeCell ref="C20:C21"/>
    <mergeCell ref="D20:D21"/>
    <mergeCell ref="E20:E21"/>
    <mergeCell ref="C28:C30"/>
    <mergeCell ref="D28:D30"/>
    <mergeCell ref="E28:E30"/>
    <mergeCell ref="C22:C24"/>
    <mergeCell ref="D22:D24"/>
    <mergeCell ref="E22:E24"/>
    <mergeCell ref="C25:C27"/>
    <mergeCell ref="D25:D27"/>
    <mergeCell ref="E25:E27"/>
  </mergeCells>
  <pageMargins left="0.7" right="0.7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1"/>
  <sheetViews>
    <sheetView zoomScale="60" zoomScaleNormal="60" workbookViewId="0">
      <selection activeCell="P30" sqref="P30"/>
    </sheetView>
  </sheetViews>
  <sheetFormatPr defaultRowHeight="14.4" x14ac:dyDescent="0.3"/>
  <cols>
    <col min="1" max="1" width="9.109375" style="5"/>
    <col min="2" max="2" width="37.6640625" style="154" customWidth="1"/>
    <col min="3" max="3" width="15.6640625" style="5" customWidth="1"/>
    <col min="4" max="4" width="11.44140625" style="5" customWidth="1"/>
    <col min="5" max="5" width="12.88671875" style="5" customWidth="1"/>
    <col min="6" max="6" width="20.5546875" style="5" customWidth="1"/>
    <col min="7" max="7" width="21.5546875" style="5" customWidth="1"/>
    <col min="8" max="9" width="19.6640625" style="5" hidden="1" customWidth="1"/>
    <col min="10" max="11" width="11.44140625" style="5" hidden="1" customWidth="1"/>
    <col min="12" max="13" width="11.44140625" style="5" customWidth="1"/>
    <col min="14" max="14" width="10.6640625" style="5" customWidth="1"/>
    <col min="15" max="249" width="9.109375" style="5"/>
    <col min="250" max="250" width="26" style="5" customWidth="1"/>
    <col min="251" max="251" width="21.109375" style="5" customWidth="1"/>
    <col min="252" max="252" width="11.109375" style="5" customWidth="1"/>
    <col min="253" max="253" width="11.33203125" style="5" customWidth="1"/>
    <col min="254" max="254" width="14.33203125" style="5" customWidth="1"/>
    <col min="255" max="255" width="16.33203125" style="5" customWidth="1"/>
    <col min="256" max="256" width="22.33203125" style="5" customWidth="1"/>
    <col min="257" max="257" width="17.44140625" style="5" customWidth="1"/>
    <col min="258" max="258" width="21.5546875" style="5" customWidth="1"/>
    <col min="259" max="259" width="14.33203125" style="5" customWidth="1"/>
    <col min="260" max="260" width="9.109375" style="5" customWidth="1"/>
    <col min="261" max="261" width="11.33203125" style="5" customWidth="1"/>
    <col min="262" max="505" width="9.109375" style="5"/>
    <col min="506" max="506" width="26" style="5" customWidth="1"/>
    <col min="507" max="507" width="21.109375" style="5" customWidth="1"/>
    <col min="508" max="508" width="11.109375" style="5" customWidth="1"/>
    <col min="509" max="509" width="11.33203125" style="5" customWidth="1"/>
    <col min="510" max="510" width="14.33203125" style="5" customWidth="1"/>
    <col min="511" max="511" width="16.33203125" style="5" customWidth="1"/>
    <col min="512" max="512" width="22.33203125" style="5" customWidth="1"/>
    <col min="513" max="513" width="17.44140625" style="5" customWidth="1"/>
    <col min="514" max="514" width="21.5546875" style="5" customWidth="1"/>
    <col min="515" max="515" width="14.33203125" style="5" customWidth="1"/>
    <col min="516" max="516" width="9.109375" style="5" customWidth="1"/>
    <col min="517" max="517" width="11.33203125" style="5" customWidth="1"/>
    <col min="518" max="761" width="9.109375" style="5"/>
    <col min="762" max="762" width="26" style="5" customWidth="1"/>
    <col min="763" max="763" width="21.109375" style="5" customWidth="1"/>
    <col min="764" max="764" width="11.109375" style="5" customWidth="1"/>
    <col min="765" max="765" width="11.33203125" style="5" customWidth="1"/>
    <col min="766" max="766" width="14.33203125" style="5" customWidth="1"/>
    <col min="767" max="767" width="16.33203125" style="5" customWidth="1"/>
    <col min="768" max="768" width="22.33203125" style="5" customWidth="1"/>
    <col min="769" max="769" width="17.44140625" style="5" customWidth="1"/>
    <col min="770" max="770" width="21.5546875" style="5" customWidth="1"/>
    <col min="771" max="771" width="14.33203125" style="5" customWidth="1"/>
    <col min="772" max="772" width="9.109375" style="5" customWidth="1"/>
    <col min="773" max="773" width="11.33203125" style="5" customWidth="1"/>
    <col min="774" max="1017" width="9.109375" style="5"/>
    <col min="1018" max="1018" width="26" style="5" customWidth="1"/>
    <col min="1019" max="1019" width="21.109375" style="5" customWidth="1"/>
    <col min="1020" max="1020" width="11.109375" style="5" customWidth="1"/>
    <col min="1021" max="1021" width="11.33203125" style="5" customWidth="1"/>
    <col min="1022" max="1022" width="14.33203125" style="5" customWidth="1"/>
    <col min="1023" max="1023" width="16.33203125" style="5" customWidth="1"/>
    <col min="1024" max="1024" width="22.33203125" style="5" customWidth="1"/>
    <col min="1025" max="1025" width="17.44140625" style="5" customWidth="1"/>
    <col min="1026" max="1026" width="21.5546875" style="5" customWidth="1"/>
    <col min="1027" max="1027" width="14.33203125" style="5" customWidth="1"/>
    <col min="1028" max="1028" width="9.109375" style="5" customWidth="1"/>
    <col min="1029" max="1029" width="11.33203125" style="5" customWidth="1"/>
    <col min="1030" max="1273" width="9.109375" style="5"/>
    <col min="1274" max="1274" width="26" style="5" customWidth="1"/>
    <col min="1275" max="1275" width="21.109375" style="5" customWidth="1"/>
    <col min="1276" max="1276" width="11.109375" style="5" customWidth="1"/>
    <col min="1277" max="1277" width="11.33203125" style="5" customWidth="1"/>
    <col min="1278" max="1278" width="14.33203125" style="5" customWidth="1"/>
    <col min="1279" max="1279" width="16.33203125" style="5" customWidth="1"/>
    <col min="1280" max="1280" width="22.33203125" style="5" customWidth="1"/>
    <col min="1281" max="1281" width="17.44140625" style="5" customWidth="1"/>
    <col min="1282" max="1282" width="21.5546875" style="5" customWidth="1"/>
    <col min="1283" max="1283" width="14.33203125" style="5" customWidth="1"/>
    <col min="1284" max="1284" width="9.109375" style="5" customWidth="1"/>
    <col min="1285" max="1285" width="11.33203125" style="5" customWidth="1"/>
    <col min="1286" max="1529" width="9.109375" style="5"/>
    <col min="1530" max="1530" width="26" style="5" customWidth="1"/>
    <col min="1531" max="1531" width="21.109375" style="5" customWidth="1"/>
    <col min="1532" max="1532" width="11.109375" style="5" customWidth="1"/>
    <col min="1533" max="1533" width="11.33203125" style="5" customWidth="1"/>
    <col min="1534" max="1534" width="14.33203125" style="5" customWidth="1"/>
    <col min="1535" max="1535" width="16.33203125" style="5" customWidth="1"/>
    <col min="1536" max="1536" width="22.33203125" style="5" customWidth="1"/>
    <col min="1537" max="1537" width="17.44140625" style="5" customWidth="1"/>
    <col min="1538" max="1538" width="21.5546875" style="5" customWidth="1"/>
    <col min="1539" max="1539" width="14.33203125" style="5" customWidth="1"/>
    <col min="1540" max="1540" width="9.109375" style="5" customWidth="1"/>
    <col min="1541" max="1541" width="11.33203125" style="5" customWidth="1"/>
    <col min="1542" max="1785" width="9.109375" style="5"/>
    <col min="1786" max="1786" width="26" style="5" customWidth="1"/>
    <col min="1787" max="1787" width="21.109375" style="5" customWidth="1"/>
    <col min="1788" max="1788" width="11.109375" style="5" customWidth="1"/>
    <col min="1789" max="1789" width="11.33203125" style="5" customWidth="1"/>
    <col min="1790" max="1790" width="14.33203125" style="5" customWidth="1"/>
    <col min="1791" max="1791" width="16.33203125" style="5" customWidth="1"/>
    <col min="1792" max="1792" width="22.33203125" style="5" customWidth="1"/>
    <col min="1793" max="1793" width="17.44140625" style="5" customWidth="1"/>
    <col min="1794" max="1794" width="21.5546875" style="5" customWidth="1"/>
    <col min="1795" max="1795" width="14.33203125" style="5" customWidth="1"/>
    <col min="1796" max="1796" width="9.109375" style="5" customWidth="1"/>
    <col min="1797" max="1797" width="11.33203125" style="5" customWidth="1"/>
    <col min="1798" max="2041" width="9.109375" style="5"/>
    <col min="2042" max="2042" width="26" style="5" customWidth="1"/>
    <col min="2043" max="2043" width="21.109375" style="5" customWidth="1"/>
    <col min="2044" max="2044" width="11.109375" style="5" customWidth="1"/>
    <col min="2045" max="2045" width="11.33203125" style="5" customWidth="1"/>
    <col min="2046" max="2046" width="14.33203125" style="5" customWidth="1"/>
    <col min="2047" max="2047" width="16.33203125" style="5" customWidth="1"/>
    <col min="2048" max="2048" width="22.33203125" style="5" customWidth="1"/>
    <col min="2049" max="2049" width="17.44140625" style="5" customWidth="1"/>
    <col min="2050" max="2050" width="21.5546875" style="5" customWidth="1"/>
    <col min="2051" max="2051" width="14.33203125" style="5" customWidth="1"/>
    <col min="2052" max="2052" width="9.109375" style="5" customWidth="1"/>
    <col min="2053" max="2053" width="11.33203125" style="5" customWidth="1"/>
    <col min="2054" max="2297" width="9.109375" style="5"/>
    <col min="2298" max="2298" width="26" style="5" customWidth="1"/>
    <col min="2299" max="2299" width="21.109375" style="5" customWidth="1"/>
    <col min="2300" max="2300" width="11.109375" style="5" customWidth="1"/>
    <col min="2301" max="2301" width="11.33203125" style="5" customWidth="1"/>
    <col min="2302" max="2302" width="14.33203125" style="5" customWidth="1"/>
    <col min="2303" max="2303" width="16.33203125" style="5" customWidth="1"/>
    <col min="2304" max="2304" width="22.33203125" style="5" customWidth="1"/>
    <col min="2305" max="2305" width="17.44140625" style="5" customWidth="1"/>
    <col min="2306" max="2306" width="21.5546875" style="5" customWidth="1"/>
    <col min="2307" max="2307" width="14.33203125" style="5" customWidth="1"/>
    <col min="2308" max="2308" width="9.109375" style="5" customWidth="1"/>
    <col min="2309" max="2309" width="11.33203125" style="5" customWidth="1"/>
    <col min="2310" max="2553" width="9.109375" style="5"/>
    <col min="2554" max="2554" width="26" style="5" customWidth="1"/>
    <col min="2555" max="2555" width="21.109375" style="5" customWidth="1"/>
    <col min="2556" max="2556" width="11.109375" style="5" customWidth="1"/>
    <col min="2557" max="2557" width="11.33203125" style="5" customWidth="1"/>
    <col min="2558" max="2558" width="14.33203125" style="5" customWidth="1"/>
    <col min="2559" max="2559" width="16.33203125" style="5" customWidth="1"/>
    <col min="2560" max="2560" width="22.33203125" style="5" customWidth="1"/>
    <col min="2561" max="2561" width="17.44140625" style="5" customWidth="1"/>
    <col min="2562" max="2562" width="21.5546875" style="5" customWidth="1"/>
    <col min="2563" max="2563" width="14.33203125" style="5" customWidth="1"/>
    <col min="2564" max="2564" width="9.109375" style="5" customWidth="1"/>
    <col min="2565" max="2565" width="11.33203125" style="5" customWidth="1"/>
    <col min="2566" max="2809" width="9.109375" style="5"/>
    <col min="2810" max="2810" width="26" style="5" customWidth="1"/>
    <col min="2811" max="2811" width="21.109375" style="5" customWidth="1"/>
    <col min="2812" max="2812" width="11.109375" style="5" customWidth="1"/>
    <col min="2813" max="2813" width="11.33203125" style="5" customWidth="1"/>
    <col min="2814" max="2814" width="14.33203125" style="5" customWidth="1"/>
    <col min="2815" max="2815" width="16.33203125" style="5" customWidth="1"/>
    <col min="2816" max="2816" width="22.33203125" style="5" customWidth="1"/>
    <col min="2817" max="2817" width="17.44140625" style="5" customWidth="1"/>
    <col min="2818" max="2818" width="21.5546875" style="5" customWidth="1"/>
    <col min="2819" max="2819" width="14.33203125" style="5" customWidth="1"/>
    <col min="2820" max="2820" width="9.109375" style="5" customWidth="1"/>
    <col min="2821" max="2821" width="11.33203125" style="5" customWidth="1"/>
    <col min="2822" max="3065" width="9.109375" style="5"/>
    <col min="3066" max="3066" width="26" style="5" customWidth="1"/>
    <col min="3067" max="3067" width="21.109375" style="5" customWidth="1"/>
    <col min="3068" max="3068" width="11.109375" style="5" customWidth="1"/>
    <col min="3069" max="3069" width="11.33203125" style="5" customWidth="1"/>
    <col min="3070" max="3070" width="14.33203125" style="5" customWidth="1"/>
    <col min="3071" max="3071" width="16.33203125" style="5" customWidth="1"/>
    <col min="3072" max="3072" width="22.33203125" style="5" customWidth="1"/>
    <col min="3073" max="3073" width="17.44140625" style="5" customWidth="1"/>
    <col min="3074" max="3074" width="21.5546875" style="5" customWidth="1"/>
    <col min="3075" max="3075" width="14.33203125" style="5" customWidth="1"/>
    <col min="3076" max="3076" width="9.109375" style="5" customWidth="1"/>
    <col min="3077" max="3077" width="11.33203125" style="5" customWidth="1"/>
    <col min="3078" max="3321" width="9.109375" style="5"/>
    <col min="3322" max="3322" width="26" style="5" customWidth="1"/>
    <col min="3323" max="3323" width="21.109375" style="5" customWidth="1"/>
    <col min="3324" max="3324" width="11.109375" style="5" customWidth="1"/>
    <col min="3325" max="3325" width="11.33203125" style="5" customWidth="1"/>
    <col min="3326" max="3326" width="14.33203125" style="5" customWidth="1"/>
    <col min="3327" max="3327" width="16.33203125" style="5" customWidth="1"/>
    <col min="3328" max="3328" width="22.33203125" style="5" customWidth="1"/>
    <col min="3329" max="3329" width="17.44140625" style="5" customWidth="1"/>
    <col min="3330" max="3330" width="21.5546875" style="5" customWidth="1"/>
    <col min="3331" max="3331" width="14.33203125" style="5" customWidth="1"/>
    <col min="3332" max="3332" width="9.109375" style="5" customWidth="1"/>
    <col min="3333" max="3333" width="11.33203125" style="5" customWidth="1"/>
    <col min="3334" max="3577" width="9.109375" style="5"/>
    <col min="3578" max="3578" width="26" style="5" customWidth="1"/>
    <col min="3579" max="3579" width="21.109375" style="5" customWidth="1"/>
    <col min="3580" max="3580" width="11.109375" style="5" customWidth="1"/>
    <col min="3581" max="3581" width="11.33203125" style="5" customWidth="1"/>
    <col min="3582" max="3582" width="14.33203125" style="5" customWidth="1"/>
    <col min="3583" max="3583" width="16.33203125" style="5" customWidth="1"/>
    <col min="3584" max="3584" width="22.33203125" style="5" customWidth="1"/>
    <col min="3585" max="3585" width="17.44140625" style="5" customWidth="1"/>
    <col min="3586" max="3586" width="21.5546875" style="5" customWidth="1"/>
    <col min="3587" max="3587" width="14.33203125" style="5" customWidth="1"/>
    <col min="3588" max="3588" width="9.109375" style="5" customWidth="1"/>
    <col min="3589" max="3589" width="11.33203125" style="5" customWidth="1"/>
    <col min="3590" max="3833" width="9.109375" style="5"/>
    <col min="3834" max="3834" width="26" style="5" customWidth="1"/>
    <col min="3835" max="3835" width="21.109375" style="5" customWidth="1"/>
    <col min="3836" max="3836" width="11.109375" style="5" customWidth="1"/>
    <col min="3837" max="3837" width="11.33203125" style="5" customWidth="1"/>
    <col min="3838" max="3838" width="14.33203125" style="5" customWidth="1"/>
    <col min="3839" max="3839" width="16.33203125" style="5" customWidth="1"/>
    <col min="3840" max="3840" width="22.33203125" style="5" customWidth="1"/>
    <col min="3841" max="3841" width="17.44140625" style="5" customWidth="1"/>
    <col min="3842" max="3842" width="21.5546875" style="5" customWidth="1"/>
    <col min="3843" max="3843" width="14.33203125" style="5" customWidth="1"/>
    <col min="3844" max="3844" width="9.109375" style="5" customWidth="1"/>
    <col min="3845" max="3845" width="11.33203125" style="5" customWidth="1"/>
    <col min="3846" max="4089" width="9.109375" style="5"/>
    <col min="4090" max="4090" width="26" style="5" customWidth="1"/>
    <col min="4091" max="4091" width="21.109375" style="5" customWidth="1"/>
    <col min="4092" max="4092" width="11.109375" style="5" customWidth="1"/>
    <col min="4093" max="4093" width="11.33203125" style="5" customWidth="1"/>
    <col min="4094" max="4094" width="14.33203125" style="5" customWidth="1"/>
    <col min="4095" max="4095" width="16.33203125" style="5" customWidth="1"/>
    <col min="4096" max="4096" width="22.33203125" style="5" customWidth="1"/>
    <col min="4097" max="4097" width="17.44140625" style="5" customWidth="1"/>
    <col min="4098" max="4098" width="21.5546875" style="5" customWidth="1"/>
    <col min="4099" max="4099" width="14.33203125" style="5" customWidth="1"/>
    <col min="4100" max="4100" width="9.109375" style="5" customWidth="1"/>
    <col min="4101" max="4101" width="11.33203125" style="5" customWidth="1"/>
    <col min="4102" max="4345" width="9.109375" style="5"/>
    <col min="4346" max="4346" width="26" style="5" customWidth="1"/>
    <col min="4347" max="4347" width="21.109375" style="5" customWidth="1"/>
    <col min="4348" max="4348" width="11.109375" style="5" customWidth="1"/>
    <col min="4349" max="4349" width="11.33203125" style="5" customWidth="1"/>
    <col min="4350" max="4350" width="14.33203125" style="5" customWidth="1"/>
    <col min="4351" max="4351" width="16.33203125" style="5" customWidth="1"/>
    <col min="4352" max="4352" width="22.33203125" style="5" customWidth="1"/>
    <col min="4353" max="4353" width="17.44140625" style="5" customWidth="1"/>
    <col min="4354" max="4354" width="21.5546875" style="5" customWidth="1"/>
    <col min="4355" max="4355" width="14.33203125" style="5" customWidth="1"/>
    <col min="4356" max="4356" width="9.109375" style="5" customWidth="1"/>
    <col min="4357" max="4357" width="11.33203125" style="5" customWidth="1"/>
    <col min="4358" max="4601" width="9.109375" style="5"/>
    <col min="4602" max="4602" width="26" style="5" customWidth="1"/>
    <col min="4603" max="4603" width="21.109375" style="5" customWidth="1"/>
    <col min="4604" max="4604" width="11.109375" style="5" customWidth="1"/>
    <col min="4605" max="4605" width="11.33203125" style="5" customWidth="1"/>
    <col min="4606" max="4606" width="14.33203125" style="5" customWidth="1"/>
    <col min="4607" max="4607" width="16.33203125" style="5" customWidth="1"/>
    <col min="4608" max="4608" width="22.33203125" style="5" customWidth="1"/>
    <col min="4609" max="4609" width="17.44140625" style="5" customWidth="1"/>
    <col min="4610" max="4610" width="21.5546875" style="5" customWidth="1"/>
    <col min="4611" max="4611" width="14.33203125" style="5" customWidth="1"/>
    <col min="4612" max="4612" width="9.109375" style="5" customWidth="1"/>
    <col min="4613" max="4613" width="11.33203125" style="5" customWidth="1"/>
    <col min="4614" max="4857" width="9.109375" style="5"/>
    <col min="4858" max="4858" width="26" style="5" customWidth="1"/>
    <col min="4859" max="4859" width="21.109375" style="5" customWidth="1"/>
    <col min="4860" max="4860" width="11.109375" style="5" customWidth="1"/>
    <col min="4861" max="4861" width="11.33203125" style="5" customWidth="1"/>
    <col min="4862" max="4862" width="14.33203125" style="5" customWidth="1"/>
    <col min="4863" max="4863" width="16.33203125" style="5" customWidth="1"/>
    <col min="4864" max="4864" width="22.33203125" style="5" customWidth="1"/>
    <col min="4865" max="4865" width="17.44140625" style="5" customWidth="1"/>
    <col min="4866" max="4866" width="21.5546875" style="5" customWidth="1"/>
    <col min="4867" max="4867" width="14.33203125" style="5" customWidth="1"/>
    <col min="4868" max="4868" width="9.109375" style="5" customWidth="1"/>
    <col min="4869" max="4869" width="11.33203125" style="5" customWidth="1"/>
    <col min="4870" max="5113" width="9.109375" style="5"/>
    <col min="5114" max="5114" width="26" style="5" customWidth="1"/>
    <col min="5115" max="5115" width="21.109375" style="5" customWidth="1"/>
    <col min="5116" max="5116" width="11.109375" style="5" customWidth="1"/>
    <col min="5117" max="5117" width="11.33203125" style="5" customWidth="1"/>
    <col min="5118" max="5118" width="14.33203125" style="5" customWidth="1"/>
    <col min="5119" max="5119" width="16.33203125" style="5" customWidth="1"/>
    <col min="5120" max="5120" width="22.33203125" style="5" customWidth="1"/>
    <col min="5121" max="5121" width="17.44140625" style="5" customWidth="1"/>
    <col min="5122" max="5122" width="21.5546875" style="5" customWidth="1"/>
    <col min="5123" max="5123" width="14.33203125" style="5" customWidth="1"/>
    <col min="5124" max="5124" width="9.109375" style="5" customWidth="1"/>
    <col min="5125" max="5125" width="11.33203125" style="5" customWidth="1"/>
    <col min="5126" max="5369" width="9.109375" style="5"/>
    <col min="5370" max="5370" width="26" style="5" customWidth="1"/>
    <col min="5371" max="5371" width="21.109375" style="5" customWidth="1"/>
    <col min="5372" max="5372" width="11.109375" style="5" customWidth="1"/>
    <col min="5373" max="5373" width="11.33203125" style="5" customWidth="1"/>
    <col min="5374" max="5374" width="14.33203125" style="5" customWidth="1"/>
    <col min="5375" max="5375" width="16.33203125" style="5" customWidth="1"/>
    <col min="5376" max="5376" width="22.33203125" style="5" customWidth="1"/>
    <col min="5377" max="5377" width="17.44140625" style="5" customWidth="1"/>
    <col min="5378" max="5378" width="21.5546875" style="5" customWidth="1"/>
    <col min="5379" max="5379" width="14.33203125" style="5" customWidth="1"/>
    <col min="5380" max="5380" width="9.109375" style="5" customWidth="1"/>
    <col min="5381" max="5381" width="11.33203125" style="5" customWidth="1"/>
    <col min="5382" max="5625" width="9.109375" style="5"/>
    <col min="5626" max="5626" width="26" style="5" customWidth="1"/>
    <col min="5627" max="5627" width="21.109375" style="5" customWidth="1"/>
    <col min="5628" max="5628" width="11.109375" style="5" customWidth="1"/>
    <col min="5629" max="5629" width="11.33203125" style="5" customWidth="1"/>
    <col min="5630" max="5630" width="14.33203125" style="5" customWidth="1"/>
    <col min="5631" max="5631" width="16.33203125" style="5" customWidth="1"/>
    <col min="5632" max="5632" width="22.33203125" style="5" customWidth="1"/>
    <col min="5633" max="5633" width="17.44140625" style="5" customWidth="1"/>
    <col min="5634" max="5634" width="21.5546875" style="5" customWidth="1"/>
    <col min="5635" max="5635" width="14.33203125" style="5" customWidth="1"/>
    <col min="5636" max="5636" width="9.109375" style="5" customWidth="1"/>
    <col min="5637" max="5637" width="11.33203125" style="5" customWidth="1"/>
    <col min="5638" max="5881" width="9.109375" style="5"/>
    <col min="5882" max="5882" width="26" style="5" customWidth="1"/>
    <col min="5883" max="5883" width="21.109375" style="5" customWidth="1"/>
    <col min="5884" max="5884" width="11.109375" style="5" customWidth="1"/>
    <col min="5885" max="5885" width="11.33203125" style="5" customWidth="1"/>
    <col min="5886" max="5886" width="14.33203125" style="5" customWidth="1"/>
    <col min="5887" max="5887" width="16.33203125" style="5" customWidth="1"/>
    <col min="5888" max="5888" width="22.33203125" style="5" customWidth="1"/>
    <col min="5889" max="5889" width="17.44140625" style="5" customWidth="1"/>
    <col min="5890" max="5890" width="21.5546875" style="5" customWidth="1"/>
    <col min="5891" max="5891" width="14.33203125" style="5" customWidth="1"/>
    <col min="5892" max="5892" width="9.109375" style="5" customWidth="1"/>
    <col min="5893" max="5893" width="11.33203125" style="5" customWidth="1"/>
    <col min="5894" max="6137" width="9.109375" style="5"/>
    <col min="6138" max="6138" width="26" style="5" customWidth="1"/>
    <col min="6139" max="6139" width="21.109375" style="5" customWidth="1"/>
    <col min="6140" max="6140" width="11.109375" style="5" customWidth="1"/>
    <col min="6141" max="6141" width="11.33203125" style="5" customWidth="1"/>
    <col min="6142" max="6142" width="14.33203125" style="5" customWidth="1"/>
    <col min="6143" max="6143" width="16.33203125" style="5" customWidth="1"/>
    <col min="6144" max="6144" width="22.33203125" style="5" customWidth="1"/>
    <col min="6145" max="6145" width="17.44140625" style="5" customWidth="1"/>
    <col min="6146" max="6146" width="21.5546875" style="5" customWidth="1"/>
    <col min="6147" max="6147" width="14.33203125" style="5" customWidth="1"/>
    <col min="6148" max="6148" width="9.109375" style="5" customWidth="1"/>
    <col min="6149" max="6149" width="11.33203125" style="5" customWidth="1"/>
    <col min="6150" max="6393" width="9.109375" style="5"/>
    <col min="6394" max="6394" width="26" style="5" customWidth="1"/>
    <col min="6395" max="6395" width="21.109375" style="5" customWidth="1"/>
    <col min="6396" max="6396" width="11.109375" style="5" customWidth="1"/>
    <col min="6397" max="6397" width="11.33203125" style="5" customWidth="1"/>
    <col min="6398" max="6398" width="14.33203125" style="5" customWidth="1"/>
    <col min="6399" max="6399" width="16.33203125" style="5" customWidth="1"/>
    <col min="6400" max="6400" width="22.33203125" style="5" customWidth="1"/>
    <col min="6401" max="6401" width="17.44140625" style="5" customWidth="1"/>
    <col min="6402" max="6402" width="21.5546875" style="5" customWidth="1"/>
    <col min="6403" max="6403" width="14.33203125" style="5" customWidth="1"/>
    <col min="6404" max="6404" width="9.109375" style="5" customWidth="1"/>
    <col min="6405" max="6405" width="11.33203125" style="5" customWidth="1"/>
    <col min="6406" max="6649" width="9.109375" style="5"/>
    <col min="6650" max="6650" width="26" style="5" customWidth="1"/>
    <col min="6651" max="6651" width="21.109375" style="5" customWidth="1"/>
    <col min="6652" max="6652" width="11.109375" style="5" customWidth="1"/>
    <col min="6653" max="6653" width="11.33203125" style="5" customWidth="1"/>
    <col min="6654" max="6654" width="14.33203125" style="5" customWidth="1"/>
    <col min="6655" max="6655" width="16.33203125" style="5" customWidth="1"/>
    <col min="6656" max="6656" width="22.33203125" style="5" customWidth="1"/>
    <col min="6657" max="6657" width="17.44140625" style="5" customWidth="1"/>
    <col min="6658" max="6658" width="21.5546875" style="5" customWidth="1"/>
    <col min="6659" max="6659" width="14.33203125" style="5" customWidth="1"/>
    <col min="6660" max="6660" width="9.109375" style="5" customWidth="1"/>
    <col min="6661" max="6661" width="11.33203125" style="5" customWidth="1"/>
    <col min="6662" max="6905" width="9.109375" style="5"/>
    <col min="6906" max="6906" width="26" style="5" customWidth="1"/>
    <col min="6907" max="6907" width="21.109375" style="5" customWidth="1"/>
    <col min="6908" max="6908" width="11.109375" style="5" customWidth="1"/>
    <col min="6909" max="6909" width="11.33203125" style="5" customWidth="1"/>
    <col min="6910" max="6910" width="14.33203125" style="5" customWidth="1"/>
    <col min="6911" max="6911" width="16.33203125" style="5" customWidth="1"/>
    <col min="6912" max="6912" width="22.33203125" style="5" customWidth="1"/>
    <col min="6913" max="6913" width="17.44140625" style="5" customWidth="1"/>
    <col min="6914" max="6914" width="21.5546875" style="5" customWidth="1"/>
    <col min="6915" max="6915" width="14.33203125" style="5" customWidth="1"/>
    <col min="6916" max="6916" width="9.109375" style="5" customWidth="1"/>
    <col min="6917" max="6917" width="11.33203125" style="5" customWidth="1"/>
    <col min="6918" max="7161" width="9.109375" style="5"/>
    <col min="7162" max="7162" width="26" style="5" customWidth="1"/>
    <col min="7163" max="7163" width="21.109375" style="5" customWidth="1"/>
    <col min="7164" max="7164" width="11.109375" style="5" customWidth="1"/>
    <col min="7165" max="7165" width="11.33203125" style="5" customWidth="1"/>
    <col min="7166" max="7166" width="14.33203125" style="5" customWidth="1"/>
    <col min="7167" max="7167" width="16.33203125" style="5" customWidth="1"/>
    <col min="7168" max="7168" width="22.33203125" style="5" customWidth="1"/>
    <col min="7169" max="7169" width="17.44140625" style="5" customWidth="1"/>
    <col min="7170" max="7170" width="21.5546875" style="5" customWidth="1"/>
    <col min="7171" max="7171" width="14.33203125" style="5" customWidth="1"/>
    <col min="7172" max="7172" width="9.109375" style="5" customWidth="1"/>
    <col min="7173" max="7173" width="11.33203125" style="5" customWidth="1"/>
    <col min="7174" max="7417" width="9.109375" style="5"/>
    <col min="7418" max="7418" width="26" style="5" customWidth="1"/>
    <col min="7419" max="7419" width="21.109375" style="5" customWidth="1"/>
    <col min="7420" max="7420" width="11.109375" style="5" customWidth="1"/>
    <col min="7421" max="7421" width="11.33203125" style="5" customWidth="1"/>
    <col min="7422" max="7422" width="14.33203125" style="5" customWidth="1"/>
    <col min="7423" max="7423" width="16.33203125" style="5" customWidth="1"/>
    <col min="7424" max="7424" width="22.33203125" style="5" customWidth="1"/>
    <col min="7425" max="7425" width="17.44140625" style="5" customWidth="1"/>
    <col min="7426" max="7426" width="21.5546875" style="5" customWidth="1"/>
    <col min="7427" max="7427" width="14.33203125" style="5" customWidth="1"/>
    <col min="7428" max="7428" width="9.109375" style="5" customWidth="1"/>
    <col min="7429" max="7429" width="11.33203125" style="5" customWidth="1"/>
    <col min="7430" max="7673" width="9.109375" style="5"/>
    <col min="7674" max="7674" width="26" style="5" customWidth="1"/>
    <col min="7675" max="7675" width="21.109375" style="5" customWidth="1"/>
    <col min="7676" max="7676" width="11.109375" style="5" customWidth="1"/>
    <col min="7677" max="7677" width="11.33203125" style="5" customWidth="1"/>
    <col min="7678" max="7678" width="14.33203125" style="5" customWidth="1"/>
    <col min="7679" max="7679" width="16.33203125" style="5" customWidth="1"/>
    <col min="7680" max="7680" width="22.33203125" style="5" customWidth="1"/>
    <col min="7681" max="7681" width="17.44140625" style="5" customWidth="1"/>
    <col min="7682" max="7682" width="21.5546875" style="5" customWidth="1"/>
    <col min="7683" max="7683" width="14.33203125" style="5" customWidth="1"/>
    <col min="7684" max="7684" width="9.109375" style="5" customWidth="1"/>
    <col min="7685" max="7685" width="11.33203125" style="5" customWidth="1"/>
    <col min="7686" max="7929" width="9.109375" style="5"/>
    <col min="7930" max="7930" width="26" style="5" customWidth="1"/>
    <col min="7931" max="7931" width="21.109375" style="5" customWidth="1"/>
    <col min="7932" max="7932" width="11.109375" style="5" customWidth="1"/>
    <col min="7933" max="7933" width="11.33203125" style="5" customWidth="1"/>
    <col min="7934" max="7934" width="14.33203125" style="5" customWidth="1"/>
    <col min="7935" max="7935" width="16.33203125" style="5" customWidth="1"/>
    <col min="7936" max="7936" width="22.33203125" style="5" customWidth="1"/>
    <col min="7937" max="7937" width="17.44140625" style="5" customWidth="1"/>
    <col min="7938" max="7938" width="21.5546875" style="5" customWidth="1"/>
    <col min="7939" max="7939" width="14.33203125" style="5" customWidth="1"/>
    <col min="7940" max="7940" width="9.109375" style="5" customWidth="1"/>
    <col min="7941" max="7941" width="11.33203125" style="5" customWidth="1"/>
    <col min="7942" max="8185" width="9.109375" style="5"/>
    <col min="8186" max="8186" width="26" style="5" customWidth="1"/>
    <col min="8187" max="8187" width="21.109375" style="5" customWidth="1"/>
    <col min="8188" max="8188" width="11.109375" style="5" customWidth="1"/>
    <col min="8189" max="8189" width="11.33203125" style="5" customWidth="1"/>
    <col min="8190" max="8190" width="14.33203125" style="5" customWidth="1"/>
    <col min="8191" max="8191" width="16.33203125" style="5" customWidth="1"/>
    <col min="8192" max="8192" width="22.33203125" style="5" customWidth="1"/>
    <col min="8193" max="8193" width="17.44140625" style="5" customWidth="1"/>
    <col min="8194" max="8194" width="21.5546875" style="5" customWidth="1"/>
    <col min="8195" max="8195" width="14.33203125" style="5" customWidth="1"/>
    <col min="8196" max="8196" width="9.109375" style="5" customWidth="1"/>
    <col min="8197" max="8197" width="11.33203125" style="5" customWidth="1"/>
    <col min="8198" max="8441" width="9.109375" style="5"/>
    <col min="8442" max="8442" width="26" style="5" customWidth="1"/>
    <col min="8443" max="8443" width="21.109375" style="5" customWidth="1"/>
    <col min="8444" max="8444" width="11.109375" style="5" customWidth="1"/>
    <col min="8445" max="8445" width="11.33203125" style="5" customWidth="1"/>
    <col min="8446" max="8446" width="14.33203125" style="5" customWidth="1"/>
    <col min="8447" max="8447" width="16.33203125" style="5" customWidth="1"/>
    <col min="8448" max="8448" width="22.33203125" style="5" customWidth="1"/>
    <col min="8449" max="8449" width="17.44140625" style="5" customWidth="1"/>
    <col min="8450" max="8450" width="21.5546875" style="5" customWidth="1"/>
    <col min="8451" max="8451" width="14.33203125" style="5" customWidth="1"/>
    <col min="8452" max="8452" width="9.109375" style="5" customWidth="1"/>
    <col min="8453" max="8453" width="11.33203125" style="5" customWidth="1"/>
    <col min="8454" max="8697" width="9.109375" style="5"/>
    <col min="8698" max="8698" width="26" style="5" customWidth="1"/>
    <col min="8699" max="8699" width="21.109375" style="5" customWidth="1"/>
    <col min="8700" max="8700" width="11.109375" style="5" customWidth="1"/>
    <col min="8701" max="8701" width="11.33203125" style="5" customWidth="1"/>
    <col min="8702" max="8702" width="14.33203125" style="5" customWidth="1"/>
    <col min="8703" max="8703" width="16.33203125" style="5" customWidth="1"/>
    <col min="8704" max="8704" width="22.33203125" style="5" customWidth="1"/>
    <col min="8705" max="8705" width="17.44140625" style="5" customWidth="1"/>
    <col min="8706" max="8706" width="21.5546875" style="5" customWidth="1"/>
    <col min="8707" max="8707" width="14.33203125" style="5" customWidth="1"/>
    <col min="8708" max="8708" width="9.109375" style="5" customWidth="1"/>
    <col min="8709" max="8709" width="11.33203125" style="5" customWidth="1"/>
    <col min="8710" max="8953" width="9.109375" style="5"/>
    <col min="8954" max="8954" width="26" style="5" customWidth="1"/>
    <col min="8955" max="8955" width="21.109375" style="5" customWidth="1"/>
    <col min="8956" max="8956" width="11.109375" style="5" customWidth="1"/>
    <col min="8957" max="8957" width="11.33203125" style="5" customWidth="1"/>
    <col min="8958" max="8958" width="14.33203125" style="5" customWidth="1"/>
    <col min="8959" max="8959" width="16.33203125" style="5" customWidth="1"/>
    <col min="8960" max="8960" width="22.33203125" style="5" customWidth="1"/>
    <col min="8961" max="8961" width="17.44140625" style="5" customWidth="1"/>
    <col min="8962" max="8962" width="21.5546875" style="5" customWidth="1"/>
    <col min="8963" max="8963" width="14.33203125" style="5" customWidth="1"/>
    <col min="8964" max="8964" width="9.109375" style="5" customWidth="1"/>
    <col min="8965" max="8965" width="11.33203125" style="5" customWidth="1"/>
    <col min="8966" max="9209" width="9.109375" style="5"/>
    <col min="9210" max="9210" width="26" style="5" customWidth="1"/>
    <col min="9211" max="9211" width="21.109375" style="5" customWidth="1"/>
    <col min="9212" max="9212" width="11.109375" style="5" customWidth="1"/>
    <col min="9213" max="9213" width="11.33203125" style="5" customWidth="1"/>
    <col min="9214" max="9214" width="14.33203125" style="5" customWidth="1"/>
    <col min="9215" max="9215" width="16.33203125" style="5" customWidth="1"/>
    <col min="9216" max="9216" width="22.33203125" style="5" customWidth="1"/>
    <col min="9217" max="9217" width="17.44140625" style="5" customWidth="1"/>
    <col min="9218" max="9218" width="21.5546875" style="5" customWidth="1"/>
    <col min="9219" max="9219" width="14.33203125" style="5" customWidth="1"/>
    <col min="9220" max="9220" width="9.109375" style="5" customWidth="1"/>
    <col min="9221" max="9221" width="11.33203125" style="5" customWidth="1"/>
    <col min="9222" max="9465" width="9.109375" style="5"/>
    <col min="9466" max="9466" width="26" style="5" customWidth="1"/>
    <col min="9467" max="9467" width="21.109375" style="5" customWidth="1"/>
    <col min="9468" max="9468" width="11.109375" style="5" customWidth="1"/>
    <col min="9469" max="9469" width="11.33203125" style="5" customWidth="1"/>
    <col min="9470" max="9470" width="14.33203125" style="5" customWidth="1"/>
    <col min="9471" max="9471" width="16.33203125" style="5" customWidth="1"/>
    <col min="9472" max="9472" width="22.33203125" style="5" customWidth="1"/>
    <col min="9473" max="9473" width="17.44140625" style="5" customWidth="1"/>
    <col min="9474" max="9474" width="21.5546875" style="5" customWidth="1"/>
    <col min="9475" max="9475" width="14.33203125" style="5" customWidth="1"/>
    <col min="9476" max="9476" width="9.109375" style="5" customWidth="1"/>
    <col min="9477" max="9477" width="11.33203125" style="5" customWidth="1"/>
    <col min="9478" max="9721" width="9.109375" style="5"/>
    <col min="9722" max="9722" width="26" style="5" customWidth="1"/>
    <col min="9723" max="9723" width="21.109375" style="5" customWidth="1"/>
    <col min="9724" max="9724" width="11.109375" style="5" customWidth="1"/>
    <col min="9725" max="9725" width="11.33203125" style="5" customWidth="1"/>
    <col min="9726" max="9726" width="14.33203125" style="5" customWidth="1"/>
    <col min="9727" max="9727" width="16.33203125" style="5" customWidth="1"/>
    <col min="9728" max="9728" width="22.33203125" style="5" customWidth="1"/>
    <col min="9729" max="9729" width="17.44140625" style="5" customWidth="1"/>
    <col min="9730" max="9730" width="21.5546875" style="5" customWidth="1"/>
    <col min="9731" max="9731" width="14.33203125" style="5" customWidth="1"/>
    <col min="9732" max="9732" width="9.109375" style="5" customWidth="1"/>
    <col min="9733" max="9733" width="11.33203125" style="5" customWidth="1"/>
    <col min="9734" max="9977" width="9.109375" style="5"/>
    <col min="9978" max="9978" width="26" style="5" customWidth="1"/>
    <col min="9979" max="9979" width="21.109375" style="5" customWidth="1"/>
    <col min="9980" max="9980" width="11.109375" style="5" customWidth="1"/>
    <col min="9981" max="9981" width="11.33203125" style="5" customWidth="1"/>
    <col min="9982" max="9982" width="14.33203125" style="5" customWidth="1"/>
    <col min="9983" max="9983" width="16.33203125" style="5" customWidth="1"/>
    <col min="9984" max="9984" width="22.33203125" style="5" customWidth="1"/>
    <col min="9985" max="9985" width="17.44140625" style="5" customWidth="1"/>
    <col min="9986" max="9986" width="21.5546875" style="5" customWidth="1"/>
    <col min="9987" max="9987" width="14.33203125" style="5" customWidth="1"/>
    <col min="9988" max="9988" width="9.109375" style="5" customWidth="1"/>
    <col min="9989" max="9989" width="11.33203125" style="5" customWidth="1"/>
    <col min="9990" max="10233" width="9.109375" style="5"/>
    <col min="10234" max="10234" width="26" style="5" customWidth="1"/>
    <col min="10235" max="10235" width="21.109375" style="5" customWidth="1"/>
    <col min="10236" max="10236" width="11.109375" style="5" customWidth="1"/>
    <col min="10237" max="10237" width="11.33203125" style="5" customWidth="1"/>
    <col min="10238" max="10238" width="14.33203125" style="5" customWidth="1"/>
    <col min="10239" max="10239" width="16.33203125" style="5" customWidth="1"/>
    <col min="10240" max="10240" width="22.33203125" style="5" customWidth="1"/>
    <col min="10241" max="10241" width="17.44140625" style="5" customWidth="1"/>
    <col min="10242" max="10242" width="21.5546875" style="5" customWidth="1"/>
    <col min="10243" max="10243" width="14.33203125" style="5" customWidth="1"/>
    <col min="10244" max="10244" width="9.109375" style="5" customWidth="1"/>
    <col min="10245" max="10245" width="11.33203125" style="5" customWidth="1"/>
    <col min="10246" max="10489" width="9.109375" style="5"/>
    <col min="10490" max="10490" width="26" style="5" customWidth="1"/>
    <col min="10491" max="10491" width="21.109375" style="5" customWidth="1"/>
    <col min="10492" max="10492" width="11.109375" style="5" customWidth="1"/>
    <col min="10493" max="10493" width="11.33203125" style="5" customWidth="1"/>
    <col min="10494" max="10494" width="14.33203125" style="5" customWidth="1"/>
    <col min="10495" max="10495" width="16.33203125" style="5" customWidth="1"/>
    <col min="10496" max="10496" width="22.33203125" style="5" customWidth="1"/>
    <col min="10497" max="10497" width="17.44140625" style="5" customWidth="1"/>
    <col min="10498" max="10498" width="21.5546875" style="5" customWidth="1"/>
    <col min="10499" max="10499" width="14.33203125" style="5" customWidth="1"/>
    <col min="10500" max="10500" width="9.109375" style="5" customWidth="1"/>
    <col min="10501" max="10501" width="11.33203125" style="5" customWidth="1"/>
    <col min="10502" max="10745" width="9.109375" style="5"/>
    <col min="10746" max="10746" width="26" style="5" customWidth="1"/>
    <col min="10747" max="10747" width="21.109375" style="5" customWidth="1"/>
    <col min="10748" max="10748" width="11.109375" style="5" customWidth="1"/>
    <col min="10749" max="10749" width="11.33203125" style="5" customWidth="1"/>
    <col min="10750" max="10750" width="14.33203125" style="5" customWidth="1"/>
    <col min="10751" max="10751" width="16.33203125" style="5" customWidth="1"/>
    <col min="10752" max="10752" width="22.33203125" style="5" customWidth="1"/>
    <col min="10753" max="10753" width="17.44140625" style="5" customWidth="1"/>
    <col min="10754" max="10754" width="21.5546875" style="5" customWidth="1"/>
    <col min="10755" max="10755" width="14.33203125" style="5" customWidth="1"/>
    <col min="10756" max="10756" width="9.109375" style="5" customWidth="1"/>
    <col min="10757" max="10757" width="11.33203125" style="5" customWidth="1"/>
    <col min="10758" max="11001" width="9.109375" style="5"/>
    <col min="11002" max="11002" width="26" style="5" customWidth="1"/>
    <col min="11003" max="11003" width="21.109375" style="5" customWidth="1"/>
    <col min="11004" max="11004" width="11.109375" style="5" customWidth="1"/>
    <col min="11005" max="11005" width="11.33203125" style="5" customWidth="1"/>
    <col min="11006" max="11006" width="14.33203125" style="5" customWidth="1"/>
    <col min="11007" max="11007" width="16.33203125" style="5" customWidth="1"/>
    <col min="11008" max="11008" width="22.33203125" style="5" customWidth="1"/>
    <col min="11009" max="11009" width="17.44140625" style="5" customWidth="1"/>
    <col min="11010" max="11010" width="21.5546875" style="5" customWidth="1"/>
    <col min="11011" max="11011" width="14.33203125" style="5" customWidth="1"/>
    <col min="11012" max="11012" width="9.109375" style="5" customWidth="1"/>
    <col min="11013" max="11013" width="11.33203125" style="5" customWidth="1"/>
    <col min="11014" max="11257" width="9.109375" style="5"/>
    <col min="11258" max="11258" width="26" style="5" customWidth="1"/>
    <col min="11259" max="11259" width="21.109375" style="5" customWidth="1"/>
    <col min="11260" max="11260" width="11.109375" style="5" customWidth="1"/>
    <col min="11261" max="11261" width="11.33203125" style="5" customWidth="1"/>
    <col min="11262" max="11262" width="14.33203125" style="5" customWidth="1"/>
    <col min="11263" max="11263" width="16.33203125" style="5" customWidth="1"/>
    <col min="11264" max="11264" width="22.33203125" style="5" customWidth="1"/>
    <col min="11265" max="11265" width="17.44140625" style="5" customWidth="1"/>
    <col min="11266" max="11266" width="21.5546875" style="5" customWidth="1"/>
    <col min="11267" max="11267" width="14.33203125" style="5" customWidth="1"/>
    <col min="11268" max="11268" width="9.109375" style="5" customWidth="1"/>
    <col min="11269" max="11269" width="11.33203125" style="5" customWidth="1"/>
    <col min="11270" max="11513" width="9.109375" style="5"/>
    <col min="11514" max="11514" width="26" style="5" customWidth="1"/>
    <col min="11515" max="11515" width="21.109375" style="5" customWidth="1"/>
    <col min="11516" max="11516" width="11.109375" style="5" customWidth="1"/>
    <col min="11517" max="11517" width="11.33203125" style="5" customWidth="1"/>
    <col min="11518" max="11518" width="14.33203125" style="5" customWidth="1"/>
    <col min="11519" max="11519" width="16.33203125" style="5" customWidth="1"/>
    <col min="11520" max="11520" width="22.33203125" style="5" customWidth="1"/>
    <col min="11521" max="11521" width="17.44140625" style="5" customWidth="1"/>
    <col min="11522" max="11522" width="21.5546875" style="5" customWidth="1"/>
    <col min="11523" max="11523" width="14.33203125" style="5" customWidth="1"/>
    <col min="11524" max="11524" width="9.109375" style="5" customWidth="1"/>
    <col min="11525" max="11525" width="11.33203125" style="5" customWidth="1"/>
    <col min="11526" max="11769" width="9.109375" style="5"/>
    <col min="11770" max="11770" width="26" style="5" customWidth="1"/>
    <col min="11771" max="11771" width="21.109375" style="5" customWidth="1"/>
    <col min="11772" max="11772" width="11.109375" style="5" customWidth="1"/>
    <col min="11773" max="11773" width="11.33203125" style="5" customWidth="1"/>
    <col min="11774" max="11774" width="14.33203125" style="5" customWidth="1"/>
    <col min="11775" max="11775" width="16.33203125" style="5" customWidth="1"/>
    <col min="11776" max="11776" width="22.33203125" style="5" customWidth="1"/>
    <col min="11777" max="11777" width="17.44140625" style="5" customWidth="1"/>
    <col min="11778" max="11778" width="21.5546875" style="5" customWidth="1"/>
    <col min="11779" max="11779" width="14.33203125" style="5" customWidth="1"/>
    <col min="11780" max="11780" width="9.109375" style="5" customWidth="1"/>
    <col min="11781" max="11781" width="11.33203125" style="5" customWidth="1"/>
    <col min="11782" max="12025" width="9.109375" style="5"/>
    <col min="12026" max="12026" width="26" style="5" customWidth="1"/>
    <col min="12027" max="12027" width="21.109375" style="5" customWidth="1"/>
    <col min="12028" max="12028" width="11.109375" style="5" customWidth="1"/>
    <col min="12029" max="12029" width="11.33203125" style="5" customWidth="1"/>
    <col min="12030" max="12030" width="14.33203125" style="5" customWidth="1"/>
    <col min="12031" max="12031" width="16.33203125" style="5" customWidth="1"/>
    <col min="12032" max="12032" width="22.33203125" style="5" customWidth="1"/>
    <col min="12033" max="12033" width="17.44140625" style="5" customWidth="1"/>
    <col min="12034" max="12034" width="21.5546875" style="5" customWidth="1"/>
    <col min="12035" max="12035" width="14.33203125" style="5" customWidth="1"/>
    <col min="12036" max="12036" width="9.109375" style="5" customWidth="1"/>
    <col min="12037" max="12037" width="11.33203125" style="5" customWidth="1"/>
    <col min="12038" max="12281" width="9.109375" style="5"/>
    <col min="12282" max="12282" width="26" style="5" customWidth="1"/>
    <col min="12283" max="12283" width="21.109375" style="5" customWidth="1"/>
    <col min="12284" max="12284" width="11.109375" style="5" customWidth="1"/>
    <col min="12285" max="12285" width="11.33203125" style="5" customWidth="1"/>
    <col min="12286" max="12286" width="14.33203125" style="5" customWidth="1"/>
    <col min="12287" max="12287" width="16.33203125" style="5" customWidth="1"/>
    <col min="12288" max="12288" width="22.33203125" style="5" customWidth="1"/>
    <col min="12289" max="12289" width="17.44140625" style="5" customWidth="1"/>
    <col min="12290" max="12290" width="21.5546875" style="5" customWidth="1"/>
    <col min="12291" max="12291" width="14.33203125" style="5" customWidth="1"/>
    <col min="12292" max="12292" width="9.109375" style="5" customWidth="1"/>
    <col min="12293" max="12293" width="11.33203125" style="5" customWidth="1"/>
    <col min="12294" max="12537" width="9.109375" style="5"/>
    <col min="12538" max="12538" width="26" style="5" customWidth="1"/>
    <col min="12539" max="12539" width="21.109375" style="5" customWidth="1"/>
    <col min="12540" max="12540" width="11.109375" style="5" customWidth="1"/>
    <col min="12541" max="12541" width="11.33203125" style="5" customWidth="1"/>
    <col min="12542" max="12542" width="14.33203125" style="5" customWidth="1"/>
    <col min="12543" max="12543" width="16.33203125" style="5" customWidth="1"/>
    <col min="12544" max="12544" width="22.33203125" style="5" customWidth="1"/>
    <col min="12545" max="12545" width="17.44140625" style="5" customWidth="1"/>
    <col min="12546" max="12546" width="21.5546875" style="5" customWidth="1"/>
    <col min="12547" max="12547" width="14.33203125" style="5" customWidth="1"/>
    <col min="12548" max="12548" width="9.109375" style="5" customWidth="1"/>
    <col min="12549" max="12549" width="11.33203125" style="5" customWidth="1"/>
    <col min="12550" max="12793" width="9.109375" style="5"/>
    <col min="12794" max="12794" width="26" style="5" customWidth="1"/>
    <col min="12795" max="12795" width="21.109375" style="5" customWidth="1"/>
    <col min="12796" max="12796" width="11.109375" style="5" customWidth="1"/>
    <col min="12797" max="12797" width="11.33203125" style="5" customWidth="1"/>
    <col min="12798" max="12798" width="14.33203125" style="5" customWidth="1"/>
    <col min="12799" max="12799" width="16.33203125" style="5" customWidth="1"/>
    <col min="12800" max="12800" width="22.33203125" style="5" customWidth="1"/>
    <col min="12801" max="12801" width="17.44140625" style="5" customWidth="1"/>
    <col min="12802" max="12802" width="21.5546875" style="5" customWidth="1"/>
    <col min="12803" max="12803" width="14.33203125" style="5" customWidth="1"/>
    <col min="12804" max="12804" width="9.109375" style="5" customWidth="1"/>
    <col min="12805" max="12805" width="11.33203125" style="5" customWidth="1"/>
    <col min="12806" max="13049" width="9.109375" style="5"/>
    <col min="13050" max="13050" width="26" style="5" customWidth="1"/>
    <col min="13051" max="13051" width="21.109375" style="5" customWidth="1"/>
    <col min="13052" max="13052" width="11.109375" style="5" customWidth="1"/>
    <col min="13053" max="13053" width="11.33203125" style="5" customWidth="1"/>
    <col min="13054" max="13054" width="14.33203125" style="5" customWidth="1"/>
    <col min="13055" max="13055" width="16.33203125" style="5" customWidth="1"/>
    <col min="13056" max="13056" width="22.33203125" style="5" customWidth="1"/>
    <col min="13057" max="13057" width="17.44140625" style="5" customWidth="1"/>
    <col min="13058" max="13058" width="21.5546875" style="5" customWidth="1"/>
    <col min="13059" max="13059" width="14.33203125" style="5" customWidth="1"/>
    <col min="13060" max="13060" width="9.109375" style="5" customWidth="1"/>
    <col min="13061" max="13061" width="11.33203125" style="5" customWidth="1"/>
    <col min="13062" max="13305" width="9.109375" style="5"/>
    <col min="13306" max="13306" width="26" style="5" customWidth="1"/>
    <col min="13307" max="13307" width="21.109375" style="5" customWidth="1"/>
    <col min="13308" max="13308" width="11.109375" style="5" customWidth="1"/>
    <col min="13309" max="13309" width="11.33203125" style="5" customWidth="1"/>
    <col min="13310" max="13310" width="14.33203125" style="5" customWidth="1"/>
    <col min="13311" max="13311" width="16.33203125" style="5" customWidth="1"/>
    <col min="13312" max="13312" width="22.33203125" style="5" customWidth="1"/>
    <col min="13313" max="13313" width="17.44140625" style="5" customWidth="1"/>
    <col min="13314" max="13314" width="21.5546875" style="5" customWidth="1"/>
    <col min="13315" max="13315" width="14.33203125" style="5" customWidth="1"/>
    <col min="13316" max="13316" width="9.109375" style="5" customWidth="1"/>
    <col min="13317" max="13317" width="11.33203125" style="5" customWidth="1"/>
    <col min="13318" max="13561" width="9.109375" style="5"/>
    <col min="13562" max="13562" width="26" style="5" customWidth="1"/>
    <col min="13563" max="13563" width="21.109375" style="5" customWidth="1"/>
    <col min="13564" max="13564" width="11.109375" style="5" customWidth="1"/>
    <col min="13565" max="13565" width="11.33203125" style="5" customWidth="1"/>
    <col min="13566" max="13566" width="14.33203125" style="5" customWidth="1"/>
    <col min="13567" max="13567" width="16.33203125" style="5" customWidth="1"/>
    <col min="13568" max="13568" width="22.33203125" style="5" customWidth="1"/>
    <col min="13569" max="13569" width="17.44140625" style="5" customWidth="1"/>
    <col min="13570" max="13570" width="21.5546875" style="5" customWidth="1"/>
    <col min="13571" max="13571" width="14.33203125" style="5" customWidth="1"/>
    <col min="13572" max="13572" width="9.109375" style="5" customWidth="1"/>
    <col min="13573" max="13573" width="11.33203125" style="5" customWidth="1"/>
    <col min="13574" max="13817" width="9.109375" style="5"/>
    <col min="13818" max="13818" width="26" style="5" customWidth="1"/>
    <col min="13819" max="13819" width="21.109375" style="5" customWidth="1"/>
    <col min="13820" max="13820" width="11.109375" style="5" customWidth="1"/>
    <col min="13821" max="13821" width="11.33203125" style="5" customWidth="1"/>
    <col min="13822" max="13822" width="14.33203125" style="5" customWidth="1"/>
    <col min="13823" max="13823" width="16.33203125" style="5" customWidth="1"/>
    <col min="13824" max="13824" width="22.33203125" style="5" customWidth="1"/>
    <col min="13825" max="13825" width="17.44140625" style="5" customWidth="1"/>
    <col min="13826" max="13826" width="21.5546875" style="5" customWidth="1"/>
    <col min="13827" max="13827" width="14.33203125" style="5" customWidth="1"/>
    <col min="13828" max="13828" width="9.109375" style="5" customWidth="1"/>
    <col min="13829" max="13829" width="11.33203125" style="5" customWidth="1"/>
    <col min="13830" max="14073" width="9.109375" style="5"/>
    <col min="14074" max="14074" width="26" style="5" customWidth="1"/>
    <col min="14075" max="14075" width="21.109375" style="5" customWidth="1"/>
    <col min="14076" max="14076" width="11.109375" style="5" customWidth="1"/>
    <col min="14077" max="14077" width="11.33203125" style="5" customWidth="1"/>
    <col min="14078" max="14078" width="14.33203125" style="5" customWidth="1"/>
    <col min="14079" max="14079" width="16.33203125" style="5" customWidth="1"/>
    <col min="14080" max="14080" width="22.33203125" style="5" customWidth="1"/>
    <col min="14081" max="14081" width="17.44140625" style="5" customWidth="1"/>
    <col min="14082" max="14082" width="21.5546875" style="5" customWidth="1"/>
    <col min="14083" max="14083" width="14.33203125" style="5" customWidth="1"/>
    <col min="14084" max="14084" width="9.109375" style="5" customWidth="1"/>
    <col min="14085" max="14085" width="11.33203125" style="5" customWidth="1"/>
    <col min="14086" max="14329" width="9.109375" style="5"/>
    <col min="14330" max="14330" width="26" style="5" customWidth="1"/>
    <col min="14331" max="14331" width="21.109375" style="5" customWidth="1"/>
    <col min="14332" max="14332" width="11.109375" style="5" customWidth="1"/>
    <col min="14333" max="14333" width="11.33203125" style="5" customWidth="1"/>
    <col min="14334" max="14334" width="14.33203125" style="5" customWidth="1"/>
    <col min="14335" max="14335" width="16.33203125" style="5" customWidth="1"/>
    <col min="14336" max="14336" width="22.33203125" style="5" customWidth="1"/>
    <col min="14337" max="14337" width="17.44140625" style="5" customWidth="1"/>
    <col min="14338" max="14338" width="21.5546875" style="5" customWidth="1"/>
    <col min="14339" max="14339" width="14.33203125" style="5" customWidth="1"/>
    <col min="14340" max="14340" width="9.109375" style="5" customWidth="1"/>
    <col min="14341" max="14341" width="11.33203125" style="5" customWidth="1"/>
    <col min="14342" max="14585" width="9.109375" style="5"/>
    <col min="14586" max="14586" width="26" style="5" customWidth="1"/>
    <col min="14587" max="14587" width="21.109375" style="5" customWidth="1"/>
    <col min="14588" max="14588" width="11.109375" style="5" customWidth="1"/>
    <col min="14589" max="14589" width="11.33203125" style="5" customWidth="1"/>
    <col min="14590" max="14590" width="14.33203125" style="5" customWidth="1"/>
    <col min="14591" max="14591" width="16.33203125" style="5" customWidth="1"/>
    <col min="14592" max="14592" width="22.33203125" style="5" customWidth="1"/>
    <col min="14593" max="14593" width="17.44140625" style="5" customWidth="1"/>
    <col min="14594" max="14594" width="21.5546875" style="5" customWidth="1"/>
    <col min="14595" max="14595" width="14.33203125" style="5" customWidth="1"/>
    <col min="14596" max="14596" width="9.109375" style="5" customWidth="1"/>
    <col min="14597" max="14597" width="11.33203125" style="5" customWidth="1"/>
    <col min="14598" max="14841" width="9.109375" style="5"/>
    <col min="14842" max="14842" width="26" style="5" customWidth="1"/>
    <col min="14843" max="14843" width="21.109375" style="5" customWidth="1"/>
    <col min="14844" max="14844" width="11.109375" style="5" customWidth="1"/>
    <col min="14845" max="14845" width="11.33203125" style="5" customWidth="1"/>
    <col min="14846" max="14846" width="14.33203125" style="5" customWidth="1"/>
    <col min="14847" max="14847" width="16.33203125" style="5" customWidth="1"/>
    <col min="14848" max="14848" width="22.33203125" style="5" customWidth="1"/>
    <col min="14849" max="14849" width="17.44140625" style="5" customWidth="1"/>
    <col min="14850" max="14850" width="21.5546875" style="5" customWidth="1"/>
    <col min="14851" max="14851" width="14.33203125" style="5" customWidth="1"/>
    <col min="14852" max="14852" width="9.109375" style="5" customWidth="1"/>
    <col min="14853" max="14853" width="11.33203125" style="5" customWidth="1"/>
    <col min="14854" max="15097" width="9.109375" style="5"/>
    <col min="15098" max="15098" width="26" style="5" customWidth="1"/>
    <col min="15099" max="15099" width="21.109375" style="5" customWidth="1"/>
    <col min="15100" max="15100" width="11.109375" style="5" customWidth="1"/>
    <col min="15101" max="15101" width="11.33203125" style="5" customWidth="1"/>
    <col min="15102" max="15102" width="14.33203125" style="5" customWidth="1"/>
    <col min="15103" max="15103" width="16.33203125" style="5" customWidth="1"/>
    <col min="15104" max="15104" width="22.33203125" style="5" customWidth="1"/>
    <col min="15105" max="15105" width="17.44140625" style="5" customWidth="1"/>
    <col min="15106" max="15106" width="21.5546875" style="5" customWidth="1"/>
    <col min="15107" max="15107" width="14.33203125" style="5" customWidth="1"/>
    <col min="15108" max="15108" width="9.109375" style="5" customWidth="1"/>
    <col min="15109" max="15109" width="11.33203125" style="5" customWidth="1"/>
    <col min="15110" max="15353" width="9.109375" style="5"/>
    <col min="15354" max="15354" width="26" style="5" customWidth="1"/>
    <col min="15355" max="15355" width="21.109375" style="5" customWidth="1"/>
    <col min="15356" max="15356" width="11.109375" style="5" customWidth="1"/>
    <col min="15357" max="15357" width="11.33203125" style="5" customWidth="1"/>
    <col min="15358" max="15358" width="14.33203125" style="5" customWidth="1"/>
    <col min="15359" max="15359" width="16.33203125" style="5" customWidth="1"/>
    <col min="15360" max="15360" width="22.33203125" style="5" customWidth="1"/>
    <col min="15361" max="15361" width="17.44140625" style="5" customWidth="1"/>
    <col min="15362" max="15362" width="21.5546875" style="5" customWidth="1"/>
    <col min="15363" max="15363" width="14.33203125" style="5" customWidth="1"/>
    <col min="15364" max="15364" width="9.109375" style="5" customWidth="1"/>
    <col min="15365" max="15365" width="11.33203125" style="5" customWidth="1"/>
    <col min="15366" max="15609" width="9.109375" style="5"/>
    <col min="15610" max="15610" width="26" style="5" customWidth="1"/>
    <col min="15611" max="15611" width="21.109375" style="5" customWidth="1"/>
    <col min="15612" max="15612" width="11.109375" style="5" customWidth="1"/>
    <col min="15613" max="15613" width="11.33203125" style="5" customWidth="1"/>
    <col min="15614" max="15614" width="14.33203125" style="5" customWidth="1"/>
    <col min="15615" max="15615" width="16.33203125" style="5" customWidth="1"/>
    <col min="15616" max="15616" width="22.33203125" style="5" customWidth="1"/>
    <col min="15617" max="15617" width="17.44140625" style="5" customWidth="1"/>
    <col min="15618" max="15618" width="21.5546875" style="5" customWidth="1"/>
    <col min="15619" max="15619" width="14.33203125" style="5" customWidth="1"/>
    <col min="15620" max="15620" width="9.109375" style="5" customWidth="1"/>
    <col min="15621" max="15621" width="11.33203125" style="5" customWidth="1"/>
    <col min="15622" max="15865" width="9.109375" style="5"/>
    <col min="15866" max="15866" width="26" style="5" customWidth="1"/>
    <col min="15867" max="15867" width="21.109375" style="5" customWidth="1"/>
    <col min="15868" max="15868" width="11.109375" style="5" customWidth="1"/>
    <col min="15869" max="15869" width="11.33203125" style="5" customWidth="1"/>
    <col min="15870" max="15870" width="14.33203125" style="5" customWidth="1"/>
    <col min="15871" max="15871" width="16.33203125" style="5" customWidth="1"/>
    <col min="15872" max="15872" width="22.33203125" style="5" customWidth="1"/>
    <col min="15873" max="15873" width="17.44140625" style="5" customWidth="1"/>
    <col min="15874" max="15874" width="21.5546875" style="5" customWidth="1"/>
    <col min="15875" max="15875" width="14.33203125" style="5" customWidth="1"/>
    <col min="15876" max="15876" width="9.109375" style="5" customWidth="1"/>
    <col min="15877" max="15877" width="11.33203125" style="5" customWidth="1"/>
    <col min="15878" max="16121" width="9.109375" style="5"/>
    <col min="16122" max="16122" width="26" style="5" customWidth="1"/>
    <col min="16123" max="16123" width="21.109375" style="5" customWidth="1"/>
    <col min="16124" max="16124" width="11.109375" style="5" customWidth="1"/>
    <col min="16125" max="16125" width="11.33203125" style="5" customWidth="1"/>
    <col min="16126" max="16126" width="14.33203125" style="5" customWidth="1"/>
    <col min="16127" max="16127" width="16.33203125" style="5" customWidth="1"/>
    <col min="16128" max="16128" width="22.33203125" style="5" customWidth="1"/>
    <col min="16129" max="16129" width="17.44140625" style="5" customWidth="1"/>
    <col min="16130" max="16130" width="21.5546875" style="5" customWidth="1"/>
    <col min="16131" max="16131" width="14.33203125" style="5" customWidth="1"/>
    <col min="16132" max="16132" width="9.109375" style="5" customWidth="1"/>
    <col min="16133" max="16133" width="11.33203125" style="5" customWidth="1"/>
    <col min="16134" max="16381" width="9.109375" style="5"/>
    <col min="16382" max="16384" width="9.109375" style="5" customWidth="1"/>
  </cols>
  <sheetData>
    <row r="1" spans="1:16" s="91" customFormat="1" ht="15.6" x14ac:dyDescent="0.3">
      <c r="A1" s="351" t="s">
        <v>217</v>
      </c>
      <c r="B1" s="352"/>
      <c r="C1" s="352"/>
      <c r="D1" s="352"/>
      <c r="E1" s="352"/>
      <c r="F1" s="352"/>
      <c r="G1" s="352"/>
      <c r="H1" s="352"/>
      <c r="I1" s="352"/>
    </row>
    <row r="2" spans="1:16" s="91" customFormat="1" ht="15.6" x14ac:dyDescent="0.3">
      <c r="A2" s="351" t="s">
        <v>62</v>
      </c>
      <c r="B2" s="353"/>
      <c r="C2" s="353"/>
      <c r="D2" s="353"/>
      <c r="E2" s="353"/>
      <c r="F2" s="353"/>
      <c r="G2" s="353"/>
      <c r="H2" s="353"/>
      <c r="I2" s="353"/>
    </row>
    <row r="4" spans="1:16" ht="64.5" customHeight="1" x14ac:dyDescent="0.3">
      <c r="A4" s="354" t="s">
        <v>2</v>
      </c>
      <c r="B4" s="357" t="s">
        <v>218</v>
      </c>
      <c r="C4" s="293" t="s">
        <v>174</v>
      </c>
      <c r="D4" s="293"/>
      <c r="E4" s="293"/>
      <c r="F4" s="293"/>
      <c r="G4" s="314" t="s">
        <v>175</v>
      </c>
      <c r="H4" s="362" t="s">
        <v>176</v>
      </c>
      <c r="I4" s="362" t="s">
        <v>177</v>
      </c>
      <c r="J4" s="346" t="s">
        <v>266</v>
      </c>
      <c r="K4" s="346"/>
      <c r="L4" s="346"/>
      <c r="M4" s="346"/>
      <c r="N4" s="346"/>
      <c r="O4" s="92" t="s">
        <v>267</v>
      </c>
      <c r="P4" s="347" t="s">
        <v>219</v>
      </c>
    </row>
    <row r="5" spans="1:16" ht="15.75" customHeight="1" x14ac:dyDescent="0.3">
      <c r="A5" s="355"/>
      <c r="B5" s="358"/>
      <c r="C5" s="70" t="s">
        <v>178</v>
      </c>
      <c r="D5" s="70" t="s">
        <v>179</v>
      </c>
      <c r="E5" s="70" t="s">
        <v>180</v>
      </c>
      <c r="F5" s="70" t="s">
        <v>181</v>
      </c>
      <c r="G5" s="360"/>
      <c r="H5" s="363"/>
      <c r="I5" s="363"/>
      <c r="J5" s="349" t="s">
        <v>212</v>
      </c>
      <c r="K5" s="350"/>
      <c r="L5" s="349" t="s">
        <v>213</v>
      </c>
      <c r="M5" s="350"/>
      <c r="N5" s="95" t="s">
        <v>214</v>
      </c>
      <c r="O5" s="93"/>
      <c r="P5" s="348"/>
    </row>
    <row r="6" spans="1:16" ht="101.25" customHeight="1" x14ac:dyDescent="0.3">
      <c r="A6" s="356"/>
      <c r="B6" s="359"/>
      <c r="C6" s="70" t="s">
        <v>63</v>
      </c>
      <c r="D6" s="70" t="s">
        <v>64</v>
      </c>
      <c r="E6" s="70" t="s">
        <v>65</v>
      </c>
      <c r="F6" s="70" t="s">
        <v>182</v>
      </c>
      <c r="G6" s="361"/>
      <c r="H6" s="364"/>
      <c r="I6" s="365"/>
      <c r="J6" s="94" t="s">
        <v>268</v>
      </c>
      <c r="K6" s="94" t="s">
        <v>269</v>
      </c>
      <c r="L6" s="94" t="s">
        <v>270</v>
      </c>
      <c r="M6" s="94" t="s">
        <v>271</v>
      </c>
      <c r="N6" s="94" t="s">
        <v>272</v>
      </c>
      <c r="O6" s="94"/>
      <c r="P6" s="53" t="s">
        <v>220</v>
      </c>
    </row>
    <row r="7" spans="1:16" ht="18.75" customHeight="1" x14ac:dyDescent="0.3">
      <c r="A7" s="75"/>
      <c r="B7" s="147" t="s">
        <v>221</v>
      </c>
      <c r="C7" s="118">
        <f t="shared" ref="C7:E7" si="0">AVERAGE(C8:C50)</f>
        <v>0.58193023255813958</v>
      </c>
      <c r="D7" s="118">
        <f t="shared" si="0"/>
        <v>0.48837209302325579</v>
      </c>
      <c r="E7" s="118">
        <f t="shared" si="0"/>
        <v>0.30232558139534882</v>
      </c>
      <c r="F7" s="118">
        <f>AVERAGE(F8:F50)</f>
        <v>0.13953488372093023</v>
      </c>
      <c r="G7" s="118">
        <v>0.156</v>
      </c>
      <c r="H7" s="118"/>
      <c r="I7" s="118"/>
      <c r="J7" s="96"/>
      <c r="K7" s="96"/>
      <c r="L7" s="96">
        <f t="shared" ref="L7:M7" si="1">AVERAGE(L8:L50)</f>
        <v>0.10848717948717948</v>
      </c>
      <c r="M7" s="96">
        <f t="shared" si="1"/>
        <v>3.7846153846153849E-2</v>
      </c>
      <c r="N7" s="96">
        <f>AVERAGE(N8:N50)</f>
        <v>2.7441176470588236E-2</v>
      </c>
      <c r="O7" s="96">
        <f t="shared" ref="O7:P7" si="2">AVERAGE(O8:O50)</f>
        <v>0.23792068106312297</v>
      </c>
      <c r="P7" s="96">
        <f t="shared" si="2"/>
        <v>-0.35688102159468432</v>
      </c>
    </row>
    <row r="8" spans="1:16" ht="26.4" x14ac:dyDescent="0.3">
      <c r="A8" s="109">
        <v>1</v>
      </c>
      <c r="B8" s="148" t="s">
        <v>222</v>
      </c>
      <c r="C8" s="120">
        <v>1</v>
      </c>
      <c r="D8" s="120">
        <v>0</v>
      </c>
      <c r="E8" s="120">
        <v>1</v>
      </c>
      <c r="F8" s="120">
        <v>0</v>
      </c>
      <c r="G8" s="120">
        <v>1</v>
      </c>
      <c r="H8" s="120"/>
      <c r="I8" s="120"/>
      <c r="J8" s="120"/>
      <c r="K8" s="120"/>
      <c r="L8" s="120"/>
      <c r="M8" s="120"/>
      <c r="N8" s="120"/>
      <c r="O8" s="120">
        <f t="shared" ref="O8:O50" si="3">AVERAGE(C8:N8)</f>
        <v>0.6</v>
      </c>
      <c r="P8" s="120">
        <f>O8*(-1.5)</f>
        <v>-0.89999999999999991</v>
      </c>
    </row>
    <row r="9" spans="1:16" ht="15.6" x14ac:dyDescent="0.3">
      <c r="A9" s="109">
        <v>2</v>
      </c>
      <c r="B9" s="148" t="s">
        <v>223</v>
      </c>
      <c r="C9" s="120">
        <v>0</v>
      </c>
      <c r="D9" s="120">
        <v>1</v>
      </c>
      <c r="E9" s="120">
        <v>1</v>
      </c>
      <c r="F9" s="120">
        <v>0</v>
      </c>
      <c r="G9" s="120">
        <v>0</v>
      </c>
      <c r="H9" s="120"/>
      <c r="I9" s="120"/>
      <c r="J9" s="120"/>
      <c r="K9" s="120"/>
      <c r="L9" s="120"/>
      <c r="M9" s="120"/>
      <c r="N9" s="120"/>
      <c r="O9" s="120">
        <f t="shared" si="3"/>
        <v>0.4</v>
      </c>
      <c r="P9" s="120">
        <f t="shared" ref="P9:P50" si="4">O9*(-1.5)</f>
        <v>-0.60000000000000009</v>
      </c>
    </row>
    <row r="10" spans="1:16" ht="26.4" x14ac:dyDescent="0.3">
      <c r="A10" s="109">
        <v>3</v>
      </c>
      <c r="B10" s="148" t="s">
        <v>224</v>
      </c>
      <c r="C10" s="120">
        <v>1</v>
      </c>
      <c r="D10" s="120">
        <v>0</v>
      </c>
      <c r="E10" s="120">
        <v>1</v>
      </c>
      <c r="F10" s="120">
        <v>0</v>
      </c>
      <c r="G10" s="120">
        <v>1</v>
      </c>
      <c r="H10" s="120"/>
      <c r="I10" s="120"/>
      <c r="J10" s="120"/>
      <c r="K10" s="120"/>
      <c r="L10" s="120"/>
      <c r="M10" s="120"/>
      <c r="N10" s="120"/>
      <c r="O10" s="120">
        <f t="shared" si="3"/>
        <v>0.6</v>
      </c>
      <c r="P10" s="120">
        <f t="shared" si="4"/>
        <v>-0.89999999999999991</v>
      </c>
    </row>
    <row r="11" spans="1:16" ht="15.6" x14ac:dyDescent="0.3">
      <c r="A11" s="109">
        <v>4</v>
      </c>
      <c r="B11" s="149" t="s">
        <v>225</v>
      </c>
      <c r="C11" s="120">
        <v>1</v>
      </c>
      <c r="D11" s="120">
        <v>2</v>
      </c>
      <c r="E11" s="120">
        <v>2</v>
      </c>
      <c r="F11" s="120">
        <v>1</v>
      </c>
      <c r="G11" s="120">
        <v>0</v>
      </c>
      <c r="H11" s="120"/>
      <c r="I11" s="120"/>
      <c r="J11" s="120"/>
      <c r="K11" s="120"/>
      <c r="L11" s="120">
        <v>0.54500000000000004</v>
      </c>
      <c r="M11" s="120">
        <v>0.72699999999999998</v>
      </c>
      <c r="N11" s="120"/>
      <c r="O11" s="120">
        <f t="shared" si="3"/>
        <v>1.0388571428571429</v>
      </c>
      <c r="P11" s="120">
        <f>O11*(-1.5)</f>
        <v>-1.5582857142857143</v>
      </c>
    </row>
    <row r="12" spans="1:16" ht="15.6" x14ac:dyDescent="0.3">
      <c r="A12" s="109">
        <v>5</v>
      </c>
      <c r="B12" s="149" t="s">
        <v>226</v>
      </c>
      <c r="C12" s="120">
        <v>0</v>
      </c>
      <c r="D12" s="120">
        <v>1</v>
      </c>
      <c r="E12" s="120">
        <v>0</v>
      </c>
      <c r="F12" s="120">
        <v>1</v>
      </c>
      <c r="G12" s="120">
        <v>0.5</v>
      </c>
      <c r="H12" s="120"/>
      <c r="I12" s="120"/>
      <c r="J12" s="120"/>
      <c r="K12" s="120"/>
      <c r="L12" s="120">
        <v>0</v>
      </c>
      <c r="M12" s="120">
        <v>0</v>
      </c>
      <c r="N12" s="120"/>
      <c r="O12" s="120">
        <f t="shared" si="3"/>
        <v>0.35714285714285715</v>
      </c>
      <c r="P12" s="120">
        <f t="shared" si="4"/>
        <v>-0.5357142857142857</v>
      </c>
    </row>
    <row r="13" spans="1:16" ht="15.6" x14ac:dyDescent="0.3">
      <c r="A13" s="109">
        <v>6</v>
      </c>
      <c r="B13" s="150" t="s">
        <v>227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/>
      <c r="I13" s="120"/>
      <c r="J13" s="120"/>
      <c r="K13" s="120"/>
      <c r="L13" s="120">
        <v>0</v>
      </c>
      <c r="M13" s="120">
        <v>0</v>
      </c>
      <c r="N13" s="120"/>
      <c r="O13" s="120">
        <f t="shared" si="3"/>
        <v>0</v>
      </c>
      <c r="P13" s="120">
        <f t="shared" si="4"/>
        <v>0</v>
      </c>
    </row>
    <row r="14" spans="1:16" ht="15.6" x14ac:dyDescent="0.3">
      <c r="A14" s="109">
        <v>7</v>
      </c>
      <c r="B14" s="150" t="s">
        <v>228</v>
      </c>
      <c r="C14" s="120">
        <v>0</v>
      </c>
      <c r="D14" s="120">
        <v>1</v>
      </c>
      <c r="E14" s="120">
        <v>0</v>
      </c>
      <c r="F14" s="120">
        <v>0</v>
      </c>
      <c r="G14" s="120">
        <v>0</v>
      </c>
      <c r="H14" s="120"/>
      <c r="I14" s="120"/>
      <c r="J14" s="120"/>
      <c r="K14" s="120"/>
      <c r="L14" s="120">
        <v>0.4</v>
      </c>
      <c r="M14" s="120">
        <v>0.36</v>
      </c>
      <c r="N14" s="120">
        <v>0.33300000000000002</v>
      </c>
      <c r="O14" s="120">
        <f t="shared" si="3"/>
        <v>0.261625</v>
      </c>
      <c r="P14" s="120">
        <f t="shared" si="4"/>
        <v>-0.39243749999999999</v>
      </c>
    </row>
    <row r="15" spans="1:16" ht="15.6" x14ac:dyDescent="0.3">
      <c r="A15" s="109">
        <v>8</v>
      </c>
      <c r="B15" s="150" t="s">
        <v>229</v>
      </c>
      <c r="C15" s="120">
        <v>1</v>
      </c>
      <c r="D15" s="120">
        <v>1</v>
      </c>
      <c r="E15" s="120">
        <v>0</v>
      </c>
      <c r="F15" s="120">
        <v>0</v>
      </c>
      <c r="G15" s="120">
        <v>0</v>
      </c>
      <c r="H15" s="120"/>
      <c r="I15" s="120"/>
      <c r="J15" s="120"/>
      <c r="K15" s="120"/>
      <c r="L15" s="120">
        <v>0</v>
      </c>
      <c r="M15" s="120">
        <v>0</v>
      </c>
      <c r="N15" s="120">
        <v>0</v>
      </c>
      <c r="O15" s="120">
        <f t="shared" si="3"/>
        <v>0.25</v>
      </c>
      <c r="P15" s="120">
        <f t="shared" si="4"/>
        <v>-0.375</v>
      </c>
    </row>
    <row r="16" spans="1:16" ht="15.6" x14ac:dyDescent="0.3">
      <c r="A16" s="109">
        <v>9</v>
      </c>
      <c r="B16" s="150" t="s">
        <v>230</v>
      </c>
      <c r="C16" s="120">
        <v>1</v>
      </c>
      <c r="D16" s="120">
        <v>1</v>
      </c>
      <c r="E16" s="120">
        <v>0</v>
      </c>
      <c r="F16" s="120">
        <v>0</v>
      </c>
      <c r="G16" s="120">
        <v>0</v>
      </c>
      <c r="H16" s="120"/>
      <c r="I16" s="120"/>
      <c r="J16" s="120"/>
      <c r="K16" s="120"/>
      <c r="L16" s="120">
        <v>0</v>
      </c>
      <c r="M16" s="120">
        <v>0</v>
      </c>
      <c r="N16" s="120">
        <v>0</v>
      </c>
      <c r="O16" s="120">
        <f t="shared" si="3"/>
        <v>0.25</v>
      </c>
      <c r="P16" s="120">
        <f t="shared" si="4"/>
        <v>-0.375</v>
      </c>
    </row>
    <row r="17" spans="1:16" ht="15.6" x14ac:dyDescent="0.3">
      <c r="A17" s="109">
        <v>10</v>
      </c>
      <c r="B17" s="150" t="s">
        <v>231</v>
      </c>
      <c r="C17" s="120">
        <v>1</v>
      </c>
      <c r="D17" s="120">
        <v>1</v>
      </c>
      <c r="E17" s="120">
        <v>1</v>
      </c>
      <c r="F17" s="120">
        <v>1</v>
      </c>
      <c r="G17" s="120">
        <v>0</v>
      </c>
      <c r="H17" s="120"/>
      <c r="I17" s="120"/>
      <c r="J17" s="120"/>
      <c r="K17" s="120"/>
      <c r="L17" s="120">
        <v>0</v>
      </c>
      <c r="M17" s="120">
        <v>0</v>
      </c>
      <c r="N17" s="120">
        <v>0</v>
      </c>
      <c r="O17" s="120">
        <f t="shared" si="3"/>
        <v>0.5</v>
      </c>
      <c r="P17" s="120">
        <f t="shared" si="4"/>
        <v>-0.75</v>
      </c>
    </row>
    <row r="18" spans="1:16" ht="15.6" x14ac:dyDescent="0.3">
      <c r="A18" s="109">
        <v>11</v>
      </c>
      <c r="B18" s="150" t="s">
        <v>232</v>
      </c>
      <c r="C18" s="120">
        <v>1</v>
      </c>
      <c r="D18" s="120">
        <v>1</v>
      </c>
      <c r="E18" s="120">
        <v>1</v>
      </c>
      <c r="F18" s="120">
        <v>1</v>
      </c>
      <c r="G18" s="120">
        <v>0</v>
      </c>
      <c r="H18" s="120"/>
      <c r="I18" s="120"/>
      <c r="J18" s="120"/>
      <c r="K18" s="120"/>
      <c r="L18" s="120">
        <v>0</v>
      </c>
      <c r="M18" s="120">
        <v>0</v>
      </c>
      <c r="N18" s="120">
        <v>0</v>
      </c>
      <c r="O18" s="120">
        <f t="shared" si="3"/>
        <v>0.5</v>
      </c>
      <c r="P18" s="120">
        <f t="shared" si="4"/>
        <v>-0.75</v>
      </c>
    </row>
    <row r="19" spans="1:16" ht="26.4" x14ac:dyDescent="0.3">
      <c r="A19" s="109">
        <v>12</v>
      </c>
      <c r="B19" s="150" t="s">
        <v>233</v>
      </c>
      <c r="C19" s="120">
        <v>2.3E-2</v>
      </c>
      <c r="D19" s="120">
        <v>0</v>
      </c>
      <c r="E19" s="120">
        <v>0</v>
      </c>
      <c r="F19" s="120">
        <v>0</v>
      </c>
      <c r="G19" s="120">
        <v>0</v>
      </c>
      <c r="H19" s="120"/>
      <c r="I19" s="120"/>
      <c r="J19" s="120"/>
      <c r="K19" s="120"/>
      <c r="L19" s="120">
        <v>0</v>
      </c>
      <c r="M19" s="120">
        <v>0</v>
      </c>
      <c r="N19" s="120">
        <v>0</v>
      </c>
      <c r="O19" s="120">
        <f t="shared" si="3"/>
        <v>2.875E-3</v>
      </c>
      <c r="P19" s="120">
        <f t="shared" si="4"/>
        <v>-4.3125000000000004E-3</v>
      </c>
    </row>
    <row r="20" spans="1:16" ht="15.6" x14ac:dyDescent="0.3">
      <c r="A20" s="109">
        <v>13</v>
      </c>
      <c r="B20" s="151" t="s">
        <v>234</v>
      </c>
      <c r="C20" s="120">
        <v>1</v>
      </c>
      <c r="D20" s="120">
        <v>1</v>
      </c>
      <c r="E20" s="120">
        <v>0</v>
      </c>
      <c r="F20" s="120">
        <v>1</v>
      </c>
      <c r="G20" s="120">
        <v>0</v>
      </c>
      <c r="H20" s="120"/>
      <c r="I20" s="120"/>
      <c r="J20" s="120"/>
      <c r="K20" s="120"/>
      <c r="L20" s="120">
        <v>1</v>
      </c>
      <c r="M20" s="120">
        <v>0</v>
      </c>
      <c r="N20" s="120">
        <v>0</v>
      </c>
      <c r="O20" s="120">
        <f t="shared" si="3"/>
        <v>0.5</v>
      </c>
      <c r="P20" s="120">
        <f t="shared" si="4"/>
        <v>-0.75</v>
      </c>
    </row>
    <row r="21" spans="1:16" ht="15.6" x14ac:dyDescent="0.3">
      <c r="A21" s="109">
        <v>14</v>
      </c>
      <c r="B21" s="150" t="s">
        <v>235</v>
      </c>
      <c r="C21" s="120">
        <v>1</v>
      </c>
      <c r="D21" s="120">
        <v>1</v>
      </c>
      <c r="E21" s="120">
        <v>0</v>
      </c>
      <c r="F21" s="120">
        <v>0</v>
      </c>
      <c r="G21" s="120">
        <v>0</v>
      </c>
      <c r="H21" s="120"/>
      <c r="I21" s="120"/>
      <c r="J21" s="120"/>
      <c r="K21" s="120"/>
      <c r="L21" s="120">
        <v>0</v>
      </c>
      <c r="M21" s="120">
        <v>0</v>
      </c>
      <c r="N21" s="120"/>
      <c r="O21" s="120">
        <f t="shared" si="3"/>
        <v>0.2857142857142857</v>
      </c>
      <c r="P21" s="120">
        <f t="shared" si="4"/>
        <v>-0.42857142857142855</v>
      </c>
    </row>
    <row r="22" spans="1:16" ht="15.6" x14ac:dyDescent="0.3">
      <c r="A22" s="109">
        <v>15</v>
      </c>
      <c r="B22" s="150" t="s">
        <v>236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/>
      <c r="I22" s="120"/>
      <c r="J22" s="120"/>
      <c r="K22" s="120"/>
      <c r="L22" s="120">
        <v>0</v>
      </c>
      <c r="M22" s="120">
        <v>0</v>
      </c>
      <c r="N22" s="120">
        <v>0</v>
      </c>
      <c r="O22" s="120">
        <f t="shared" si="3"/>
        <v>0</v>
      </c>
      <c r="P22" s="120">
        <f t="shared" si="4"/>
        <v>0</v>
      </c>
    </row>
    <row r="23" spans="1:16" ht="26.4" x14ac:dyDescent="0.3">
      <c r="A23" s="109">
        <v>16</v>
      </c>
      <c r="B23" s="150" t="s">
        <v>237</v>
      </c>
      <c r="C23" s="120">
        <v>0</v>
      </c>
      <c r="D23" s="120">
        <v>1</v>
      </c>
      <c r="E23" s="120">
        <v>0</v>
      </c>
      <c r="F23" s="120">
        <v>0</v>
      </c>
      <c r="G23" s="120">
        <v>0</v>
      </c>
      <c r="H23" s="120"/>
      <c r="I23" s="120"/>
      <c r="J23" s="120"/>
      <c r="K23" s="120"/>
      <c r="L23" s="120">
        <v>0</v>
      </c>
      <c r="M23" s="120">
        <v>0</v>
      </c>
      <c r="N23" s="120">
        <v>0</v>
      </c>
      <c r="O23" s="120">
        <f t="shared" si="3"/>
        <v>0.125</v>
      </c>
      <c r="P23" s="120">
        <f t="shared" si="4"/>
        <v>-0.1875</v>
      </c>
    </row>
    <row r="24" spans="1:16" ht="15.6" x14ac:dyDescent="0.3">
      <c r="A24" s="109">
        <v>17</v>
      </c>
      <c r="B24" s="150" t="s">
        <v>238</v>
      </c>
      <c r="C24" s="120">
        <v>0</v>
      </c>
      <c r="D24" s="120">
        <v>1</v>
      </c>
      <c r="E24" s="120">
        <v>0</v>
      </c>
      <c r="F24" s="120">
        <v>0</v>
      </c>
      <c r="G24" s="120">
        <v>0</v>
      </c>
      <c r="H24" s="120"/>
      <c r="I24" s="120"/>
      <c r="J24" s="120"/>
      <c r="K24" s="120"/>
      <c r="L24" s="120">
        <v>0</v>
      </c>
      <c r="M24" s="120">
        <v>0</v>
      </c>
      <c r="N24" s="120">
        <v>0</v>
      </c>
      <c r="O24" s="120">
        <f t="shared" si="3"/>
        <v>0.125</v>
      </c>
      <c r="P24" s="120">
        <f t="shared" si="4"/>
        <v>-0.1875</v>
      </c>
    </row>
    <row r="25" spans="1:16" ht="15.6" x14ac:dyDescent="0.3">
      <c r="A25" s="109">
        <v>18</v>
      </c>
      <c r="B25" s="152" t="s">
        <v>239</v>
      </c>
      <c r="C25" s="120">
        <v>1</v>
      </c>
      <c r="D25" s="120">
        <v>0</v>
      </c>
      <c r="E25" s="120">
        <v>0</v>
      </c>
      <c r="F25" s="120">
        <v>0</v>
      </c>
      <c r="G25" s="120">
        <v>0</v>
      </c>
      <c r="H25" s="120"/>
      <c r="I25" s="120"/>
      <c r="J25" s="120"/>
      <c r="K25" s="120"/>
      <c r="L25" s="120">
        <v>0</v>
      </c>
      <c r="M25" s="120">
        <v>0</v>
      </c>
      <c r="N25" s="120">
        <v>0</v>
      </c>
      <c r="O25" s="120">
        <f t="shared" si="3"/>
        <v>0.125</v>
      </c>
      <c r="P25" s="120">
        <f t="shared" si="4"/>
        <v>-0.1875</v>
      </c>
    </row>
    <row r="26" spans="1:16" ht="15.6" x14ac:dyDescent="0.3">
      <c r="A26" s="109">
        <v>19</v>
      </c>
      <c r="B26" s="152" t="s">
        <v>273</v>
      </c>
      <c r="C26" s="120">
        <v>0</v>
      </c>
      <c r="D26" s="120">
        <v>1</v>
      </c>
      <c r="E26" s="120">
        <v>1</v>
      </c>
      <c r="F26" s="120">
        <v>0</v>
      </c>
      <c r="G26" s="120">
        <v>0</v>
      </c>
      <c r="H26" s="120"/>
      <c r="I26" s="120"/>
      <c r="J26" s="120"/>
      <c r="K26" s="120"/>
      <c r="L26" s="120">
        <v>0</v>
      </c>
      <c r="M26" s="120">
        <v>0</v>
      </c>
      <c r="N26" s="120">
        <v>0</v>
      </c>
      <c r="O26" s="120">
        <f t="shared" si="3"/>
        <v>0.25</v>
      </c>
      <c r="P26" s="120">
        <f t="shared" si="4"/>
        <v>-0.375</v>
      </c>
    </row>
    <row r="27" spans="1:16" ht="15.6" x14ac:dyDescent="0.3">
      <c r="A27" s="109">
        <v>20</v>
      </c>
      <c r="B27" s="150" t="s">
        <v>240</v>
      </c>
      <c r="C27" s="120">
        <v>1</v>
      </c>
      <c r="D27" s="120">
        <v>1</v>
      </c>
      <c r="E27" s="120">
        <v>0</v>
      </c>
      <c r="F27" s="120">
        <v>0</v>
      </c>
      <c r="G27" s="120">
        <v>0</v>
      </c>
      <c r="H27" s="120"/>
      <c r="I27" s="120"/>
      <c r="J27" s="120"/>
      <c r="K27" s="120"/>
      <c r="L27" s="120">
        <v>1</v>
      </c>
      <c r="M27" s="120">
        <v>0</v>
      </c>
      <c r="N27" s="120">
        <v>0</v>
      </c>
      <c r="O27" s="120">
        <f t="shared" si="3"/>
        <v>0.375</v>
      </c>
      <c r="P27" s="120">
        <f t="shared" si="4"/>
        <v>-0.5625</v>
      </c>
    </row>
    <row r="28" spans="1:16" ht="15.6" x14ac:dyDescent="0.3">
      <c r="A28" s="109">
        <v>21</v>
      </c>
      <c r="B28" s="150" t="s">
        <v>241</v>
      </c>
      <c r="C28" s="120">
        <v>1</v>
      </c>
      <c r="D28" s="120">
        <v>1</v>
      </c>
      <c r="E28" s="120">
        <v>0</v>
      </c>
      <c r="F28" s="120">
        <v>0</v>
      </c>
      <c r="G28" s="120">
        <v>0</v>
      </c>
      <c r="H28" s="120"/>
      <c r="I28" s="120"/>
      <c r="J28" s="120"/>
      <c r="K28" s="120"/>
      <c r="L28" s="120">
        <v>0</v>
      </c>
      <c r="M28" s="120">
        <v>0</v>
      </c>
      <c r="N28" s="120">
        <v>0</v>
      </c>
      <c r="O28" s="120">
        <f t="shared" si="3"/>
        <v>0.25</v>
      </c>
      <c r="P28" s="120">
        <f t="shared" si="4"/>
        <v>-0.375</v>
      </c>
    </row>
    <row r="29" spans="1:16" ht="15.6" x14ac:dyDescent="0.3">
      <c r="A29" s="109">
        <v>22</v>
      </c>
      <c r="B29" s="150" t="s">
        <v>242</v>
      </c>
      <c r="C29" s="120">
        <v>0</v>
      </c>
      <c r="D29" s="120">
        <v>0</v>
      </c>
      <c r="E29" s="120">
        <v>2</v>
      </c>
      <c r="F29" s="120">
        <v>0</v>
      </c>
      <c r="G29" s="120">
        <v>0</v>
      </c>
      <c r="H29" s="120"/>
      <c r="I29" s="120"/>
      <c r="J29" s="120"/>
      <c r="K29" s="120"/>
      <c r="L29" s="120">
        <v>0</v>
      </c>
      <c r="M29" s="120">
        <v>0</v>
      </c>
      <c r="N29" s="120">
        <v>0</v>
      </c>
      <c r="O29" s="120">
        <f t="shared" si="3"/>
        <v>0.25</v>
      </c>
      <c r="P29" s="120">
        <f t="shared" si="4"/>
        <v>-0.375</v>
      </c>
    </row>
    <row r="30" spans="1:16" ht="15.6" x14ac:dyDescent="0.3">
      <c r="A30" s="109">
        <v>23</v>
      </c>
      <c r="B30" s="150" t="s">
        <v>243</v>
      </c>
      <c r="C30" s="120">
        <v>0</v>
      </c>
      <c r="D30" s="120">
        <v>1</v>
      </c>
      <c r="E30" s="120">
        <v>0</v>
      </c>
      <c r="F30" s="120">
        <v>0</v>
      </c>
      <c r="G30" s="120">
        <v>0</v>
      </c>
      <c r="H30" s="120"/>
      <c r="I30" s="120"/>
      <c r="J30" s="120"/>
      <c r="K30" s="120"/>
      <c r="L30" s="120">
        <v>0</v>
      </c>
      <c r="M30" s="120">
        <v>0</v>
      </c>
      <c r="N30" s="120">
        <v>0</v>
      </c>
      <c r="O30" s="120">
        <f t="shared" si="3"/>
        <v>0.125</v>
      </c>
      <c r="P30" s="120">
        <f t="shared" si="4"/>
        <v>-0.1875</v>
      </c>
    </row>
    <row r="31" spans="1:16" ht="15.6" x14ac:dyDescent="0.3">
      <c r="A31" s="109">
        <v>24</v>
      </c>
      <c r="B31" s="150" t="s">
        <v>244</v>
      </c>
      <c r="C31" s="120">
        <v>1</v>
      </c>
      <c r="D31" s="120">
        <v>0</v>
      </c>
      <c r="E31" s="120">
        <v>0</v>
      </c>
      <c r="F31" s="120">
        <v>0</v>
      </c>
      <c r="G31" s="120">
        <v>0.2</v>
      </c>
      <c r="H31" s="120"/>
      <c r="I31" s="120"/>
      <c r="J31" s="120"/>
      <c r="K31" s="120"/>
      <c r="L31" s="120">
        <v>0</v>
      </c>
      <c r="M31" s="120">
        <v>0</v>
      </c>
      <c r="N31" s="120">
        <v>0</v>
      </c>
      <c r="O31" s="120">
        <f t="shared" si="3"/>
        <v>0.15</v>
      </c>
      <c r="P31" s="120">
        <f t="shared" si="4"/>
        <v>-0.22499999999999998</v>
      </c>
    </row>
    <row r="32" spans="1:16" ht="15.6" x14ac:dyDescent="0.3">
      <c r="A32" s="109">
        <v>25</v>
      </c>
      <c r="B32" s="150" t="s">
        <v>245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/>
      <c r="I32" s="120"/>
      <c r="J32" s="120"/>
      <c r="K32" s="120"/>
      <c r="L32" s="120">
        <v>0</v>
      </c>
      <c r="M32" s="120">
        <v>0</v>
      </c>
      <c r="N32" s="120">
        <v>0</v>
      </c>
      <c r="O32" s="120">
        <f t="shared" si="3"/>
        <v>0</v>
      </c>
      <c r="P32" s="120">
        <f t="shared" si="4"/>
        <v>0</v>
      </c>
    </row>
    <row r="33" spans="1:16" ht="15.6" x14ac:dyDescent="0.3">
      <c r="A33" s="109">
        <v>26</v>
      </c>
      <c r="B33" s="150" t="s">
        <v>246</v>
      </c>
      <c r="C33" s="120">
        <v>1</v>
      </c>
      <c r="D33" s="120">
        <v>0</v>
      </c>
      <c r="E33" s="120">
        <v>1</v>
      </c>
      <c r="F33" s="120">
        <v>0</v>
      </c>
      <c r="G33" s="120">
        <v>0</v>
      </c>
      <c r="H33" s="120"/>
      <c r="I33" s="120"/>
      <c r="J33" s="120"/>
      <c r="K33" s="120"/>
      <c r="L33" s="120">
        <v>0</v>
      </c>
      <c r="M33" s="120">
        <v>0</v>
      </c>
      <c r="N33" s="120">
        <v>0</v>
      </c>
      <c r="O33" s="120">
        <f t="shared" si="3"/>
        <v>0.25</v>
      </c>
      <c r="P33" s="120">
        <f t="shared" si="4"/>
        <v>-0.375</v>
      </c>
    </row>
    <row r="34" spans="1:16" ht="15.6" x14ac:dyDescent="0.3">
      <c r="A34" s="109">
        <v>27</v>
      </c>
      <c r="B34" s="150" t="s">
        <v>247</v>
      </c>
      <c r="C34" s="120">
        <v>1</v>
      </c>
      <c r="D34" s="120">
        <v>0</v>
      </c>
      <c r="E34" s="120">
        <v>0</v>
      </c>
      <c r="F34" s="120">
        <v>0</v>
      </c>
      <c r="G34" s="120">
        <v>0</v>
      </c>
      <c r="H34" s="120"/>
      <c r="I34" s="120"/>
      <c r="J34" s="120"/>
      <c r="K34" s="120"/>
      <c r="L34" s="120">
        <v>0</v>
      </c>
      <c r="M34" s="120">
        <v>0</v>
      </c>
      <c r="N34" s="120">
        <v>0</v>
      </c>
      <c r="O34" s="120">
        <f t="shared" si="3"/>
        <v>0.125</v>
      </c>
      <c r="P34" s="120">
        <f t="shared" si="4"/>
        <v>-0.1875</v>
      </c>
    </row>
    <row r="35" spans="1:16" ht="15.6" x14ac:dyDescent="0.3">
      <c r="A35" s="109">
        <v>28</v>
      </c>
      <c r="B35" s="150" t="s">
        <v>248</v>
      </c>
      <c r="C35" s="120">
        <v>1</v>
      </c>
      <c r="D35" s="120">
        <v>0</v>
      </c>
      <c r="E35" s="120">
        <v>0</v>
      </c>
      <c r="F35" s="120">
        <v>0</v>
      </c>
      <c r="G35" s="120">
        <v>0</v>
      </c>
      <c r="H35" s="120"/>
      <c r="I35" s="120"/>
      <c r="J35" s="120"/>
      <c r="K35" s="120"/>
      <c r="L35" s="120">
        <v>0</v>
      </c>
      <c r="M35" s="120">
        <v>0</v>
      </c>
      <c r="N35" s="120">
        <v>0</v>
      </c>
      <c r="O35" s="120">
        <f t="shared" si="3"/>
        <v>0.125</v>
      </c>
      <c r="P35" s="120">
        <f t="shared" si="4"/>
        <v>-0.1875</v>
      </c>
    </row>
    <row r="36" spans="1:16" ht="15.6" x14ac:dyDescent="0.3">
      <c r="A36" s="109">
        <v>29</v>
      </c>
      <c r="B36" s="150" t="s">
        <v>249</v>
      </c>
      <c r="C36" s="120">
        <v>1</v>
      </c>
      <c r="D36" s="120">
        <v>1</v>
      </c>
      <c r="E36" s="120">
        <v>0</v>
      </c>
      <c r="F36" s="120">
        <v>0</v>
      </c>
      <c r="G36" s="120">
        <v>0</v>
      </c>
      <c r="H36" s="120"/>
      <c r="I36" s="120"/>
      <c r="J36" s="120"/>
      <c r="K36" s="120"/>
      <c r="L36" s="120">
        <v>0</v>
      </c>
      <c r="M36" s="120">
        <v>0</v>
      </c>
      <c r="N36" s="120">
        <v>0</v>
      </c>
      <c r="O36" s="120">
        <f t="shared" si="3"/>
        <v>0.25</v>
      </c>
      <c r="P36" s="120">
        <f t="shared" si="4"/>
        <v>-0.375</v>
      </c>
    </row>
    <row r="37" spans="1:16" ht="15.6" x14ac:dyDescent="0.3">
      <c r="A37" s="109">
        <v>30</v>
      </c>
      <c r="B37" s="150" t="s">
        <v>250</v>
      </c>
      <c r="C37" s="120">
        <v>0</v>
      </c>
      <c r="D37" s="120">
        <v>1</v>
      </c>
      <c r="E37" s="120">
        <v>0</v>
      </c>
      <c r="F37" s="120">
        <v>0</v>
      </c>
      <c r="G37" s="120">
        <v>0</v>
      </c>
      <c r="H37" s="120"/>
      <c r="I37" s="120"/>
      <c r="J37" s="120"/>
      <c r="K37" s="120"/>
      <c r="L37" s="120">
        <v>0.28599999999999998</v>
      </c>
      <c r="M37" s="120">
        <v>0.38900000000000001</v>
      </c>
      <c r="N37" s="120">
        <v>0.6</v>
      </c>
      <c r="O37" s="120">
        <f t="shared" si="3"/>
        <v>0.28437499999999999</v>
      </c>
      <c r="P37" s="120">
        <f t="shared" si="4"/>
        <v>-0.42656249999999996</v>
      </c>
    </row>
    <row r="38" spans="1:16" ht="15.6" x14ac:dyDescent="0.3">
      <c r="A38" s="109">
        <v>31</v>
      </c>
      <c r="B38" s="150" t="s">
        <v>251</v>
      </c>
      <c r="C38" s="120">
        <v>0</v>
      </c>
      <c r="D38" s="120">
        <v>1</v>
      </c>
      <c r="E38" s="120">
        <v>0</v>
      </c>
      <c r="F38" s="120">
        <v>0</v>
      </c>
      <c r="G38" s="120">
        <v>0</v>
      </c>
      <c r="H38" s="120"/>
      <c r="I38" s="120"/>
      <c r="J38" s="120"/>
      <c r="K38" s="120"/>
      <c r="L38" s="120">
        <v>0</v>
      </c>
      <c r="M38" s="120">
        <v>0</v>
      </c>
      <c r="N38" s="120">
        <v>0</v>
      </c>
      <c r="O38" s="120">
        <f t="shared" si="3"/>
        <v>0.125</v>
      </c>
      <c r="P38" s="120">
        <f t="shared" si="4"/>
        <v>-0.1875</v>
      </c>
    </row>
    <row r="39" spans="1:16" ht="15.6" x14ac:dyDescent="0.3">
      <c r="A39" s="109">
        <v>32</v>
      </c>
      <c r="B39" s="150" t="s">
        <v>252</v>
      </c>
      <c r="C39" s="120">
        <v>1</v>
      </c>
      <c r="D39" s="120">
        <v>0</v>
      </c>
      <c r="E39" s="120">
        <v>0</v>
      </c>
      <c r="F39" s="120">
        <v>0</v>
      </c>
      <c r="G39" s="120">
        <v>0</v>
      </c>
      <c r="H39" s="120"/>
      <c r="I39" s="120"/>
      <c r="J39" s="120"/>
      <c r="K39" s="120"/>
      <c r="L39" s="120">
        <v>0</v>
      </c>
      <c r="M39" s="120">
        <v>0</v>
      </c>
      <c r="N39" s="120">
        <v>0</v>
      </c>
      <c r="O39" s="120">
        <f t="shared" si="3"/>
        <v>0.125</v>
      </c>
      <c r="P39" s="120">
        <f t="shared" si="4"/>
        <v>-0.1875</v>
      </c>
    </row>
    <row r="40" spans="1:16" ht="15.6" x14ac:dyDescent="0.3">
      <c r="A40" s="109">
        <v>33</v>
      </c>
      <c r="B40" s="150" t="s">
        <v>253</v>
      </c>
      <c r="C40" s="120">
        <v>0</v>
      </c>
      <c r="D40" s="120">
        <v>0</v>
      </c>
      <c r="E40" s="120">
        <v>2</v>
      </c>
      <c r="F40" s="120">
        <v>0</v>
      </c>
      <c r="G40" s="120">
        <v>0</v>
      </c>
      <c r="H40" s="120"/>
      <c r="I40" s="120"/>
      <c r="J40" s="120"/>
      <c r="K40" s="120"/>
      <c r="L40" s="120">
        <v>0</v>
      </c>
      <c r="M40" s="120">
        <v>0</v>
      </c>
      <c r="N40" s="120">
        <v>0</v>
      </c>
      <c r="O40" s="120">
        <f t="shared" si="3"/>
        <v>0.25</v>
      </c>
      <c r="P40" s="120">
        <f t="shared" si="4"/>
        <v>-0.375</v>
      </c>
    </row>
    <row r="41" spans="1:16" ht="15.6" x14ac:dyDescent="0.3">
      <c r="A41" s="109">
        <v>34</v>
      </c>
      <c r="B41" s="150" t="s">
        <v>254</v>
      </c>
      <c r="C41" s="120">
        <v>1</v>
      </c>
      <c r="D41" s="120">
        <v>0</v>
      </c>
      <c r="E41" s="120">
        <v>0</v>
      </c>
      <c r="F41" s="120">
        <v>0</v>
      </c>
      <c r="G41" s="120">
        <v>0</v>
      </c>
      <c r="H41" s="120"/>
      <c r="I41" s="120"/>
      <c r="J41" s="120"/>
      <c r="K41" s="120"/>
      <c r="L41" s="120">
        <v>0</v>
      </c>
      <c r="M41" s="120">
        <v>0</v>
      </c>
      <c r="N41" s="120">
        <v>0</v>
      </c>
      <c r="O41" s="120">
        <f t="shared" si="3"/>
        <v>0.125</v>
      </c>
      <c r="P41" s="120">
        <f t="shared" si="4"/>
        <v>-0.1875</v>
      </c>
    </row>
    <row r="42" spans="1:16" ht="15.6" x14ac:dyDescent="0.3">
      <c r="A42" s="109">
        <v>35</v>
      </c>
      <c r="B42" s="150" t="s">
        <v>255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/>
      <c r="I42" s="120"/>
      <c r="J42" s="120"/>
      <c r="K42" s="120"/>
      <c r="L42" s="120">
        <v>0</v>
      </c>
      <c r="M42" s="120">
        <v>0</v>
      </c>
      <c r="N42" s="120">
        <v>0</v>
      </c>
      <c r="O42" s="120">
        <f t="shared" si="3"/>
        <v>0</v>
      </c>
      <c r="P42" s="120">
        <f t="shared" si="4"/>
        <v>0</v>
      </c>
    </row>
    <row r="43" spans="1:16" ht="15.6" x14ac:dyDescent="0.3">
      <c r="A43" s="109">
        <v>36</v>
      </c>
      <c r="B43" s="150" t="s">
        <v>256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  <c r="H43" s="120"/>
      <c r="I43" s="120"/>
      <c r="J43" s="120"/>
      <c r="K43" s="120"/>
      <c r="L43" s="120">
        <v>0</v>
      </c>
      <c r="M43" s="120">
        <v>0</v>
      </c>
      <c r="N43" s="120"/>
      <c r="O43" s="120">
        <f t="shared" si="3"/>
        <v>0</v>
      </c>
      <c r="P43" s="120">
        <f t="shared" si="4"/>
        <v>0</v>
      </c>
    </row>
    <row r="44" spans="1:16" ht="15.6" x14ac:dyDescent="0.3">
      <c r="A44" s="109">
        <v>37</v>
      </c>
      <c r="B44" s="150" t="s">
        <v>257</v>
      </c>
      <c r="C44" s="120">
        <v>1</v>
      </c>
      <c r="D44" s="120">
        <v>1</v>
      </c>
      <c r="E44" s="120">
        <v>0</v>
      </c>
      <c r="F44" s="120">
        <v>0</v>
      </c>
      <c r="G44" s="120">
        <v>0</v>
      </c>
      <c r="H44" s="120"/>
      <c r="I44" s="120"/>
      <c r="J44" s="120"/>
      <c r="K44" s="120"/>
      <c r="L44" s="120">
        <v>0</v>
      </c>
      <c r="M44" s="120">
        <v>0</v>
      </c>
      <c r="N44" s="120">
        <v>0</v>
      </c>
      <c r="O44" s="120">
        <f t="shared" si="3"/>
        <v>0.25</v>
      </c>
      <c r="P44" s="120">
        <f t="shared" si="4"/>
        <v>-0.375</v>
      </c>
    </row>
    <row r="45" spans="1:16" ht="15.6" x14ac:dyDescent="0.3">
      <c r="A45" s="109">
        <v>38</v>
      </c>
      <c r="B45" s="150" t="s">
        <v>258</v>
      </c>
      <c r="C45" s="120">
        <v>1</v>
      </c>
      <c r="D45" s="120">
        <v>0</v>
      </c>
      <c r="E45" s="120">
        <v>0</v>
      </c>
      <c r="F45" s="120">
        <v>0</v>
      </c>
      <c r="G45" s="120">
        <v>0</v>
      </c>
      <c r="H45" s="120"/>
      <c r="I45" s="120"/>
      <c r="J45" s="120"/>
      <c r="K45" s="120"/>
      <c r="L45" s="120">
        <v>0</v>
      </c>
      <c r="M45" s="120">
        <v>0</v>
      </c>
      <c r="N45" s="120">
        <v>0</v>
      </c>
      <c r="O45" s="120">
        <f t="shared" si="3"/>
        <v>0.125</v>
      </c>
      <c r="P45" s="120">
        <f t="shared" si="4"/>
        <v>-0.1875</v>
      </c>
    </row>
    <row r="46" spans="1:16" ht="15.6" x14ac:dyDescent="0.3">
      <c r="A46" s="109">
        <v>39</v>
      </c>
      <c r="B46" s="150" t="s">
        <v>259</v>
      </c>
      <c r="C46" s="120">
        <v>1</v>
      </c>
      <c r="D46" s="120">
        <v>0</v>
      </c>
      <c r="E46" s="120">
        <v>0</v>
      </c>
      <c r="F46" s="120">
        <v>0</v>
      </c>
      <c r="G46" s="120">
        <v>0</v>
      </c>
      <c r="H46" s="120"/>
      <c r="I46" s="120"/>
      <c r="J46" s="120"/>
      <c r="K46" s="120"/>
      <c r="L46" s="120">
        <v>0</v>
      </c>
      <c r="M46" s="120">
        <v>0</v>
      </c>
      <c r="N46" s="120">
        <v>0</v>
      </c>
      <c r="O46" s="120">
        <f t="shared" si="3"/>
        <v>0.125</v>
      </c>
      <c r="P46" s="120">
        <f t="shared" si="4"/>
        <v>-0.1875</v>
      </c>
    </row>
    <row r="47" spans="1:16" ht="15.6" x14ac:dyDescent="0.3">
      <c r="A47" s="109">
        <v>40</v>
      </c>
      <c r="B47" s="150" t="s">
        <v>260</v>
      </c>
      <c r="C47" s="120">
        <v>1</v>
      </c>
      <c r="D47" s="120">
        <v>0</v>
      </c>
      <c r="E47" s="120">
        <v>0</v>
      </c>
      <c r="F47" s="120">
        <v>0</v>
      </c>
      <c r="G47" s="120">
        <v>0</v>
      </c>
      <c r="H47" s="120"/>
      <c r="I47" s="120"/>
      <c r="J47" s="120"/>
      <c r="K47" s="120"/>
      <c r="L47" s="120">
        <v>1</v>
      </c>
      <c r="M47" s="120">
        <v>0</v>
      </c>
      <c r="N47" s="120">
        <v>0</v>
      </c>
      <c r="O47" s="120">
        <f t="shared" si="3"/>
        <v>0.25</v>
      </c>
      <c r="P47" s="120">
        <f t="shared" si="4"/>
        <v>-0.375</v>
      </c>
    </row>
    <row r="48" spans="1:16" ht="15.6" x14ac:dyDescent="0.3">
      <c r="A48" s="109">
        <v>41</v>
      </c>
      <c r="B48" s="150" t="s">
        <v>261</v>
      </c>
      <c r="C48" s="120">
        <v>1</v>
      </c>
      <c r="D48" s="120">
        <v>0</v>
      </c>
      <c r="E48" s="120">
        <v>0</v>
      </c>
      <c r="F48" s="120">
        <v>1</v>
      </c>
      <c r="G48" s="120">
        <v>1</v>
      </c>
      <c r="H48" s="120"/>
      <c r="I48" s="120"/>
      <c r="J48" s="120"/>
      <c r="K48" s="120"/>
      <c r="L48" s="120">
        <v>0</v>
      </c>
      <c r="M48" s="120">
        <v>0</v>
      </c>
      <c r="N48" s="120">
        <v>0</v>
      </c>
      <c r="O48" s="120">
        <f t="shared" si="3"/>
        <v>0.375</v>
      </c>
      <c r="P48" s="120">
        <f t="shared" si="4"/>
        <v>-0.5625</v>
      </c>
    </row>
    <row r="49" spans="1:16" ht="15.6" x14ac:dyDescent="0.3">
      <c r="A49" s="109">
        <v>42</v>
      </c>
      <c r="B49" s="150" t="s">
        <v>262</v>
      </c>
      <c r="C49" s="120">
        <v>1</v>
      </c>
      <c r="D49" s="120">
        <v>0</v>
      </c>
      <c r="E49" s="120">
        <v>0</v>
      </c>
      <c r="F49" s="120">
        <v>0</v>
      </c>
      <c r="G49" s="120">
        <v>0</v>
      </c>
      <c r="H49" s="120"/>
      <c r="I49" s="120"/>
      <c r="J49" s="120"/>
      <c r="K49" s="120"/>
      <c r="L49" s="120">
        <v>0</v>
      </c>
      <c r="M49" s="120">
        <v>0</v>
      </c>
      <c r="N49" s="120">
        <v>0</v>
      </c>
      <c r="O49" s="120">
        <f t="shared" si="3"/>
        <v>0.125</v>
      </c>
      <c r="P49" s="120">
        <f t="shared" si="4"/>
        <v>-0.1875</v>
      </c>
    </row>
    <row r="50" spans="1:16" ht="15.6" x14ac:dyDescent="0.3">
      <c r="A50" s="109">
        <v>43</v>
      </c>
      <c r="B50" s="150" t="s">
        <v>275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120"/>
      <c r="I50" s="120"/>
      <c r="J50" s="120"/>
      <c r="K50" s="120"/>
      <c r="L50" s="120"/>
      <c r="M50" s="120"/>
      <c r="N50" s="120"/>
      <c r="O50" s="120">
        <f t="shared" si="3"/>
        <v>0</v>
      </c>
      <c r="P50" s="120">
        <f t="shared" si="4"/>
        <v>0</v>
      </c>
    </row>
    <row r="51" spans="1:16" customFormat="1" x14ac:dyDescent="0.3">
      <c r="A51" s="69" t="s">
        <v>215</v>
      </c>
      <c r="B51" s="153" t="s">
        <v>221</v>
      </c>
      <c r="C51" s="61">
        <f>AVERAGE(C8:C50)</f>
        <v>0.58193023255813958</v>
      </c>
      <c r="D51" s="61">
        <f t="shared" ref="D51:O51" si="5">AVERAGE(D8:D50)</f>
        <v>0.48837209302325579</v>
      </c>
      <c r="E51" s="61">
        <f t="shared" si="5"/>
        <v>0.30232558139534882</v>
      </c>
      <c r="F51" s="61">
        <f t="shared" si="5"/>
        <v>0.13953488372093023</v>
      </c>
      <c r="G51" s="61">
        <f t="shared" si="5"/>
        <v>8.6046511627906982E-2</v>
      </c>
      <c r="H51" s="61"/>
      <c r="I51" s="61"/>
      <c r="J51" s="61"/>
      <c r="K51" s="61"/>
      <c r="L51" s="61">
        <f t="shared" si="5"/>
        <v>0.10848717948717948</v>
      </c>
      <c r="M51" s="61">
        <f t="shared" si="5"/>
        <v>3.7846153846153849E-2</v>
      </c>
      <c r="N51" s="61">
        <f t="shared" si="5"/>
        <v>2.7441176470588236E-2</v>
      </c>
      <c r="O51" s="61">
        <f t="shared" si="5"/>
        <v>0.23792068106312297</v>
      </c>
      <c r="P51" s="61">
        <f>AVERAGE(P8:P50)</f>
        <v>-0.35688102159468432</v>
      </c>
    </row>
  </sheetData>
  <sheetProtection algorithmName="SHA-512" hashValue="ZUo+s70LU/3fDyB+C3xsZH/0VZoB3ovMFMPut+9HN5VBs+a7jhAHilyQ9vcva+PxNVlWW2YoNJNyzTMOlqBtZA==" saltValue="UympqHvwTs2eouMlD2pGiw==" spinCount="100000" sheet="1" selectLockedCells="1" selectUnlockedCells="1"/>
  <mergeCells count="12">
    <mergeCell ref="J4:N4"/>
    <mergeCell ref="P4:P5"/>
    <mergeCell ref="J5:K5"/>
    <mergeCell ref="L5:M5"/>
    <mergeCell ref="A1:I1"/>
    <mergeCell ref="A2:I2"/>
    <mergeCell ref="A4:A6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Q50"/>
  <sheetViews>
    <sheetView zoomScale="60" zoomScaleNormal="60" workbookViewId="0">
      <selection activeCell="P28" sqref="P28"/>
    </sheetView>
  </sheetViews>
  <sheetFormatPr defaultRowHeight="14.4" x14ac:dyDescent="0.3"/>
  <cols>
    <col min="2" max="2" width="40.6640625" style="114" bestFit="1" customWidth="1"/>
    <col min="3" max="3" width="16" customWidth="1"/>
    <col min="4" max="4" width="16.33203125" customWidth="1"/>
    <col min="5" max="6" width="14.44140625" customWidth="1"/>
    <col min="7" max="7" width="16.5546875" customWidth="1"/>
    <col min="8" max="8" width="15.44140625" customWidth="1"/>
    <col min="9" max="9" width="27.33203125" customWidth="1"/>
    <col min="10" max="10" width="17.21875" customWidth="1"/>
    <col min="11" max="11" width="21.33203125" customWidth="1"/>
  </cols>
  <sheetData>
    <row r="2" spans="1:17" ht="15.6" x14ac:dyDescent="0.3">
      <c r="A2" s="366" t="s">
        <v>278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128"/>
      <c r="N2" s="35"/>
    </row>
    <row r="3" spans="1:17" ht="14.4" customHeight="1" x14ac:dyDescent="0.3">
      <c r="A3" s="368" t="s">
        <v>283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129"/>
    </row>
    <row r="4" spans="1:17" ht="46.2" customHeight="1" x14ac:dyDescent="0.3">
      <c r="A4" s="370" t="s">
        <v>184</v>
      </c>
      <c r="B4" s="370" t="s">
        <v>218</v>
      </c>
      <c r="C4" s="378" t="s">
        <v>279</v>
      </c>
      <c r="D4" s="379"/>
      <c r="E4" s="379"/>
      <c r="F4" s="379"/>
      <c r="G4" s="379"/>
      <c r="H4" s="380"/>
      <c r="I4" s="113" t="s">
        <v>290</v>
      </c>
      <c r="J4" s="371" t="s">
        <v>280</v>
      </c>
      <c r="K4" s="374" t="s">
        <v>281</v>
      </c>
      <c r="L4" s="64" t="s">
        <v>282</v>
      </c>
      <c r="M4" s="64" t="s">
        <v>302</v>
      </c>
      <c r="N4" s="64" t="s">
        <v>300</v>
      </c>
      <c r="O4" s="64" t="s">
        <v>97</v>
      </c>
      <c r="P4" s="64" t="s">
        <v>58</v>
      </c>
      <c r="Q4" s="383" t="s">
        <v>301</v>
      </c>
    </row>
    <row r="5" spans="1:17" ht="51" customHeight="1" x14ac:dyDescent="0.3">
      <c r="A5" s="370"/>
      <c r="B5" s="370"/>
      <c r="C5" s="378" t="s">
        <v>284</v>
      </c>
      <c r="D5" s="379"/>
      <c r="E5" s="380"/>
      <c r="F5" s="378" t="s">
        <v>285</v>
      </c>
      <c r="G5" s="379"/>
      <c r="H5" s="380"/>
      <c r="I5" s="113" t="s">
        <v>291</v>
      </c>
      <c r="J5" s="372"/>
      <c r="K5" s="375"/>
      <c r="L5" s="376" t="s">
        <v>185</v>
      </c>
      <c r="M5" s="381" t="s">
        <v>303</v>
      </c>
      <c r="N5" s="381" t="s">
        <v>59</v>
      </c>
      <c r="O5" s="381" t="s">
        <v>59</v>
      </c>
      <c r="P5" s="381" t="s">
        <v>59</v>
      </c>
      <c r="Q5" s="384"/>
    </row>
    <row r="6" spans="1:17" ht="41.4" x14ac:dyDescent="0.3">
      <c r="A6" s="370"/>
      <c r="B6" s="370"/>
      <c r="C6" s="115" t="s">
        <v>286</v>
      </c>
      <c r="D6" s="110" t="s">
        <v>287</v>
      </c>
      <c r="E6" s="110" t="s">
        <v>288</v>
      </c>
      <c r="F6" s="115" t="s">
        <v>286</v>
      </c>
      <c r="G6" s="110" t="s">
        <v>287</v>
      </c>
      <c r="H6" s="110" t="s">
        <v>288</v>
      </c>
      <c r="I6" s="30" t="s">
        <v>289</v>
      </c>
      <c r="J6" s="373"/>
      <c r="K6" s="375"/>
      <c r="L6" s="377"/>
      <c r="M6" s="382"/>
      <c r="N6" s="382"/>
      <c r="O6" s="382"/>
      <c r="P6" s="382"/>
      <c r="Q6" s="385"/>
    </row>
    <row r="7" spans="1:17" ht="15.6" x14ac:dyDescent="0.3">
      <c r="A7" s="111"/>
      <c r="B7" s="75" t="s">
        <v>221</v>
      </c>
      <c r="C7" s="111">
        <f>SUM(C8:C50)</f>
        <v>6229</v>
      </c>
      <c r="D7" s="130">
        <f>SUM(D8:D50)</f>
        <v>4914</v>
      </c>
      <c r="E7" s="134">
        <f>D7/C7</f>
        <v>0.78889067266013801</v>
      </c>
      <c r="F7" s="130">
        <f>SUM(F8:F50)</f>
        <v>2070</v>
      </c>
      <c r="G7" s="130">
        <f>SUM(G8:G50)</f>
        <v>1741</v>
      </c>
      <c r="H7" s="134">
        <f>G7/F7</f>
        <v>0.84106280193236715</v>
      </c>
      <c r="I7" s="134">
        <f>AVERAGE(I8:I50)</f>
        <v>0.94501205041548608</v>
      </c>
      <c r="J7" s="134">
        <f t="shared" ref="J7" si="0">AVERAGE(J8:J50)</f>
        <v>0.85813953488372086</v>
      </c>
      <c r="K7" s="134">
        <f>AVERAGE(K8:K50)</f>
        <v>0.97499999999999998</v>
      </c>
      <c r="L7" s="135">
        <f>AVERAGE(L8:L50)</f>
        <v>1.3044142153722791</v>
      </c>
      <c r="M7" s="135"/>
      <c r="N7" s="135">
        <f t="shared" ref="N7:P7" si="1">AVERAGE(N8:N50)</f>
        <v>0.8317257224257224</v>
      </c>
      <c r="O7" s="135">
        <f t="shared" si="1"/>
        <v>1.2171957163207165</v>
      </c>
      <c r="P7" s="135">
        <f t="shared" si="1"/>
        <v>1.3652835169531081</v>
      </c>
      <c r="Q7" s="141">
        <f>AVERAGE(L7:P7)</f>
        <v>1.1796547927679564</v>
      </c>
    </row>
    <row r="8" spans="1:17" ht="15.6" x14ac:dyDescent="0.3">
      <c r="A8" s="109">
        <v>1</v>
      </c>
      <c r="B8" s="85" t="s">
        <v>222</v>
      </c>
      <c r="C8" s="116"/>
      <c r="D8" s="116"/>
      <c r="E8" s="116"/>
      <c r="F8" s="116"/>
      <c r="G8" s="116"/>
      <c r="H8" s="116"/>
      <c r="I8" s="116"/>
      <c r="J8" s="117">
        <v>0</v>
      </c>
      <c r="K8" s="117"/>
      <c r="L8" s="117">
        <f>AVERAGE(E8,H8,I8,J8,K8)*1.5</f>
        <v>0</v>
      </c>
      <c r="M8" s="117">
        <f>'2.4'!P8</f>
        <v>-0.89999999999999991</v>
      </c>
      <c r="N8" s="117"/>
      <c r="O8" s="117"/>
      <c r="P8" s="117">
        <f>'2.1.'!U8</f>
        <v>1.8006666666666666</v>
      </c>
      <c r="Q8" s="142">
        <f>AVERAGE(L8:P8)</f>
        <v>0.30022222222222222</v>
      </c>
    </row>
    <row r="9" spans="1:17" ht="15.6" x14ac:dyDescent="0.3">
      <c r="A9" s="109">
        <v>2</v>
      </c>
      <c r="B9" s="85" t="s">
        <v>223</v>
      </c>
      <c r="C9" s="116"/>
      <c r="D9" s="116"/>
      <c r="E9" s="116"/>
      <c r="F9" s="116"/>
      <c r="G9" s="116"/>
      <c r="H9" s="116"/>
      <c r="I9" s="116"/>
      <c r="J9" s="117">
        <v>1</v>
      </c>
      <c r="K9" s="117"/>
      <c r="L9" s="117">
        <f t="shared" ref="L9:L50" si="2">AVERAGE(E9,H9,I9,J9,K9)*1.5</f>
        <v>1.5</v>
      </c>
      <c r="M9" s="117">
        <f>'2.4'!P9</f>
        <v>-0.60000000000000009</v>
      </c>
      <c r="N9" s="117"/>
      <c r="O9" s="117"/>
      <c r="P9" s="117">
        <f>'2.1.'!U9</f>
        <v>1.734</v>
      </c>
      <c r="Q9" s="142">
        <f>AVERAGE(L9:P9)</f>
        <v>0.878</v>
      </c>
    </row>
    <row r="10" spans="1:17" ht="26.4" x14ac:dyDescent="0.3">
      <c r="A10" s="109">
        <v>3</v>
      </c>
      <c r="B10" s="85" t="s">
        <v>224</v>
      </c>
      <c r="C10" s="116"/>
      <c r="D10" s="116"/>
      <c r="E10" s="116"/>
      <c r="F10" s="116"/>
      <c r="G10" s="116"/>
      <c r="H10" s="116"/>
      <c r="I10" s="116"/>
      <c r="J10" s="117">
        <v>1</v>
      </c>
      <c r="K10" s="117"/>
      <c r="L10" s="117">
        <f t="shared" si="2"/>
        <v>1.5</v>
      </c>
      <c r="M10" s="117">
        <f>'2.4'!P10</f>
        <v>-0.89999999999999991</v>
      </c>
      <c r="N10" s="117"/>
      <c r="O10" s="117"/>
      <c r="P10" s="117">
        <f>'2.1.'!U10</f>
        <v>1.8533333333333335</v>
      </c>
      <c r="Q10" s="142">
        <f t="shared" ref="Q10:Q49" si="3">AVERAGE(L10:P10)</f>
        <v>0.81777777777777783</v>
      </c>
    </row>
    <row r="11" spans="1:17" ht="15.6" x14ac:dyDescent="0.3">
      <c r="A11" s="109">
        <v>4</v>
      </c>
      <c r="B11" s="86" t="s">
        <v>225</v>
      </c>
      <c r="C11" s="116">
        <v>41</v>
      </c>
      <c r="D11" s="116">
        <v>26</v>
      </c>
      <c r="E11" s="117">
        <v>0.63414634146341464</v>
      </c>
      <c r="F11" s="116"/>
      <c r="G11" s="116"/>
      <c r="H11" s="117"/>
      <c r="I11" s="117">
        <v>1</v>
      </c>
      <c r="J11" s="117">
        <v>1</v>
      </c>
      <c r="K11" s="117">
        <v>1</v>
      </c>
      <c r="L11" s="117">
        <f t="shared" si="2"/>
        <v>1.3628048780487805</v>
      </c>
      <c r="M11" s="117">
        <f>'2.4'!P11</f>
        <v>-1.5582857142857143</v>
      </c>
      <c r="N11" s="117">
        <f>'2.3'!P9</f>
        <v>0.72599999999999998</v>
      </c>
      <c r="O11" s="117">
        <f>'2.2.'!X10</f>
        <v>0.88575000000000004</v>
      </c>
      <c r="P11" s="117">
        <f>'2.1.'!U11</f>
        <v>1.0350909090909093</v>
      </c>
      <c r="Q11" s="142">
        <f t="shared" si="3"/>
        <v>0.49027201457079511</v>
      </c>
    </row>
    <row r="12" spans="1:17" ht="15.6" x14ac:dyDescent="0.3">
      <c r="A12" s="109">
        <v>5</v>
      </c>
      <c r="B12" s="86" t="s">
        <v>226</v>
      </c>
      <c r="C12" s="116">
        <v>87</v>
      </c>
      <c r="D12" s="116">
        <v>67</v>
      </c>
      <c r="E12" s="117">
        <v>0.77011494252873558</v>
      </c>
      <c r="F12" s="116"/>
      <c r="G12" s="116"/>
      <c r="H12" s="117"/>
      <c r="I12" s="117">
        <v>1</v>
      </c>
      <c r="J12" s="117">
        <v>1</v>
      </c>
      <c r="K12" s="117">
        <v>1</v>
      </c>
      <c r="L12" s="117">
        <f t="shared" si="2"/>
        <v>1.4137931034482758</v>
      </c>
      <c r="M12" s="117">
        <f>'2.4'!P12</f>
        <v>-0.5357142857142857</v>
      </c>
      <c r="N12" s="117">
        <f>'2.3'!P10</f>
        <v>1.177</v>
      </c>
      <c r="O12" s="117">
        <f>'2.2.'!X11</f>
        <v>0.97725000000000006</v>
      </c>
      <c r="P12" s="117">
        <f>'2.1.'!U12</f>
        <v>1.2636363636363637</v>
      </c>
      <c r="Q12" s="142">
        <f t="shared" si="3"/>
        <v>0.85919303627407084</v>
      </c>
    </row>
    <row r="13" spans="1:17" ht="15.6" x14ac:dyDescent="0.3">
      <c r="A13" s="109">
        <v>6</v>
      </c>
      <c r="B13" s="87" t="s">
        <v>227</v>
      </c>
      <c r="C13" s="116">
        <v>69</v>
      </c>
      <c r="D13" s="116">
        <v>52</v>
      </c>
      <c r="E13" s="117">
        <v>0.75362318840579712</v>
      </c>
      <c r="F13" s="116"/>
      <c r="G13" s="116"/>
      <c r="H13" s="117"/>
      <c r="I13" s="117">
        <v>1</v>
      </c>
      <c r="J13" s="117">
        <v>1</v>
      </c>
      <c r="K13" s="117">
        <v>1</v>
      </c>
      <c r="L13" s="117">
        <f t="shared" si="2"/>
        <v>1.4076086956521738</v>
      </c>
      <c r="M13" s="117">
        <f>'2.4'!P13</f>
        <v>0</v>
      </c>
      <c r="N13" s="117">
        <f>'2.3'!P11</f>
        <v>1.236</v>
      </c>
      <c r="O13" s="117">
        <f>'2.2.'!X12</f>
        <v>1.0950000000000002</v>
      </c>
      <c r="P13" s="157">
        <f>'2.1.'!U13</f>
        <v>1.2389074074074073</v>
      </c>
      <c r="Q13" s="156">
        <f t="shared" si="3"/>
        <v>0.99550322061191621</v>
      </c>
    </row>
    <row r="14" spans="1:17" ht="15.6" x14ac:dyDescent="0.3">
      <c r="A14" s="109">
        <v>7</v>
      </c>
      <c r="B14" s="87" t="s">
        <v>228</v>
      </c>
      <c r="C14" s="116">
        <v>96</v>
      </c>
      <c r="D14" s="116">
        <v>61</v>
      </c>
      <c r="E14" s="117">
        <v>0.63541666666666663</v>
      </c>
      <c r="F14" s="116">
        <v>60</v>
      </c>
      <c r="G14" s="116">
        <v>52</v>
      </c>
      <c r="H14" s="117">
        <v>0.8666666666666667</v>
      </c>
      <c r="I14" s="117">
        <v>0</v>
      </c>
      <c r="J14" s="117">
        <v>1</v>
      </c>
      <c r="K14" s="117">
        <v>1</v>
      </c>
      <c r="L14" s="117">
        <f t="shared" si="2"/>
        <v>1.0506250000000001</v>
      </c>
      <c r="M14" s="117">
        <f>'2.4'!P14</f>
        <v>-0.39243749999999999</v>
      </c>
      <c r="N14" s="117">
        <f>'2.3'!P12</f>
        <v>1.0064</v>
      </c>
      <c r="O14" s="117">
        <f>'2.2.'!X13</f>
        <v>1.322125</v>
      </c>
      <c r="P14" s="117">
        <f>'2.1.'!U14</f>
        <v>1.2330285714285714</v>
      </c>
      <c r="Q14" s="142">
        <f t="shared" si="3"/>
        <v>0.84394821428571432</v>
      </c>
    </row>
    <row r="15" spans="1:17" ht="15.6" x14ac:dyDescent="0.3">
      <c r="A15" s="109">
        <v>8</v>
      </c>
      <c r="B15" s="87" t="s">
        <v>229</v>
      </c>
      <c r="C15" s="116">
        <v>359</v>
      </c>
      <c r="D15" s="116">
        <v>345</v>
      </c>
      <c r="E15" s="117">
        <v>0.96100278551532037</v>
      </c>
      <c r="F15" s="116">
        <v>115</v>
      </c>
      <c r="G15" s="116">
        <v>106</v>
      </c>
      <c r="H15" s="117">
        <v>0.92173913043478262</v>
      </c>
      <c r="I15" s="117">
        <v>1</v>
      </c>
      <c r="J15" s="117">
        <v>1</v>
      </c>
      <c r="K15" s="117">
        <v>1</v>
      </c>
      <c r="L15" s="117">
        <f t="shared" si="2"/>
        <v>1.464822574785031</v>
      </c>
      <c r="M15" s="117">
        <f>'2.4'!P15</f>
        <v>-0.375</v>
      </c>
      <c r="N15" s="117">
        <f>'2.3'!P13</f>
        <v>0.59699999999999998</v>
      </c>
      <c r="O15" s="117">
        <f>'2.2.'!X14</f>
        <v>1.41875</v>
      </c>
      <c r="P15" s="117">
        <f>'2.1.'!U15</f>
        <v>1.4672941176470591</v>
      </c>
      <c r="Q15" s="142">
        <f t="shared" si="3"/>
        <v>0.91457333848641797</v>
      </c>
    </row>
    <row r="16" spans="1:17" ht="15.6" x14ac:dyDescent="0.3">
      <c r="A16" s="109">
        <v>9</v>
      </c>
      <c r="B16" s="87" t="s">
        <v>230</v>
      </c>
      <c r="C16" s="116">
        <v>239</v>
      </c>
      <c r="D16" s="116">
        <v>207</v>
      </c>
      <c r="E16" s="117">
        <v>0.86610878661087864</v>
      </c>
      <c r="F16" s="116">
        <v>83</v>
      </c>
      <c r="G16" s="116">
        <v>68</v>
      </c>
      <c r="H16" s="117">
        <v>0.81927710843373491</v>
      </c>
      <c r="I16" s="117">
        <v>1</v>
      </c>
      <c r="J16" s="117">
        <v>1</v>
      </c>
      <c r="K16" s="117">
        <v>1</v>
      </c>
      <c r="L16" s="117">
        <f t="shared" si="2"/>
        <v>1.4056157685133841</v>
      </c>
      <c r="M16" s="117">
        <f>'2.4'!P16</f>
        <v>-0.375</v>
      </c>
      <c r="N16" s="117">
        <f>'2.3'!P14</f>
        <v>1.106857142857143</v>
      </c>
      <c r="O16" s="117">
        <f>'2.2.'!X15</f>
        <v>1.221875</v>
      </c>
      <c r="P16" s="117">
        <f>'2.1.'!U16</f>
        <v>1.3994375000000001</v>
      </c>
      <c r="Q16" s="142">
        <f t="shared" si="3"/>
        <v>0.95175708227410549</v>
      </c>
    </row>
    <row r="17" spans="1:17" ht="15.6" x14ac:dyDescent="0.3">
      <c r="A17" s="109">
        <v>10</v>
      </c>
      <c r="B17" s="87" t="s">
        <v>231</v>
      </c>
      <c r="C17" s="116">
        <v>309</v>
      </c>
      <c r="D17" s="116">
        <v>271</v>
      </c>
      <c r="E17" s="117">
        <v>0.87702265372168287</v>
      </c>
      <c r="F17" s="116">
        <v>96</v>
      </c>
      <c r="G17" s="116">
        <v>93</v>
      </c>
      <c r="H17" s="117">
        <v>0.96875</v>
      </c>
      <c r="I17" s="117">
        <v>0.9452054794520548</v>
      </c>
      <c r="J17" s="117">
        <v>1</v>
      </c>
      <c r="K17" s="117">
        <v>1</v>
      </c>
      <c r="L17" s="117">
        <f t="shared" si="2"/>
        <v>1.4372934399521213</v>
      </c>
      <c r="M17" s="117">
        <f>'2.4'!P17</f>
        <v>-0.75</v>
      </c>
      <c r="N17" s="117">
        <f>'2.3'!P15</f>
        <v>0.99399999999999999</v>
      </c>
      <c r="O17" s="117">
        <f>'2.2.'!X16</f>
        <v>1.3945000000000003</v>
      </c>
      <c r="P17" s="117">
        <f>'2.1.'!U17</f>
        <v>1.3366304347826086</v>
      </c>
      <c r="Q17" s="142">
        <f t="shared" si="3"/>
        <v>0.8824847749469461</v>
      </c>
    </row>
    <row r="18" spans="1:17" ht="15.6" x14ac:dyDescent="0.3">
      <c r="A18" s="109">
        <v>11</v>
      </c>
      <c r="B18" s="87" t="s">
        <v>232</v>
      </c>
      <c r="C18" s="116">
        <v>151</v>
      </c>
      <c r="D18" s="116">
        <v>133</v>
      </c>
      <c r="E18" s="117">
        <v>0.88079470198675491</v>
      </c>
      <c r="F18" s="116">
        <v>58</v>
      </c>
      <c r="G18" s="116">
        <v>54</v>
      </c>
      <c r="H18" s="117">
        <v>0.93103448275862066</v>
      </c>
      <c r="I18" s="117">
        <v>0.9285714285714286</v>
      </c>
      <c r="J18" s="117">
        <v>1</v>
      </c>
      <c r="K18" s="117">
        <v>1</v>
      </c>
      <c r="L18" s="117">
        <f t="shared" si="2"/>
        <v>1.4221201839950415</v>
      </c>
      <c r="M18" s="117">
        <f>'2.4'!P18</f>
        <v>-0.75</v>
      </c>
      <c r="N18" s="117">
        <f>'2.3'!P16</f>
        <v>0.77749999999999997</v>
      </c>
      <c r="O18" s="117">
        <f>'2.2.'!X17</f>
        <v>1.0137499999999999</v>
      </c>
      <c r="P18" s="117">
        <f>'2.1.'!U18</f>
        <v>1.5312592592592593</v>
      </c>
      <c r="Q18" s="142">
        <f t="shared" si="3"/>
        <v>0.79892588865086012</v>
      </c>
    </row>
    <row r="19" spans="1:17" ht="26.4" x14ac:dyDescent="0.3">
      <c r="A19" s="109">
        <v>12</v>
      </c>
      <c r="B19" s="87" t="s">
        <v>233</v>
      </c>
      <c r="C19" s="116">
        <v>388</v>
      </c>
      <c r="D19" s="116">
        <v>284</v>
      </c>
      <c r="E19" s="117">
        <v>0.73195876288659789</v>
      </c>
      <c r="F19" s="116">
        <v>158</v>
      </c>
      <c r="G19" s="116">
        <v>119</v>
      </c>
      <c r="H19" s="117">
        <v>0.75316455696202533</v>
      </c>
      <c r="I19" s="117">
        <v>0.95108695652173914</v>
      </c>
      <c r="J19" s="117">
        <v>1</v>
      </c>
      <c r="K19" s="117">
        <v>1</v>
      </c>
      <c r="L19" s="117">
        <f t="shared" si="2"/>
        <v>1.3308630829111086</v>
      </c>
      <c r="M19" s="117">
        <f>'2.4'!P19</f>
        <v>-4.3125000000000004E-3</v>
      </c>
      <c r="N19" s="117">
        <f>'2.3'!P17</f>
        <v>0.9917999999999999</v>
      </c>
      <c r="O19" s="117">
        <f>'2.2.'!X18</f>
        <v>1.1630000000000003</v>
      </c>
      <c r="P19" s="117">
        <f>'2.1.'!U19</f>
        <v>1.389676282051282</v>
      </c>
      <c r="Q19" s="142">
        <f t="shared" si="3"/>
        <v>0.974205372992478</v>
      </c>
    </row>
    <row r="20" spans="1:17" ht="15.6" x14ac:dyDescent="0.3">
      <c r="A20" s="109">
        <v>13</v>
      </c>
      <c r="B20" s="89" t="s">
        <v>234</v>
      </c>
      <c r="C20" s="116">
        <v>77</v>
      </c>
      <c r="D20" s="116">
        <v>50</v>
      </c>
      <c r="E20" s="117">
        <v>0.64935064935064934</v>
      </c>
      <c r="F20" s="116">
        <v>33</v>
      </c>
      <c r="G20" s="116">
        <v>28</v>
      </c>
      <c r="H20" s="117">
        <v>0.84848484848484851</v>
      </c>
      <c r="I20" s="117">
        <v>1</v>
      </c>
      <c r="J20" s="117">
        <v>1</v>
      </c>
      <c r="K20" s="117">
        <v>1</v>
      </c>
      <c r="L20" s="117">
        <f t="shared" si="2"/>
        <v>1.3493506493506491</v>
      </c>
      <c r="M20" s="117">
        <f>'2.4'!P20</f>
        <v>-0.75</v>
      </c>
      <c r="N20" s="117">
        <f>'2.3'!P18</f>
        <v>0.89480000000000004</v>
      </c>
      <c r="O20" s="117">
        <f>'2.2.'!X19</f>
        <v>1.5380000000000003</v>
      </c>
      <c r="P20" s="117">
        <f>'2.1.'!U20</f>
        <v>1.455125</v>
      </c>
      <c r="Q20" s="142">
        <f t="shared" si="3"/>
        <v>0.89745512987012988</v>
      </c>
    </row>
    <row r="21" spans="1:17" ht="15.6" x14ac:dyDescent="0.3">
      <c r="A21" s="109">
        <v>14</v>
      </c>
      <c r="B21" s="87" t="s">
        <v>235</v>
      </c>
      <c r="C21" s="116">
        <v>59</v>
      </c>
      <c r="D21" s="116">
        <v>35</v>
      </c>
      <c r="E21" s="117">
        <v>0.59322033898305082</v>
      </c>
      <c r="F21" s="116"/>
      <c r="G21" s="116"/>
      <c r="H21" s="117"/>
      <c r="I21" s="117">
        <v>0.9</v>
      </c>
      <c r="J21" s="117">
        <v>1</v>
      </c>
      <c r="K21" s="117">
        <v>1</v>
      </c>
      <c r="L21" s="117">
        <f t="shared" si="2"/>
        <v>1.3099576271186442</v>
      </c>
      <c r="M21" s="117">
        <f>'2.4'!P21</f>
        <v>-0.42857142857142855</v>
      </c>
      <c r="N21" s="117">
        <f>'2.3'!P19</f>
        <v>1.266</v>
      </c>
      <c r="O21" s="117">
        <f>'2.2.'!X20</f>
        <v>1.0499500000000002</v>
      </c>
      <c r="P21" s="117">
        <f>'2.1.'!U21</f>
        <v>1.1391818181818181</v>
      </c>
      <c r="Q21" s="142">
        <f t="shared" si="3"/>
        <v>0.86730360334580681</v>
      </c>
    </row>
    <row r="22" spans="1:17" ht="15.6" x14ac:dyDescent="0.3">
      <c r="A22" s="109">
        <v>15</v>
      </c>
      <c r="B22" s="87" t="s">
        <v>236</v>
      </c>
      <c r="C22" s="116">
        <v>261</v>
      </c>
      <c r="D22" s="116">
        <v>223</v>
      </c>
      <c r="E22" s="117">
        <v>0.85440613026819923</v>
      </c>
      <c r="F22" s="116">
        <v>47</v>
      </c>
      <c r="G22" s="116">
        <v>43</v>
      </c>
      <c r="H22" s="117">
        <v>0.91489361702127658</v>
      </c>
      <c r="I22" s="117">
        <v>1</v>
      </c>
      <c r="J22" s="117">
        <v>1</v>
      </c>
      <c r="K22" s="117">
        <v>1</v>
      </c>
      <c r="L22" s="117">
        <f t="shared" si="2"/>
        <v>1.4307899241868429</v>
      </c>
      <c r="M22" s="117">
        <f>'2.4'!P22</f>
        <v>0</v>
      </c>
      <c r="N22" s="117">
        <f>'2.3'!P20</f>
        <v>0.43088888888888888</v>
      </c>
      <c r="O22" s="117">
        <f>'2.2.'!X21</f>
        <v>1.2553750000000001</v>
      </c>
      <c r="P22" s="117">
        <f>'2.1.'!U22</f>
        <v>1.2188942307692308</v>
      </c>
      <c r="Q22" s="142">
        <f t="shared" si="3"/>
        <v>0.86718960876899254</v>
      </c>
    </row>
    <row r="23" spans="1:17" ht="26.4" x14ac:dyDescent="0.3">
      <c r="A23" s="109">
        <v>16</v>
      </c>
      <c r="B23" s="87" t="s">
        <v>237</v>
      </c>
      <c r="C23" s="116">
        <v>139</v>
      </c>
      <c r="D23" s="116">
        <v>120</v>
      </c>
      <c r="E23" s="117">
        <v>0.86330935251798557</v>
      </c>
      <c r="F23" s="116">
        <v>51</v>
      </c>
      <c r="G23" s="116">
        <v>48</v>
      </c>
      <c r="H23" s="117">
        <v>0.94117647058823528</v>
      </c>
      <c r="I23" s="117">
        <v>0.9285714285714286</v>
      </c>
      <c r="J23" s="117">
        <v>1</v>
      </c>
      <c r="K23" s="117">
        <v>1</v>
      </c>
      <c r="L23" s="117">
        <f t="shared" si="2"/>
        <v>1.4199171755032949</v>
      </c>
      <c r="M23" s="117">
        <f>'2.4'!P23</f>
        <v>-0.1875</v>
      </c>
      <c r="N23" s="117">
        <f>'2.3'!P21</f>
        <v>0.96120000000000005</v>
      </c>
      <c r="O23" s="117">
        <f>'2.2.'!X22</f>
        <v>1.1735555555555555</v>
      </c>
      <c r="P23" s="117">
        <f>'2.1.'!U23</f>
        <v>1.1638575851393189</v>
      </c>
      <c r="Q23" s="142">
        <f t="shared" si="3"/>
        <v>0.90620606323963382</v>
      </c>
    </row>
    <row r="24" spans="1:17" ht="15.6" x14ac:dyDescent="0.3">
      <c r="A24" s="109">
        <v>17</v>
      </c>
      <c r="B24" s="87" t="s">
        <v>238</v>
      </c>
      <c r="C24" s="116">
        <v>71</v>
      </c>
      <c r="D24" s="116">
        <v>60</v>
      </c>
      <c r="E24" s="117">
        <v>0.84507042253521125</v>
      </c>
      <c r="F24" s="116">
        <v>44</v>
      </c>
      <c r="G24" s="116">
        <v>38</v>
      </c>
      <c r="H24" s="117">
        <v>0.86363636363636365</v>
      </c>
      <c r="I24" s="117">
        <v>0.9375</v>
      </c>
      <c r="J24" s="117">
        <v>1</v>
      </c>
      <c r="K24" s="117">
        <v>1</v>
      </c>
      <c r="L24" s="117">
        <f t="shared" si="2"/>
        <v>1.3938620358514724</v>
      </c>
      <c r="M24" s="117">
        <f>'2.4'!P24</f>
        <v>-0.1875</v>
      </c>
      <c r="N24" s="117">
        <f>'2.3'!P22</f>
        <v>0.7167714285714285</v>
      </c>
      <c r="O24" s="117">
        <f>'2.2.'!X23</f>
        <v>1.2046666666666668</v>
      </c>
      <c r="P24" s="117">
        <f>'2.1.'!U24</f>
        <v>1.2190833333333333</v>
      </c>
      <c r="Q24" s="142">
        <f t="shared" si="3"/>
        <v>0.86937669288458019</v>
      </c>
    </row>
    <row r="25" spans="1:17" ht="15.6" x14ac:dyDescent="0.3">
      <c r="A25" s="109">
        <v>18</v>
      </c>
      <c r="B25" s="88" t="s">
        <v>239</v>
      </c>
      <c r="C25" s="116">
        <v>55</v>
      </c>
      <c r="D25" s="116">
        <v>41</v>
      </c>
      <c r="E25" s="117">
        <v>0.74545454545454548</v>
      </c>
      <c r="F25" s="116">
        <v>28</v>
      </c>
      <c r="G25" s="116">
        <v>27</v>
      </c>
      <c r="H25" s="117">
        <v>0.9642857142857143</v>
      </c>
      <c r="I25" s="117">
        <v>0.9375</v>
      </c>
      <c r="J25" s="117">
        <v>1</v>
      </c>
      <c r="K25" s="117">
        <v>1</v>
      </c>
      <c r="L25" s="117">
        <f t="shared" si="2"/>
        <v>1.3941720779220779</v>
      </c>
      <c r="M25" s="117">
        <f>'2.4'!P25</f>
        <v>-0.1875</v>
      </c>
      <c r="N25" s="117">
        <f>'2.3'!P23</f>
        <v>0.6131428571428571</v>
      </c>
      <c r="O25" s="117">
        <f>'2.2.'!X24</f>
        <v>1.3745499999999999</v>
      </c>
      <c r="P25" s="117">
        <f>'2.1.'!U25</f>
        <v>1.4353666666666669</v>
      </c>
      <c r="Q25" s="142">
        <f t="shared" si="3"/>
        <v>0.92594632034632041</v>
      </c>
    </row>
    <row r="26" spans="1:17" ht="15.6" x14ac:dyDescent="0.3">
      <c r="A26" s="109">
        <v>19</v>
      </c>
      <c r="B26" s="88" t="s">
        <v>273</v>
      </c>
      <c r="C26" s="116">
        <v>316</v>
      </c>
      <c r="D26" s="116">
        <v>243</v>
      </c>
      <c r="E26" s="117">
        <v>0.76898734177215189</v>
      </c>
      <c r="F26" s="116">
        <v>167</v>
      </c>
      <c r="G26" s="116">
        <v>123</v>
      </c>
      <c r="H26" s="117">
        <v>0.73652694610778446</v>
      </c>
      <c r="I26" s="117">
        <v>1</v>
      </c>
      <c r="J26" s="117">
        <v>1</v>
      </c>
      <c r="K26" s="117">
        <v>1</v>
      </c>
      <c r="L26" s="117">
        <f t="shared" si="2"/>
        <v>1.3516542863639809</v>
      </c>
      <c r="M26" s="117">
        <f>'2.4'!P26</f>
        <v>-0.375</v>
      </c>
      <c r="N26" s="117">
        <f>'2.3'!P24</f>
        <v>0.81779999999999986</v>
      </c>
      <c r="O26" s="117">
        <f>'2.2.'!X25</f>
        <v>1.2966249999999999</v>
      </c>
      <c r="P26" s="117">
        <f>'2.1.'!U26</f>
        <v>1.372125</v>
      </c>
      <c r="Q26" s="142">
        <f t="shared" si="3"/>
        <v>0.89264085727279618</v>
      </c>
    </row>
    <row r="27" spans="1:17" ht="15.6" x14ac:dyDescent="0.3">
      <c r="A27" s="109">
        <v>20</v>
      </c>
      <c r="B27" s="87" t="s">
        <v>240</v>
      </c>
      <c r="C27" s="116">
        <v>144</v>
      </c>
      <c r="D27" s="116">
        <v>93</v>
      </c>
      <c r="E27" s="117">
        <v>0.64583333333333337</v>
      </c>
      <c r="F27" s="116">
        <v>34</v>
      </c>
      <c r="G27" s="116">
        <v>17</v>
      </c>
      <c r="H27" s="117">
        <v>0.5</v>
      </c>
      <c r="I27" s="117">
        <v>0.95833333333333337</v>
      </c>
      <c r="J27" s="117">
        <v>1</v>
      </c>
      <c r="K27" s="117">
        <v>1</v>
      </c>
      <c r="L27" s="117">
        <f t="shared" si="2"/>
        <v>1.2312500000000002</v>
      </c>
      <c r="M27" s="117">
        <f>'2.4'!P27</f>
        <v>-0.5625</v>
      </c>
      <c r="N27" s="117">
        <f>'2.3'!P25</f>
        <v>0.33100000000000002</v>
      </c>
      <c r="O27" s="117">
        <f>'2.2.'!X26</f>
        <v>1.0098750000000001</v>
      </c>
      <c r="P27" s="117">
        <f>'2.1.'!U27</f>
        <v>1.254</v>
      </c>
      <c r="Q27" s="142">
        <f t="shared" si="3"/>
        <v>0.652725</v>
      </c>
    </row>
    <row r="28" spans="1:17" ht="15.6" x14ac:dyDescent="0.3">
      <c r="A28" s="109">
        <v>21</v>
      </c>
      <c r="B28" s="87" t="s">
        <v>241</v>
      </c>
      <c r="C28" s="116">
        <v>200</v>
      </c>
      <c r="D28" s="116">
        <v>178</v>
      </c>
      <c r="E28" s="117">
        <v>0.89</v>
      </c>
      <c r="F28" s="116">
        <v>41</v>
      </c>
      <c r="G28" s="116">
        <v>36</v>
      </c>
      <c r="H28" s="117">
        <v>0.87804878048780488</v>
      </c>
      <c r="I28" s="117">
        <v>0.91891891891891897</v>
      </c>
      <c r="J28" s="117">
        <v>1</v>
      </c>
      <c r="K28" s="117">
        <v>1</v>
      </c>
      <c r="L28" s="117">
        <f t="shared" si="2"/>
        <v>1.4060903098220172</v>
      </c>
      <c r="M28" s="117">
        <f>'2.4'!P28</f>
        <v>-0.375</v>
      </c>
      <c r="N28" s="117">
        <f>'2.3'!P26</f>
        <v>0.65080000000000005</v>
      </c>
      <c r="O28" s="117">
        <f>'2.2.'!X27</f>
        <v>1.280875</v>
      </c>
      <c r="P28" s="157">
        <f>'2.1.'!U28</f>
        <v>1.2571407407407407</v>
      </c>
      <c r="Q28" s="156">
        <f t="shared" si="3"/>
        <v>0.84398121011255145</v>
      </c>
    </row>
    <row r="29" spans="1:17" ht="15.6" x14ac:dyDescent="0.3">
      <c r="A29" s="109">
        <v>22</v>
      </c>
      <c r="B29" s="87" t="s">
        <v>242</v>
      </c>
      <c r="C29" s="116">
        <v>169</v>
      </c>
      <c r="D29" s="116">
        <v>102</v>
      </c>
      <c r="E29" s="117">
        <v>0.60355029585798814</v>
      </c>
      <c r="F29" s="116">
        <v>67</v>
      </c>
      <c r="G29" s="116">
        <v>48</v>
      </c>
      <c r="H29" s="117">
        <v>0.71641791044776115</v>
      </c>
      <c r="I29" s="117">
        <v>1</v>
      </c>
      <c r="J29" s="117">
        <v>0.2</v>
      </c>
      <c r="K29" s="117">
        <v>0.5</v>
      </c>
      <c r="L29" s="117">
        <f t="shared" si="2"/>
        <v>0.90599046189172472</v>
      </c>
      <c r="M29" s="117">
        <f>'2.4'!P29</f>
        <v>-0.375</v>
      </c>
      <c r="N29" s="117">
        <f>'2.3'!P27</f>
        <v>0.92977777777777759</v>
      </c>
      <c r="O29" s="117">
        <f>'2.2.'!X28</f>
        <v>1.1848749999999999</v>
      </c>
      <c r="P29" s="117">
        <f>'2.1.'!U29</f>
        <v>1.3251999999999999</v>
      </c>
      <c r="Q29" s="142">
        <f t="shared" si="3"/>
        <v>0.79416864793390052</v>
      </c>
    </row>
    <row r="30" spans="1:17" ht="15.6" x14ac:dyDescent="0.3">
      <c r="A30" s="109">
        <v>23</v>
      </c>
      <c r="B30" s="87" t="s">
        <v>243</v>
      </c>
      <c r="C30" s="116">
        <v>160</v>
      </c>
      <c r="D30" s="116">
        <v>119</v>
      </c>
      <c r="E30" s="117">
        <v>0.74375000000000002</v>
      </c>
      <c r="F30" s="116">
        <v>35</v>
      </c>
      <c r="G30" s="116">
        <v>29</v>
      </c>
      <c r="H30" s="117">
        <v>0.82857142857142863</v>
      </c>
      <c r="I30" s="117">
        <v>1</v>
      </c>
      <c r="J30" s="117">
        <v>1</v>
      </c>
      <c r="K30" s="117">
        <v>1</v>
      </c>
      <c r="L30" s="117">
        <f t="shared" si="2"/>
        <v>1.3716964285714286</v>
      </c>
      <c r="M30" s="227">
        <f>'2.4'!P30</f>
        <v>-0.1875</v>
      </c>
      <c r="N30" s="117">
        <f>'2.3'!P28</f>
        <v>0.82620000000000005</v>
      </c>
      <c r="O30" s="117">
        <f>'2.2.'!X29</f>
        <v>1.3726249999999998</v>
      </c>
      <c r="P30" s="117">
        <f>'2.1.'!U30</f>
        <v>1.4920666666666667</v>
      </c>
      <c r="Q30" s="142">
        <f t="shared" si="3"/>
        <v>0.97501761904761897</v>
      </c>
    </row>
    <row r="31" spans="1:17" ht="15.6" x14ac:dyDescent="0.3">
      <c r="A31" s="109">
        <v>24</v>
      </c>
      <c r="B31" s="87" t="s">
        <v>244</v>
      </c>
      <c r="C31" s="116">
        <v>247</v>
      </c>
      <c r="D31" s="116">
        <v>222</v>
      </c>
      <c r="E31" s="117">
        <v>0.89878542510121462</v>
      </c>
      <c r="F31" s="116">
        <v>72</v>
      </c>
      <c r="G31" s="116">
        <v>60</v>
      </c>
      <c r="H31" s="117">
        <v>0.83333333333333337</v>
      </c>
      <c r="I31" s="117">
        <v>1</v>
      </c>
      <c r="J31" s="117">
        <v>0</v>
      </c>
      <c r="K31" s="117">
        <v>1</v>
      </c>
      <c r="L31" s="117">
        <f t="shared" si="2"/>
        <v>1.1196356275303643</v>
      </c>
      <c r="M31" s="117">
        <f>'2.4'!P31</f>
        <v>-0.22499999999999998</v>
      </c>
      <c r="N31" s="117">
        <f>'2.3'!P29</f>
        <v>1.1768000000000001</v>
      </c>
      <c r="O31" s="117">
        <f>'2.2.'!X30</f>
        <v>1.2559999999999998</v>
      </c>
      <c r="P31" s="117">
        <f>'2.1.'!U31</f>
        <v>1.4440579268292684</v>
      </c>
      <c r="Q31" s="142">
        <f t="shared" si="3"/>
        <v>0.95429871087192653</v>
      </c>
    </row>
    <row r="32" spans="1:17" ht="15.6" x14ac:dyDescent="0.3">
      <c r="A32" s="109">
        <v>25</v>
      </c>
      <c r="B32" s="87" t="s">
        <v>245</v>
      </c>
      <c r="C32" s="116">
        <v>109</v>
      </c>
      <c r="D32" s="116">
        <v>98</v>
      </c>
      <c r="E32" s="117">
        <v>0.8990825688073395</v>
      </c>
      <c r="F32" s="116">
        <v>68</v>
      </c>
      <c r="G32" s="116">
        <v>59</v>
      </c>
      <c r="H32" s="117">
        <v>0.86764705882352944</v>
      </c>
      <c r="I32" s="117">
        <v>0.95454545454545459</v>
      </c>
      <c r="J32" s="117">
        <v>0.2</v>
      </c>
      <c r="K32" s="117">
        <v>1</v>
      </c>
      <c r="L32" s="117">
        <f t="shared" si="2"/>
        <v>1.1763825246528972</v>
      </c>
      <c r="M32" s="117">
        <f>'2.4'!P32</f>
        <v>0</v>
      </c>
      <c r="N32" s="117">
        <f>'2.3'!P30</f>
        <v>0.71085714285714285</v>
      </c>
      <c r="O32" s="117">
        <f>'2.2.'!X31</f>
        <v>1.258</v>
      </c>
      <c r="P32" s="117">
        <f>'2.1.'!U32</f>
        <v>1.4163750000000002</v>
      </c>
      <c r="Q32" s="142">
        <f t="shared" si="3"/>
        <v>0.9123229335020081</v>
      </c>
    </row>
    <row r="33" spans="1:17" ht="15.6" x14ac:dyDescent="0.3">
      <c r="A33" s="109">
        <v>26</v>
      </c>
      <c r="B33" s="87" t="s">
        <v>246</v>
      </c>
      <c r="C33" s="116">
        <v>99</v>
      </c>
      <c r="D33" s="116">
        <v>85</v>
      </c>
      <c r="E33" s="117">
        <v>0.85858585858585856</v>
      </c>
      <c r="F33" s="116">
        <v>10</v>
      </c>
      <c r="G33" s="116">
        <v>10</v>
      </c>
      <c r="H33" s="117">
        <v>1</v>
      </c>
      <c r="I33" s="117">
        <v>1</v>
      </c>
      <c r="J33" s="117">
        <v>1</v>
      </c>
      <c r="K33" s="117">
        <v>1</v>
      </c>
      <c r="L33" s="117">
        <f>AVERAGE(E33,H33,I33,J33,K33)*1.5</f>
        <v>1.4575757575757575</v>
      </c>
      <c r="M33" s="117">
        <f>'2.4'!P33</f>
        <v>-0.375</v>
      </c>
      <c r="N33" s="117">
        <f>'2.3'!P31</f>
        <v>1.1911999999999998</v>
      </c>
      <c r="O33" s="117">
        <f>'2.2.'!X32</f>
        <v>1.4152</v>
      </c>
      <c r="P33" s="117">
        <f>'2.1.'!U33</f>
        <v>1.3139589743589744</v>
      </c>
      <c r="Q33" s="142">
        <f>AVERAGE(L33:P33)</f>
        <v>1.0005869463869463</v>
      </c>
    </row>
    <row r="34" spans="1:17" ht="15.6" x14ac:dyDescent="0.3">
      <c r="A34" s="109">
        <v>27</v>
      </c>
      <c r="B34" s="87" t="s">
        <v>247</v>
      </c>
      <c r="C34" s="116">
        <v>92</v>
      </c>
      <c r="D34" s="116">
        <v>59</v>
      </c>
      <c r="E34" s="117">
        <v>0.64130434782608692</v>
      </c>
      <c r="F34" s="116">
        <v>50</v>
      </c>
      <c r="G34" s="116">
        <v>40</v>
      </c>
      <c r="H34" s="117">
        <v>0.8</v>
      </c>
      <c r="I34" s="117">
        <v>1</v>
      </c>
      <c r="J34" s="117">
        <v>1</v>
      </c>
      <c r="K34" s="117">
        <v>1</v>
      </c>
      <c r="L34" s="117">
        <f t="shared" si="2"/>
        <v>1.3323913043478259</v>
      </c>
      <c r="M34" s="117">
        <f>'2.4'!P34</f>
        <v>-0.1875</v>
      </c>
      <c r="N34" s="117">
        <f>'2.3'!P32</f>
        <v>0.67880000000000007</v>
      </c>
      <c r="O34" s="117">
        <f>'2.2.'!X33</f>
        <v>1.1975</v>
      </c>
      <c r="P34" s="117">
        <f>'2.1.'!U34</f>
        <v>1.3565</v>
      </c>
      <c r="Q34" s="142">
        <f t="shared" si="3"/>
        <v>0.8755382608695651</v>
      </c>
    </row>
    <row r="35" spans="1:17" ht="15.6" x14ac:dyDescent="0.3">
      <c r="A35" s="109">
        <v>28</v>
      </c>
      <c r="B35" s="87" t="s">
        <v>248</v>
      </c>
      <c r="C35" s="116">
        <v>176</v>
      </c>
      <c r="D35" s="116">
        <v>115</v>
      </c>
      <c r="E35" s="117">
        <v>0.65340909090909094</v>
      </c>
      <c r="F35" s="116">
        <v>71</v>
      </c>
      <c r="G35" s="116">
        <v>60</v>
      </c>
      <c r="H35" s="117">
        <v>0.84507042253521125</v>
      </c>
      <c r="I35" s="117">
        <v>1</v>
      </c>
      <c r="J35" s="117">
        <v>1</v>
      </c>
      <c r="K35" s="117">
        <v>1</v>
      </c>
      <c r="L35" s="117">
        <f t="shared" si="2"/>
        <v>1.3495438540332905</v>
      </c>
      <c r="M35" s="117">
        <f>'2.4'!P35</f>
        <v>-0.1875</v>
      </c>
      <c r="N35" s="117">
        <f>'2.3'!P33</f>
        <v>0.88619999999999999</v>
      </c>
      <c r="O35" s="117">
        <f>'2.2.'!X34</f>
        <v>1.1564999999999999</v>
      </c>
      <c r="P35" s="117">
        <f>'2.1.'!U35</f>
        <v>1.6018947368421053</v>
      </c>
      <c r="Q35" s="142">
        <f t="shared" si="3"/>
        <v>0.96132771817507923</v>
      </c>
    </row>
    <row r="36" spans="1:17" ht="15.6" x14ac:dyDescent="0.3">
      <c r="A36" s="109">
        <v>29</v>
      </c>
      <c r="B36" s="87" t="s">
        <v>249</v>
      </c>
      <c r="C36" s="116">
        <v>177</v>
      </c>
      <c r="D36" s="116">
        <v>129</v>
      </c>
      <c r="E36" s="117">
        <v>0.72881355932203384</v>
      </c>
      <c r="F36" s="116">
        <v>30</v>
      </c>
      <c r="G36" s="116">
        <v>27</v>
      </c>
      <c r="H36" s="117">
        <v>0.9</v>
      </c>
      <c r="I36" s="117">
        <v>0.95238095238095233</v>
      </c>
      <c r="J36" s="117">
        <v>0</v>
      </c>
      <c r="K36" s="117">
        <v>1</v>
      </c>
      <c r="L36" s="117">
        <f t="shared" si="2"/>
        <v>1.0743583535108958</v>
      </c>
      <c r="M36" s="117">
        <f>'2.4'!P36</f>
        <v>-0.375</v>
      </c>
      <c r="N36" s="117">
        <f>'2.3'!P34</f>
        <v>0.81579999999999997</v>
      </c>
      <c r="O36" s="117">
        <f>'2.2.'!X35</f>
        <v>1.3193749999999997</v>
      </c>
      <c r="P36" s="117">
        <f>'2.1.'!U36</f>
        <v>1.3620113636363635</v>
      </c>
      <c r="Q36" s="142">
        <f t="shared" si="3"/>
        <v>0.83930894342945184</v>
      </c>
    </row>
    <row r="37" spans="1:17" ht="15.6" x14ac:dyDescent="0.3">
      <c r="A37" s="109">
        <v>30</v>
      </c>
      <c r="B37" s="87" t="s">
        <v>250</v>
      </c>
      <c r="C37" s="116">
        <v>79</v>
      </c>
      <c r="D37" s="116">
        <v>66</v>
      </c>
      <c r="E37" s="117">
        <v>0.83544303797468356</v>
      </c>
      <c r="F37" s="116">
        <v>18</v>
      </c>
      <c r="G37" s="116">
        <v>17</v>
      </c>
      <c r="H37" s="117">
        <v>0.94444444444444442</v>
      </c>
      <c r="I37" s="117">
        <v>1</v>
      </c>
      <c r="J37" s="117">
        <v>1</v>
      </c>
      <c r="K37" s="117">
        <v>1</v>
      </c>
      <c r="L37" s="117">
        <f t="shared" si="2"/>
        <v>1.4339662447257386</v>
      </c>
      <c r="M37" s="117">
        <f>'2.4'!P37</f>
        <v>-0.42656249999999996</v>
      </c>
      <c r="N37" s="117">
        <f>'2.3'!P35</f>
        <v>0.83571428571428574</v>
      </c>
      <c r="O37" s="117">
        <f>'2.2.'!X36</f>
        <v>1.33575</v>
      </c>
      <c r="P37" s="117">
        <f>'2.1.'!U37</f>
        <v>1.6070394736842104</v>
      </c>
      <c r="Q37" s="142">
        <f t="shared" si="3"/>
        <v>0.95718150082484699</v>
      </c>
    </row>
    <row r="38" spans="1:17" ht="15.6" x14ac:dyDescent="0.3">
      <c r="A38" s="109">
        <v>31</v>
      </c>
      <c r="B38" s="87" t="s">
        <v>251</v>
      </c>
      <c r="C38" s="116">
        <v>180</v>
      </c>
      <c r="D38" s="116">
        <v>144</v>
      </c>
      <c r="E38" s="117">
        <v>0.8</v>
      </c>
      <c r="F38" s="116">
        <v>73</v>
      </c>
      <c r="G38" s="116">
        <v>67</v>
      </c>
      <c r="H38" s="117">
        <v>0.9178082191780822</v>
      </c>
      <c r="I38" s="117">
        <v>1</v>
      </c>
      <c r="J38" s="117">
        <v>0.5</v>
      </c>
      <c r="K38" s="117">
        <v>1</v>
      </c>
      <c r="L38" s="117">
        <f t="shared" si="2"/>
        <v>1.2653424657534247</v>
      </c>
      <c r="M38" s="117">
        <f>'2.4'!P38</f>
        <v>-0.1875</v>
      </c>
      <c r="N38" s="117">
        <f>'2.3'!P36</f>
        <v>0.81377777777777771</v>
      </c>
      <c r="O38" s="117">
        <f>'2.2.'!X37</f>
        <v>1.14825</v>
      </c>
      <c r="P38" s="117">
        <f>'2.1.'!U38</f>
        <v>1.3407063492063491</v>
      </c>
      <c r="Q38" s="142">
        <f t="shared" si="3"/>
        <v>0.87611531854751024</v>
      </c>
    </row>
    <row r="39" spans="1:17" ht="15.6" x14ac:dyDescent="0.3">
      <c r="A39" s="109">
        <v>32</v>
      </c>
      <c r="B39" s="87" t="s">
        <v>252</v>
      </c>
      <c r="C39" s="116">
        <v>154</v>
      </c>
      <c r="D39" s="116">
        <v>136</v>
      </c>
      <c r="E39" s="117">
        <v>0.88311688311688308</v>
      </c>
      <c r="F39" s="116">
        <v>48</v>
      </c>
      <c r="G39" s="116">
        <v>43</v>
      </c>
      <c r="H39" s="117">
        <v>0.89583333333333337</v>
      </c>
      <c r="I39" s="117">
        <v>1</v>
      </c>
      <c r="J39" s="117">
        <v>1</v>
      </c>
      <c r="K39" s="117">
        <v>1</v>
      </c>
      <c r="L39" s="117">
        <f t="shared" si="2"/>
        <v>1.433685064935065</v>
      </c>
      <c r="M39" s="117">
        <f>'2.4'!P39</f>
        <v>-0.1875</v>
      </c>
      <c r="N39" s="117">
        <f>'2.3'!P37</f>
        <v>0.37044444444444441</v>
      </c>
      <c r="O39" s="117">
        <f>'2.2.'!X38</f>
        <v>1.0525000000000002</v>
      </c>
      <c r="P39" s="117">
        <f>'2.1.'!U39</f>
        <v>0.9623878787878789</v>
      </c>
      <c r="Q39" s="142">
        <f t="shared" si="3"/>
        <v>0.72630347763347769</v>
      </c>
    </row>
    <row r="40" spans="1:17" ht="15.6" x14ac:dyDescent="0.3">
      <c r="A40" s="109">
        <v>33</v>
      </c>
      <c r="B40" s="87" t="s">
        <v>253</v>
      </c>
      <c r="C40" s="116">
        <v>317</v>
      </c>
      <c r="D40" s="116">
        <v>240</v>
      </c>
      <c r="E40" s="117">
        <v>0.75709779179810721</v>
      </c>
      <c r="F40" s="116">
        <v>96</v>
      </c>
      <c r="G40" s="116">
        <v>85</v>
      </c>
      <c r="H40" s="117">
        <v>0.88541666666666663</v>
      </c>
      <c r="I40" s="117">
        <v>0.91666666666666663</v>
      </c>
      <c r="J40" s="117">
        <v>1</v>
      </c>
      <c r="K40" s="117">
        <v>1</v>
      </c>
      <c r="L40" s="117">
        <f t="shared" si="2"/>
        <v>1.3677543375394321</v>
      </c>
      <c r="M40" s="117">
        <f>'2.4'!P40</f>
        <v>-0.375</v>
      </c>
      <c r="N40" s="117">
        <f>'2.3'!P38</f>
        <v>0.64419999999999999</v>
      </c>
      <c r="O40" s="117">
        <f>'2.2.'!X39</f>
        <v>1.2624249999999999</v>
      </c>
      <c r="P40" s="117">
        <f>'2.1.'!U40</f>
        <v>1.4225517241379311</v>
      </c>
      <c r="Q40" s="142">
        <f t="shared" si="3"/>
        <v>0.86438621233547264</v>
      </c>
    </row>
    <row r="41" spans="1:17" ht="15.6" x14ac:dyDescent="0.3">
      <c r="A41" s="109">
        <v>34</v>
      </c>
      <c r="B41" s="87" t="s">
        <v>254</v>
      </c>
      <c r="C41" s="116">
        <v>101</v>
      </c>
      <c r="D41" s="116">
        <v>70</v>
      </c>
      <c r="E41" s="117">
        <v>0.69306930693069302</v>
      </c>
      <c r="F41" s="116">
        <v>36</v>
      </c>
      <c r="G41" s="116">
        <v>26</v>
      </c>
      <c r="H41" s="117">
        <v>0.72222222222222221</v>
      </c>
      <c r="I41" s="117">
        <v>1</v>
      </c>
      <c r="J41" s="117">
        <v>1</v>
      </c>
      <c r="K41" s="117">
        <v>1</v>
      </c>
      <c r="L41" s="117">
        <f t="shared" si="2"/>
        <v>1.3245874587458744</v>
      </c>
      <c r="M41" s="117">
        <f>'2.4'!P41</f>
        <v>-0.1875</v>
      </c>
      <c r="N41" s="117">
        <f>'2.3'!P39</f>
        <v>0.40885714285714286</v>
      </c>
      <c r="O41" s="117">
        <f>'2.2.'!X40</f>
        <v>1.2357500000000003</v>
      </c>
      <c r="P41" s="117">
        <f>'2.1.'!U41</f>
        <v>1.4840701754385965</v>
      </c>
      <c r="Q41" s="142">
        <f t="shared" si="3"/>
        <v>0.85315295540832281</v>
      </c>
    </row>
    <row r="42" spans="1:17" ht="15.6" x14ac:dyDescent="0.3">
      <c r="A42" s="109">
        <v>35</v>
      </c>
      <c r="B42" s="87" t="s">
        <v>255</v>
      </c>
      <c r="C42" s="116">
        <v>85</v>
      </c>
      <c r="D42" s="116">
        <v>72</v>
      </c>
      <c r="E42" s="117">
        <v>0.84705882352941175</v>
      </c>
      <c r="F42" s="116">
        <v>23</v>
      </c>
      <c r="G42" s="116">
        <v>15</v>
      </c>
      <c r="H42" s="117">
        <v>0.65217391304347827</v>
      </c>
      <c r="I42" s="117">
        <v>1</v>
      </c>
      <c r="J42" s="117">
        <v>1</v>
      </c>
      <c r="K42" s="117">
        <v>1</v>
      </c>
      <c r="L42" s="117">
        <f t="shared" si="2"/>
        <v>1.3497698209718672</v>
      </c>
      <c r="M42" s="117">
        <f>'2.4'!P42</f>
        <v>0</v>
      </c>
      <c r="N42" s="117">
        <f>'2.3'!P40</f>
        <v>0.48566666666666664</v>
      </c>
      <c r="O42" s="117">
        <f>'2.2.'!X41</f>
        <v>1.1175000000000002</v>
      </c>
      <c r="P42" s="117">
        <f>'2.1.'!U42</f>
        <v>1.1776000000000002</v>
      </c>
      <c r="Q42" s="142">
        <f t="shared" si="3"/>
        <v>0.82610729752770684</v>
      </c>
    </row>
    <row r="43" spans="1:17" ht="15.6" x14ac:dyDescent="0.3">
      <c r="A43" s="109">
        <v>36</v>
      </c>
      <c r="B43" s="87" t="s">
        <v>256</v>
      </c>
      <c r="C43" s="116">
        <v>80</v>
      </c>
      <c r="D43" s="116">
        <v>75</v>
      </c>
      <c r="E43" s="117">
        <v>0.9375</v>
      </c>
      <c r="F43" s="116"/>
      <c r="G43" s="116"/>
      <c r="H43" s="117"/>
      <c r="I43" s="117">
        <v>1</v>
      </c>
      <c r="J43" s="117">
        <v>1</v>
      </c>
      <c r="K43" s="117">
        <v>1</v>
      </c>
      <c r="L43" s="117">
        <f t="shared" si="2"/>
        <v>1.4765625</v>
      </c>
      <c r="M43" s="117">
        <f>'2.4'!P43</f>
        <v>0</v>
      </c>
      <c r="N43" s="117">
        <f>'2.3'!P41</f>
        <v>0.66266666666666663</v>
      </c>
      <c r="O43" s="117">
        <f>'2.2.'!X42</f>
        <v>1.3902857142857141</v>
      </c>
      <c r="P43" s="117">
        <f>'2.1.'!U43</f>
        <v>1.166923076923077</v>
      </c>
      <c r="Q43" s="142">
        <f t="shared" si="3"/>
        <v>0.93928759157509156</v>
      </c>
    </row>
    <row r="44" spans="1:17" ht="15.6" x14ac:dyDescent="0.3">
      <c r="A44" s="109">
        <v>37</v>
      </c>
      <c r="B44" s="87" t="s">
        <v>257</v>
      </c>
      <c r="C44" s="116">
        <v>59</v>
      </c>
      <c r="D44" s="116">
        <v>34</v>
      </c>
      <c r="E44" s="117">
        <v>0.57627118644067798</v>
      </c>
      <c r="F44" s="116">
        <v>37</v>
      </c>
      <c r="G44" s="116">
        <v>21</v>
      </c>
      <c r="H44" s="117">
        <v>0.56756756756756754</v>
      </c>
      <c r="I44" s="117">
        <v>0.8666666666666667</v>
      </c>
      <c r="J44" s="117">
        <v>0</v>
      </c>
      <c r="K44" s="117">
        <v>0.5</v>
      </c>
      <c r="L44" s="117">
        <f t="shared" si="2"/>
        <v>0.75315162620247367</v>
      </c>
      <c r="M44" s="117">
        <f>'2.4'!P44</f>
        <v>-0.375</v>
      </c>
      <c r="N44" s="117">
        <f>'2.3'!P42</f>
        <v>1.4553333333333331</v>
      </c>
      <c r="O44" s="117">
        <f>'2.2.'!X43</f>
        <v>1.1132500000000001</v>
      </c>
      <c r="P44" s="117">
        <f>'2.1.'!U44</f>
        <v>1.3299999999999998</v>
      </c>
      <c r="Q44" s="142">
        <f t="shared" si="3"/>
        <v>0.85534699190716135</v>
      </c>
    </row>
    <row r="45" spans="1:17" ht="15.6" x14ac:dyDescent="0.3">
      <c r="A45" s="109">
        <v>38</v>
      </c>
      <c r="B45" s="87" t="s">
        <v>258</v>
      </c>
      <c r="C45" s="116">
        <v>170</v>
      </c>
      <c r="D45" s="116">
        <v>117</v>
      </c>
      <c r="E45" s="117">
        <v>0.68823529411764706</v>
      </c>
      <c r="F45" s="116">
        <v>59</v>
      </c>
      <c r="G45" s="116">
        <v>53</v>
      </c>
      <c r="H45" s="117">
        <v>0.89830508474576276</v>
      </c>
      <c r="I45" s="117">
        <v>1</v>
      </c>
      <c r="J45" s="117">
        <v>1</v>
      </c>
      <c r="K45" s="117">
        <v>1</v>
      </c>
      <c r="L45" s="117">
        <f t="shared" si="2"/>
        <v>1.375962113659023</v>
      </c>
      <c r="M45" s="117">
        <f>'2.4'!P45</f>
        <v>-0.1875</v>
      </c>
      <c r="N45" s="117">
        <f>'2.3'!P43</f>
        <v>0.70733333333333326</v>
      </c>
      <c r="O45" s="117">
        <f>'2.2.'!X44</f>
        <v>1.1396250000000001</v>
      </c>
      <c r="P45" s="117">
        <f>'2.1.'!U45</f>
        <v>1.2787999999999999</v>
      </c>
      <c r="Q45" s="142">
        <f t="shared" si="3"/>
        <v>0.86284408939847135</v>
      </c>
    </row>
    <row r="46" spans="1:17" ht="15.6" x14ac:dyDescent="0.3">
      <c r="A46" s="109">
        <v>39</v>
      </c>
      <c r="B46" s="87" t="s">
        <v>259</v>
      </c>
      <c r="C46" s="116">
        <v>160</v>
      </c>
      <c r="D46" s="116">
        <v>90</v>
      </c>
      <c r="E46" s="117">
        <v>0.5625</v>
      </c>
      <c r="F46" s="116">
        <v>37</v>
      </c>
      <c r="G46" s="116">
        <v>34</v>
      </c>
      <c r="H46" s="117">
        <v>0.91891891891891897</v>
      </c>
      <c r="I46" s="117">
        <v>0.97297297297297303</v>
      </c>
      <c r="J46" s="117">
        <v>1</v>
      </c>
      <c r="K46" s="117">
        <v>1</v>
      </c>
      <c r="L46" s="117">
        <f t="shared" si="2"/>
        <v>1.3363175675675678</v>
      </c>
      <c r="M46" s="117">
        <f>'2.4'!P46</f>
        <v>-0.1875</v>
      </c>
      <c r="N46" s="117">
        <f>'2.3'!P44</f>
        <v>0.99939999999999996</v>
      </c>
      <c r="O46" s="117">
        <f>'2.2.'!X45</f>
        <v>1.3614999999999999</v>
      </c>
      <c r="P46" s="117">
        <f>'2.1.'!U46</f>
        <v>1.4182424242424243</v>
      </c>
      <c r="Q46" s="142">
        <f t="shared" si="3"/>
        <v>0.9855919983619984</v>
      </c>
    </row>
    <row r="47" spans="1:17" ht="15.6" x14ac:dyDescent="0.3">
      <c r="A47" s="109">
        <v>40</v>
      </c>
      <c r="B47" s="87" t="s">
        <v>260</v>
      </c>
      <c r="C47" s="116">
        <v>67</v>
      </c>
      <c r="D47" s="116">
        <v>53</v>
      </c>
      <c r="E47" s="117">
        <v>0.79104477611940294</v>
      </c>
      <c r="F47" s="116">
        <v>26</v>
      </c>
      <c r="G47" s="116">
        <v>23</v>
      </c>
      <c r="H47" s="117">
        <v>0.88461538461538458</v>
      </c>
      <c r="I47" s="117">
        <v>1</v>
      </c>
      <c r="J47" s="117">
        <v>1</v>
      </c>
      <c r="K47" s="117">
        <v>1</v>
      </c>
      <c r="L47" s="117">
        <f t="shared" si="2"/>
        <v>1.4026980482204365</v>
      </c>
      <c r="M47" s="117">
        <f>'2.4'!P47</f>
        <v>-0.375</v>
      </c>
      <c r="N47" s="117">
        <f>'2.3'!P45</f>
        <v>0.89160000000000006</v>
      </c>
      <c r="O47" s="117">
        <f>'2.2.'!X46</f>
        <v>0.96112500000000001</v>
      </c>
      <c r="P47" s="117">
        <f>'2.1.'!U47</f>
        <v>1.2731238095238095</v>
      </c>
      <c r="Q47" s="142">
        <f t="shared" si="3"/>
        <v>0.83070937154884916</v>
      </c>
    </row>
    <row r="48" spans="1:17" ht="15.6" x14ac:dyDescent="0.3">
      <c r="A48" s="109">
        <v>41</v>
      </c>
      <c r="B48" s="87" t="s">
        <v>261</v>
      </c>
      <c r="C48" s="116">
        <v>390</v>
      </c>
      <c r="D48" s="116">
        <v>322</v>
      </c>
      <c r="E48" s="117">
        <v>0.82564102564102559</v>
      </c>
      <c r="F48" s="116">
        <v>169</v>
      </c>
      <c r="G48" s="116">
        <v>151</v>
      </c>
      <c r="H48" s="117">
        <v>0.89349112426035504</v>
      </c>
      <c r="I48" s="117">
        <v>0.94444444444444442</v>
      </c>
      <c r="J48" s="117">
        <v>1</v>
      </c>
      <c r="K48" s="117">
        <v>1</v>
      </c>
      <c r="L48" s="117">
        <f t="shared" si="2"/>
        <v>1.3990729783037477</v>
      </c>
      <c r="M48" s="117">
        <f>'2.4'!P48</f>
        <v>-0.5625</v>
      </c>
      <c r="N48" s="117">
        <f>'2.3'!P46</f>
        <v>0.80599999999999983</v>
      </c>
      <c r="O48" s="117">
        <f>'2.2.'!X47</f>
        <v>1.2221249999999997</v>
      </c>
      <c r="P48" s="117">
        <f>'2.1.'!U48</f>
        <v>1.5086250000000001</v>
      </c>
      <c r="Q48" s="142">
        <f t="shared" si="3"/>
        <v>0.8746645956607495</v>
      </c>
    </row>
    <row r="49" spans="1:17" ht="15.6" x14ac:dyDescent="0.3">
      <c r="A49" s="109">
        <v>42</v>
      </c>
      <c r="B49" s="87" t="s">
        <v>262</v>
      </c>
      <c r="C49" s="116">
        <v>97</v>
      </c>
      <c r="D49" s="116">
        <v>77</v>
      </c>
      <c r="E49" s="117">
        <v>0.79381443298969068</v>
      </c>
      <c r="F49" s="116">
        <v>30</v>
      </c>
      <c r="G49" s="116">
        <v>21</v>
      </c>
      <c r="H49" s="117">
        <v>0.7</v>
      </c>
      <c r="I49" s="117">
        <v>0.84210526315789469</v>
      </c>
      <c r="J49" s="117">
        <v>1</v>
      </c>
      <c r="K49" s="117">
        <v>1</v>
      </c>
      <c r="L49" s="117">
        <f t="shared" si="2"/>
        <v>1.3007759088442756</v>
      </c>
      <c r="M49" s="117">
        <f>'2.4'!P49</f>
        <v>-0.1875</v>
      </c>
      <c r="N49" s="117">
        <f>'2.3'!P47</f>
        <v>0.84571428571428575</v>
      </c>
      <c r="O49" s="117">
        <f>'2.2.'!X48</f>
        <v>1.2949999999999999</v>
      </c>
      <c r="P49" s="117">
        <f>'2.1.'!U49</f>
        <v>1.3228214285714286</v>
      </c>
      <c r="Q49" s="142">
        <f t="shared" si="3"/>
        <v>0.91536232462599787</v>
      </c>
    </row>
    <row r="50" spans="1:17" x14ac:dyDescent="0.3">
      <c r="A50" s="109">
        <v>43</v>
      </c>
      <c r="B50" s="87" t="s">
        <v>275</v>
      </c>
      <c r="C50" s="116"/>
      <c r="D50" s="116"/>
      <c r="E50" s="116"/>
      <c r="F50" s="116"/>
      <c r="G50" s="116"/>
      <c r="H50" s="116"/>
      <c r="I50" s="116"/>
      <c r="J50" s="117">
        <v>1</v>
      </c>
      <c r="K50" s="117">
        <v>1</v>
      </c>
      <c r="L50" s="117">
        <f t="shared" si="2"/>
        <v>1.5</v>
      </c>
      <c r="M50" s="117">
        <f>'2.4'!P50</f>
        <v>0</v>
      </c>
      <c r="N50" s="117"/>
      <c r="O50" s="117"/>
      <c r="P50" s="117">
        <f>'2.1.'!U50</f>
        <v>1.3045</v>
      </c>
      <c r="Q50" s="61">
        <f t="shared" ref="Q50" si="4">AVERAGE(Q8:Q49)</f>
        <v>0.85974549844062531</v>
      </c>
    </row>
  </sheetData>
  <sheetProtection algorithmName="SHA-512" hashValue="erJal8zUoFhl89FkI8ORoNBUapI6QsJivcVdDGt2F6Yux1c5LW071Kc3XWnZuVncxTWu1US9ksjhDiVp+RJ3gA==" saltValue="45CslGh3OHDpUKRrlQRrrg==" spinCount="100000" sheet="1" selectLockedCells="1" selectUnlockedCells="1"/>
  <mergeCells count="15">
    <mergeCell ref="N5:N6"/>
    <mergeCell ref="O5:O6"/>
    <mergeCell ref="P5:P6"/>
    <mergeCell ref="Q4:Q6"/>
    <mergeCell ref="M5:M6"/>
    <mergeCell ref="A2:L2"/>
    <mergeCell ref="A3:L3"/>
    <mergeCell ref="A4:A6"/>
    <mergeCell ref="B4:B6"/>
    <mergeCell ref="J4:J6"/>
    <mergeCell ref="K4:K6"/>
    <mergeCell ref="L5:L6"/>
    <mergeCell ref="C4:H4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54"/>
  <sheetViews>
    <sheetView tabSelected="1" topLeftCell="C1" zoomScale="60" zoomScaleNormal="60" workbookViewId="0">
      <selection activeCell="Q8" sqref="Q8"/>
    </sheetView>
  </sheetViews>
  <sheetFormatPr defaultColWidth="8.88671875" defaultRowHeight="14.4" x14ac:dyDescent="0.3"/>
  <cols>
    <col min="1" max="1" width="6.44140625" style="5" customWidth="1"/>
    <col min="2" max="2" width="21" style="5" customWidth="1"/>
    <col min="3" max="3" width="35.5546875" style="5" customWidth="1"/>
    <col min="4" max="4" width="28" style="5" customWidth="1"/>
    <col min="5" max="5" width="14.6640625" style="5" customWidth="1"/>
    <col min="6" max="6" width="15" style="5" customWidth="1"/>
    <col min="7" max="8" width="8" style="5" customWidth="1"/>
    <col min="9" max="18" width="6.44140625" style="5" customWidth="1"/>
    <col min="19" max="19" width="6.88671875" style="5" customWidth="1"/>
    <col min="20" max="20" width="5.6640625" style="5" customWidth="1"/>
    <col min="21" max="21" width="8.109375" style="5" customWidth="1"/>
    <col min="22" max="22" width="9.44140625" style="5" customWidth="1"/>
    <col min="23" max="23" width="9.33203125" style="5" customWidth="1"/>
    <col min="24" max="24" width="10.33203125" style="5" customWidth="1"/>
    <col min="25" max="25" width="9" style="5" customWidth="1"/>
    <col min="26" max="26" width="10.33203125" style="5" customWidth="1"/>
    <col min="27" max="27" width="8.5546875" style="5" customWidth="1"/>
    <col min="28" max="28" width="10.33203125" style="5" hidden="1" customWidth="1"/>
    <col min="29" max="29" width="8" style="5" hidden="1" customWidth="1"/>
    <col min="30" max="30" width="10.109375" style="5" customWidth="1"/>
    <col min="31" max="31" width="9.44140625" style="5" customWidth="1"/>
    <col min="32" max="32" width="9.5546875" style="5" customWidth="1"/>
    <col min="33" max="33" width="13.6640625" style="5" customWidth="1"/>
    <col min="34" max="34" width="11.6640625" style="5" customWidth="1"/>
    <col min="35" max="35" width="10.109375" style="5" customWidth="1"/>
    <col min="36" max="36" width="0.109375" style="5" customWidth="1"/>
    <col min="37" max="16384" width="8.88671875" style="5"/>
  </cols>
  <sheetData>
    <row r="1" spans="1:35" ht="15.6" x14ac:dyDescent="0.3">
      <c r="A1" s="351" t="s">
        <v>186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7"/>
    </row>
    <row r="3" spans="1:35" ht="45" customHeight="1" x14ac:dyDescent="0.3">
      <c r="A3" s="294" t="s">
        <v>2</v>
      </c>
      <c r="B3" s="294" t="s">
        <v>204</v>
      </c>
      <c r="C3" s="294" t="s">
        <v>104</v>
      </c>
      <c r="D3" s="38" t="s">
        <v>187</v>
      </c>
      <c r="E3" s="387" t="s">
        <v>14</v>
      </c>
      <c r="F3" s="388"/>
      <c r="G3" s="389" t="s">
        <v>188</v>
      </c>
      <c r="H3" s="390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2" t="s">
        <v>189</v>
      </c>
      <c r="W3" s="393"/>
      <c r="X3" s="393"/>
      <c r="Y3" s="393"/>
      <c r="Z3" s="393"/>
      <c r="AA3" s="394"/>
      <c r="AB3" s="392" t="s">
        <v>190</v>
      </c>
      <c r="AC3" s="395"/>
      <c r="AD3" s="395"/>
      <c r="AE3" s="395"/>
      <c r="AF3" s="396"/>
      <c r="AG3" s="396"/>
      <c r="AH3" s="397"/>
    </row>
    <row r="4" spans="1:35" ht="74.25" customHeight="1" x14ac:dyDescent="0.3">
      <c r="A4" s="295"/>
      <c r="B4" s="295"/>
      <c r="C4" s="295"/>
      <c r="D4" s="294" t="s">
        <v>191</v>
      </c>
      <c r="E4" s="294" t="s">
        <v>192</v>
      </c>
      <c r="F4" s="294" t="s">
        <v>193</v>
      </c>
      <c r="G4" s="311" t="s">
        <v>194</v>
      </c>
      <c r="H4" s="312"/>
      <c r="I4" s="401"/>
      <c r="J4" s="311" t="s">
        <v>195</v>
      </c>
      <c r="K4" s="399"/>
      <c r="L4" s="400"/>
      <c r="M4" s="311" t="s">
        <v>196</v>
      </c>
      <c r="N4" s="399"/>
      <c r="O4" s="400"/>
      <c r="P4" s="311" t="s">
        <v>197</v>
      </c>
      <c r="Q4" s="399"/>
      <c r="R4" s="400"/>
      <c r="S4" s="311" t="s">
        <v>198</v>
      </c>
      <c r="T4" s="399"/>
      <c r="U4" s="400"/>
      <c r="V4" s="311" t="s">
        <v>199</v>
      </c>
      <c r="W4" s="400"/>
      <c r="X4" s="311" t="s">
        <v>200</v>
      </c>
      <c r="Y4" s="400"/>
      <c r="Z4" s="311" t="s">
        <v>207</v>
      </c>
      <c r="AA4" s="400" t="s">
        <v>201</v>
      </c>
      <c r="AB4" s="311" t="s">
        <v>206</v>
      </c>
      <c r="AC4" s="398"/>
      <c r="AD4" s="311" t="s">
        <v>202</v>
      </c>
      <c r="AE4" s="398"/>
      <c r="AF4" s="311" t="s">
        <v>210</v>
      </c>
      <c r="AG4" s="312"/>
      <c r="AH4" s="398"/>
    </row>
    <row r="5" spans="1:35" ht="41.25" customHeight="1" x14ac:dyDescent="0.3">
      <c r="A5" s="386"/>
      <c r="B5" s="327"/>
      <c r="C5" s="386"/>
      <c r="D5" s="386"/>
      <c r="E5" s="386"/>
      <c r="F5" s="386"/>
      <c r="G5" s="39" t="s">
        <v>8</v>
      </c>
      <c r="H5" s="24" t="s">
        <v>9</v>
      </c>
      <c r="I5" s="24" t="s">
        <v>10</v>
      </c>
      <c r="J5" s="24" t="s">
        <v>8</v>
      </c>
      <c r="K5" s="24" t="s">
        <v>9</v>
      </c>
      <c r="L5" s="24" t="s">
        <v>10</v>
      </c>
      <c r="M5" s="24" t="s">
        <v>8</v>
      </c>
      <c r="N5" s="24" t="s">
        <v>9</v>
      </c>
      <c r="O5" s="24" t="s">
        <v>10</v>
      </c>
      <c r="P5" s="24" t="s">
        <v>8</v>
      </c>
      <c r="Q5" s="24" t="s">
        <v>9</v>
      </c>
      <c r="R5" s="24" t="s">
        <v>10</v>
      </c>
      <c r="S5" s="24" t="s">
        <v>8</v>
      </c>
      <c r="T5" s="24" t="s">
        <v>9</v>
      </c>
      <c r="U5" s="24" t="s">
        <v>10</v>
      </c>
      <c r="V5" s="28" t="s">
        <v>203</v>
      </c>
      <c r="W5" s="28" t="s">
        <v>205</v>
      </c>
      <c r="X5" s="28" t="s">
        <v>203</v>
      </c>
      <c r="Y5" s="28" t="s">
        <v>205</v>
      </c>
      <c r="Z5" s="28" t="s">
        <v>203</v>
      </c>
      <c r="AA5" s="28" t="s">
        <v>205</v>
      </c>
      <c r="AB5" s="28" t="s">
        <v>203</v>
      </c>
      <c r="AC5" s="28" t="s">
        <v>205</v>
      </c>
      <c r="AD5" s="28" t="s">
        <v>203</v>
      </c>
      <c r="AE5" s="28" t="s">
        <v>205</v>
      </c>
      <c r="AF5" s="28" t="s">
        <v>203</v>
      </c>
      <c r="AG5" s="28" t="s">
        <v>208</v>
      </c>
      <c r="AH5" s="28" t="s">
        <v>209</v>
      </c>
      <c r="AI5" s="40"/>
    </row>
    <row r="6" spans="1:35" ht="26.4" x14ac:dyDescent="0.3">
      <c r="A6" s="3">
        <v>1</v>
      </c>
      <c r="B6" s="3" t="s">
        <v>221</v>
      </c>
      <c r="C6" s="79" t="s">
        <v>222</v>
      </c>
      <c r="D6" s="123">
        <v>0.98899999999999999</v>
      </c>
      <c r="E6" s="36">
        <v>15</v>
      </c>
      <c r="F6" s="36">
        <v>1</v>
      </c>
      <c r="G6" s="121">
        <v>156</v>
      </c>
      <c r="H6" s="122"/>
      <c r="I6" s="122"/>
      <c r="J6" s="122">
        <v>35</v>
      </c>
      <c r="K6" s="122"/>
      <c r="L6" s="122"/>
      <c r="M6" s="122">
        <v>2</v>
      </c>
      <c r="N6" s="122"/>
      <c r="O6" s="122"/>
      <c r="P6" s="122">
        <v>1</v>
      </c>
      <c r="Q6" s="122"/>
      <c r="R6" s="122"/>
      <c r="S6" s="122">
        <v>1</v>
      </c>
      <c r="T6" s="122"/>
      <c r="U6" s="122"/>
      <c r="V6" s="28">
        <v>3.7</v>
      </c>
      <c r="W6" s="28">
        <v>3.9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0"/>
    </row>
    <row r="7" spans="1:35" ht="26.4" x14ac:dyDescent="0.3">
      <c r="A7" s="3">
        <v>2</v>
      </c>
      <c r="B7" s="3" t="s">
        <v>221</v>
      </c>
      <c r="C7" s="79" t="s">
        <v>223</v>
      </c>
      <c r="D7" s="123">
        <v>0.83599999999999997</v>
      </c>
      <c r="E7" s="36">
        <v>14</v>
      </c>
      <c r="F7" s="36">
        <v>1</v>
      </c>
      <c r="G7" s="121">
        <v>187</v>
      </c>
      <c r="H7" s="122"/>
      <c r="I7" s="122"/>
      <c r="J7" s="122">
        <v>33</v>
      </c>
      <c r="K7" s="122"/>
      <c r="L7" s="122"/>
      <c r="M7" s="122">
        <v>5</v>
      </c>
      <c r="N7" s="122"/>
      <c r="O7" s="122"/>
      <c r="P7" s="122">
        <v>1</v>
      </c>
      <c r="Q7" s="122"/>
      <c r="R7" s="122"/>
      <c r="S7" s="122">
        <v>1</v>
      </c>
      <c r="T7" s="122"/>
      <c r="U7" s="122"/>
      <c r="V7" s="28">
        <v>3.8479999999999999</v>
      </c>
      <c r="W7" s="28">
        <v>4.03</v>
      </c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0"/>
    </row>
    <row r="8" spans="1:35" ht="26.4" x14ac:dyDescent="0.3">
      <c r="A8" s="3">
        <v>3</v>
      </c>
      <c r="B8" s="3" t="s">
        <v>221</v>
      </c>
      <c r="C8" s="79" t="s">
        <v>224</v>
      </c>
      <c r="D8" s="123">
        <v>0.76300000000000001</v>
      </c>
      <c r="E8" s="36">
        <v>12</v>
      </c>
      <c r="F8" s="36">
        <v>1</v>
      </c>
      <c r="G8" s="121">
        <v>99</v>
      </c>
      <c r="H8" s="122"/>
      <c r="I8" s="122"/>
      <c r="J8" s="122">
        <v>25</v>
      </c>
      <c r="K8" s="122"/>
      <c r="L8" s="122"/>
      <c r="M8" s="122">
        <v>0</v>
      </c>
      <c r="N8" s="122"/>
      <c r="O8" s="122"/>
      <c r="P8" s="122">
        <v>0</v>
      </c>
      <c r="Q8" s="122"/>
      <c r="R8" s="122"/>
      <c r="S8" s="122">
        <v>0</v>
      </c>
      <c r="T8" s="122"/>
      <c r="U8" s="122"/>
      <c r="V8" s="28">
        <v>4.3</v>
      </c>
      <c r="W8" s="28">
        <v>4.4000000000000004</v>
      </c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0"/>
    </row>
    <row r="9" spans="1:35" ht="15.6" x14ac:dyDescent="0.3">
      <c r="A9" s="3">
        <v>4</v>
      </c>
      <c r="B9" s="3" t="s">
        <v>221</v>
      </c>
      <c r="C9" s="80" t="s">
        <v>225</v>
      </c>
      <c r="D9" s="123">
        <v>1</v>
      </c>
      <c r="E9" s="36">
        <v>15</v>
      </c>
      <c r="F9" s="36">
        <v>1</v>
      </c>
      <c r="G9" s="121">
        <v>54</v>
      </c>
      <c r="H9" s="122">
        <v>54</v>
      </c>
      <c r="I9" s="122"/>
      <c r="J9" s="122">
        <v>18</v>
      </c>
      <c r="K9" s="122">
        <v>12</v>
      </c>
      <c r="L9" s="122"/>
      <c r="M9" s="122">
        <v>0</v>
      </c>
      <c r="N9" s="122">
        <v>2</v>
      </c>
      <c r="O9" s="122"/>
      <c r="P9" s="122">
        <v>0</v>
      </c>
      <c r="Q9" s="122">
        <v>1</v>
      </c>
      <c r="R9" s="122"/>
      <c r="S9" s="122">
        <v>0</v>
      </c>
      <c r="T9" s="122">
        <v>1</v>
      </c>
      <c r="U9" s="122"/>
      <c r="V9" s="28">
        <v>3.78</v>
      </c>
      <c r="W9" s="28">
        <v>3.72</v>
      </c>
      <c r="X9" s="28">
        <v>3.42</v>
      </c>
      <c r="Y9" s="28">
        <v>3.2250000000000001</v>
      </c>
      <c r="Z9" s="28"/>
      <c r="AA9" s="28"/>
      <c r="AB9" s="28"/>
      <c r="AC9" s="28"/>
      <c r="AD9" s="28">
        <v>4</v>
      </c>
      <c r="AE9" s="28">
        <v>3</v>
      </c>
      <c r="AF9" s="28"/>
      <c r="AG9" s="28"/>
      <c r="AH9" s="28"/>
      <c r="AI9" s="40"/>
    </row>
    <row r="10" spans="1:35" ht="15.6" x14ac:dyDescent="0.3">
      <c r="A10" s="3">
        <v>5</v>
      </c>
      <c r="B10" s="3" t="s">
        <v>221</v>
      </c>
      <c r="C10" s="80" t="s">
        <v>226</v>
      </c>
      <c r="D10" s="123">
        <v>0.93</v>
      </c>
      <c r="E10" s="36">
        <v>20</v>
      </c>
      <c r="F10" s="36">
        <v>5</v>
      </c>
      <c r="G10" s="121">
        <v>80</v>
      </c>
      <c r="H10" s="122">
        <v>85</v>
      </c>
      <c r="I10" s="122"/>
      <c r="J10" s="122">
        <v>20</v>
      </c>
      <c r="K10" s="122">
        <v>20</v>
      </c>
      <c r="L10" s="122"/>
      <c r="M10" s="122">
        <v>0</v>
      </c>
      <c r="N10" s="122">
        <v>1</v>
      </c>
      <c r="O10" s="122"/>
      <c r="P10" s="122">
        <v>0</v>
      </c>
      <c r="Q10" s="122">
        <v>0</v>
      </c>
      <c r="R10" s="122"/>
      <c r="S10" s="122">
        <v>0</v>
      </c>
      <c r="T10" s="122">
        <v>0</v>
      </c>
      <c r="U10" s="122"/>
      <c r="V10" s="28">
        <v>3.5</v>
      </c>
      <c r="W10" s="28">
        <v>3.35</v>
      </c>
      <c r="X10" s="28">
        <v>3.5</v>
      </c>
      <c r="Y10" s="28">
        <v>3.4</v>
      </c>
      <c r="Z10" s="28"/>
      <c r="AA10" s="28"/>
      <c r="AB10" s="28"/>
      <c r="AC10" s="28"/>
      <c r="AD10" s="28">
        <v>4</v>
      </c>
      <c r="AE10" s="28">
        <v>3.3</v>
      </c>
      <c r="AF10" s="28"/>
      <c r="AG10" s="28"/>
      <c r="AH10" s="28"/>
      <c r="AI10" s="40"/>
    </row>
    <row r="11" spans="1:35" ht="15.6" x14ac:dyDescent="0.3">
      <c r="A11" s="3">
        <v>6</v>
      </c>
      <c r="B11" s="3" t="s">
        <v>221</v>
      </c>
      <c r="C11" s="77" t="s">
        <v>227</v>
      </c>
      <c r="D11" s="123">
        <v>1</v>
      </c>
      <c r="E11" s="36">
        <v>17</v>
      </c>
      <c r="F11" s="36">
        <v>1</v>
      </c>
      <c r="G11" s="121">
        <v>90</v>
      </c>
      <c r="H11" s="122">
        <v>84</v>
      </c>
      <c r="I11" s="122"/>
      <c r="J11" s="122">
        <v>27</v>
      </c>
      <c r="K11" s="122">
        <v>21</v>
      </c>
      <c r="L11" s="122"/>
      <c r="M11" s="122">
        <v>2</v>
      </c>
      <c r="N11" s="122">
        <v>2</v>
      </c>
      <c r="O11" s="122"/>
      <c r="P11" s="122">
        <v>0</v>
      </c>
      <c r="Q11" s="122">
        <v>0</v>
      </c>
      <c r="R11" s="122"/>
      <c r="S11" s="122">
        <v>0</v>
      </c>
      <c r="T11" s="122">
        <v>0</v>
      </c>
      <c r="U11" s="122"/>
      <c r="V11" s="28">
        <v>4.0339999999999998</v>
      </c>
      <c r="W11" s="28">
        <v>4.1379999999999999</v>
      </c>
      <c r="X11" s="28">
        <v>3.5710000000000002</v>
      </c>
      <c r="Y11" s="28">
        <v>3.4289999999999998</v>
      </c>
      <c r="Z11" s="28"/>
      <c r="AA11" s="28"/>
      <c r="AB11" s="28"/>
      <c r="AC11" s="28"/>
      <c r="AD11" s="28">
        <v>4</v>
      </c>
      <c r="AE11" s="28">
        <v>3.67</v>
      </c>
      <c r="AF11" s="28"/>
      <c r="AG11" s="28"/>
      <c r="AH11" s="28"/>
      <c r="AI11" s="40"/>
    </row>
    <row r="12" spans="1:35" ht="19.5" customHeight="1" x14ac:dyDescent="0.3">
      <c r="A12" s="3">
        <v>7</v>
      </c>
      <c r="B12" s="3" t="s">
        <v>221</v>
      </c>
      <c r="C12" s="77" t="s">
        <v>228</v>
      </c>
      <c r="D12" s="123">
        <v>1</v>
      </c>
      <c r="E12" s="36">
        <v>37</v>
      </c>
      <c r="F12" s="36">
        <v>1</v>
      </c>
      <c r="G12" s="121">
        <v>126</v>
      </c>
      <c r="H12" s="122">
        <v>122</v>
      </c>
      <c r="I12" s="122">
        <v>21</v>
      </c>
      <c r="J12" s="122">
        <v>33</v>
      </c>
      <c r="K12" s="122">
        <v>25</v>
      </c>
      <c r="L12" s="122">
        <v>12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0</v>
      </c>
      <c r="V12" s="28">
        <v>3.5</v>
      </c>
      <c r="W12" s="28">
        <v>3.6</v>
      </c>
      <c r="X12" s="28">
        <v>3.4</v>
      </c>
      <c r="Y12" s="28">
        <v>3.48</v>
      </c>
      <c r="Z12" s="28">
        <v>3.75</v>
      </c>
      <c r="AA12" s="28">
        <v>3.9</v>
      </c>
      <c r="AB12" s="28"/>
      <c r="AC12" s="28"/>
      <c r="AD12" s="28">
        <v>3.76</v>
      </c>
      <c r="AE12" s="28">
        <v>3</v>
      </c>
      <c r="AF12" s="28">
        <v>4.2</v>
      </c>
      <c r="AG12" s="28">
        <v>3.8</v>
      </c>
      <c r="AH12" s="28">
        <v>4</v>
      </c>
      <c r="AI12" s="40"/>
    </row>
    <row r="13" spans="1:35" ht="15.6" x14ac:dyDescent="0.3">
      <c r="A13" s="3">
        <v>8</v>
      </c>
      <c r="B13" s="3" t="s">
        <v>221</v>
      </c>
      <c r="C13" s="77" t="s">
        <v>229</v>
      </c>
      <c r="D13" s="123">
        <v>0.82599999999999996</v>
      </c>
      <c r="E13" s="36">
        <v>47</v>
      </c>
      <c r="F13" s="36">
        <v>3</v>
      </c>
      <c r="G13" s="121">
        <v>287</v>
      </c>
      <c r="H13" s="122">
        <v>425</v>
      </c>
      <c r="I13" s="122">
        <v>62</v>
      </c>
      <c r="J13" s="122">
        <v>91</v>
      </c>
      <c r="K13" s="122">
        <v>94</v>
      </c>
      <c r="L13" s="122">
        <v>24</v>
      </c>
      <c r="M13" s="122">
        <v>1</v>
      </c>
      <c r="N13" s="122">
        <v>2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0</v>
      </c>
      <c r="U13" s="122">
        <v>0</v>
      </c>
      <c r="V13" s="28">
        <v>4.2</v>
      </c>
      <c r="W13" s="28">
        <v>4.0999999999999996</v>
      </c>
      <c r="X13" s="28">
        <v>3.7</v>
      </c>
      <c r="Y13" s="28">
        <v>3.83</v>
      </c>
      <c r="Z13" s="28">
        <v>4.2919999999999998</v>
      </c>
      <c r="AA13" s="28">
        <v>3.875</v>
      </c>
      <c r="AB13" s="28"/>
      <c r="AC13" s="28"/>
      <c r="AD13" s="28">
        <v>4.18</v>
      </c>
      <c r="AE13" s="28">
        <v>3.65</v>
      </c>
      <c r="AF13" s="28">
        <v>3.9169999999999998</v>
      </c>
      <c r="AG13" s="28">
        <v>3.625</v>
      </c>
      <c r="AH13" s="28">
        <v>3.5</v>
      </c>
      <c r="AI13" s="40"/>
    </row>
    <row r="14" spans="1:35" ht="15.6" x14ac:dyDescent="0.3">
      <c r="A14" s="3">
        <v>9</v>
      </c>
      <c r="B14" s="3" t="s">
        <v>221</v>
      </c>
      <c r="C14" s="77" t="s">
        <v>230</v>
      </c>
      <c r="D14" s="123">
        <v>1</v>
      </c>
      <c r="E14" s="36">
        <v>56</v>
      </c>
      <c r="F14" s="36">
        <v>4</v>
      </c>
      <c r="G14" s="121">
        <v>326</v>
      </c>
      <c r="H14" s="122">
        <v>318</v>
      </c>
      <c r="I14" s="122">
        <v>36</v>
      </c>
      <c r="J14" s="122">
        <v>96</v>
      </c>
      <c r="K14" s="122">
        <v>61</v>
      </c>
      <c r="L14" s="122">
        <v>19</v>
      </c>
      <c r="M14" s="122">
        <v>13</v>
      </c>
      <c r="N14" s="122">
        <v>7</v>
      </c>
      <c r="O14" s="122">
        <v>0</v>
      </c>
      <c r="P14" s="122">
        <v>9</v>
      </c>
      <c r="Q14" s="122">
        <v>1</v>
      </c>
      <c r="R14" s="122">
        <v>0</v>
      </c>
      <c r="S14" s="122">
        <v>9</v>
      </c>
      <c r="T14" s="122">
        <v>1</v>
      </c>
      <c r="U14" s="122">
        <v>0</v>
      </c>
      <c r="V14" s="28">
        <v>3.9</v>
      </c>
      <c r="W14" s="28">
        <v>4.2</v>
      </c>
      <c r="X14" s="28">
        <v>3.8</v>
      </c>
      <c r="Y14" s="28">
        <v>3.5</v>
      </c>
      <c r="Z14" s="28">
        <v>3.6</v>
      </c>
      <c r="AA14" s="28">
        <v>3.6</v>
      </c>
      <c r="AB14" s="28"/>
      <c r="AC14" s="28"/>
      <c r="AD14" s="28">
        <v>4</v>
      </c>
      <c r="AE14" s="28">
        <v>3.5</v>
      </c>
      <c r="AF14" s="28">
        <v>3.8</v>
      </c>
      <c r="AG14" s="28">
        <v>3.6</v>
      </c>
      <c r="AH14" s="28">
        <v>3.8</v>
      </c>
      <c r="AI14" s="40"/>
    </row>
    <row r="15" spans="1:35" ht="15.6" x14ac:dyDescent="0.3">
      <c r="A15" s="3">
        <v>10</v>
      </c>
      <c r="B15" s="3" t="s">
        <v>221</v>
      </c>
      <c r="C15" s="77" t="s">
        <v>231</v>
      </c>
      <c r="D15" s="123">
        <v>0.82</v>
      </c>
      <c r="E15" s="36">
        <v>52</v>
      </c>
      <c r="F15" s="36">
        <v>0</v>
      </c>
      <c r="G15" s="121">
        <v>336</v>
      </c>
      <c r="H15" s="122">
        <v>345</v>
      </c>
      <c r="I15" s="122">
        <v>39</v>
      </c>
      <c r="J15" s="122">
        <v>83</v>
      </c>
      <c r="K15" s="122">
        <v>78</v>
      </c>
      <c r="L15" s="122">
        <v>21</v>
      </c>
      <c r="M15" s="122">
        <v>5</v>
      </c>
      <c r="N15" s="122">
        <v>5</v>
      </c>
      <c r="O15" s="122">
        <v>0</v>
      </c>
      <c r="P15" s="122">
        <v>0</v>
      </c>
      <c r="Q15" s="122">
        <v>1</v>
      </c>
      <c r="R15" s="122">
        <v>0</v>
      </c>
      <c r="S15" s="122">
        <v>0</v>
      </c>
      <c r="T15" s="122">
        <v>1</v>
      </c>
      <c r="U15" s="122">
        <v>0</v>
      </c>
      <c r="V15" s="28">
        <v>3.82</v>
      </c>
      <c r="W15" s="28">
        <v>3.87</v>
      </c>
      <c r="X15" s="28">
        <v>3.641</v>
      </c>
      <c r="Y15" s="28">
        <v>3.7050000000000001</v>
      </c>
      <c r="Z15" s="28">
        <v>3.9129999999999998</v>
      </c>
      <c r="AA15" s="28">
        <v>3.8260000000000001</v>
      </c>
      <c r="AB15" s="28"/>
      <c r="AC15" s="28"/>
      <c r="AD15" s="28">
        <v>4.1900000000000004</v>
      </c>
      <c r="AE15" s="28">
        <v>3.8</v>
      </c>
      <c r="AF15" s="28">
        <v>4</v>
      </c>
      <c r="AG15" s="28">
        <v>3.8</v>
      </c>
      <c r="AH15" s="28">
        <v>3.67</v>
      </c>
      <c r="AI15" s="40"/>
    </row>
    <row r="16" spans="1:35" ht="15.6" x14ac:dyDescent="0.3">
      <c r="A16" s="3">
        <v>11</v>
      </c>
      <c r="B16" s="3" t="s">
        <v>221</v>
      </c>
      <c r="C16" s="77" t="s">
        <v>232</v>
      </c>
      <c r="D16" s="123">
        <v>0.8</v>
      </c>
      <c r="E16" s="36">
        <v>28</v>
      </c>
      <c r="F16" s="36">
        <v>0</v>
      </c>
      <c r="G16" s="121">
        <v>225</v>
      </c>
      <c r="H16" s="122">
        <v>206</v>
      </c>
      <c r="I16" s="122">
        <v>27</v>
      </c>
      <c r="J16" s="122">
        <v>59</v>
      </c>
      <c r="K16" s="122">
        <v>38</v>
      </c>
      <c r="L16" s="122">
        <v>15</v>
      </c>
      <c r="M16" s="122">
        <v>0</v>
      </c>
      <c r="N16" s="122">
        <v>3</v>
      </c>
      <c r="O16" s="122">
        <v>0</v>
      </c>
      <c r="P16" s="122">
        <v>0</v>
      </c>
      <c r="Q16" s="122">
        <v>0</v>
      </c>
      <c r="R16" s="122">
        <v>0</v>
      </c>
      <c r="S16" s="122">
        <v>0</v>
      </c>
      <c r="T16" s="122">
        <v>0</v>
      </c>
      <c r="U16" s="122">
        <v>0</v>
      </c>
      <c r="V16" s="28">
        <v>3.67</v>
      </c>
      <c r="W16" s="28">
        <v>3.78</v>
      </c>
      <c r="X16" s="28">
        <v>3.4</v>
      </c>
      <c r="Y16" s="28">
        <v>3.4</v>
      </c>
      <c r="Z16" s="28">
        <v>3.6</v>
      </c>
      <c r="AA16" s="28">
        <v>3.8</v>
      </c>
      <c r="AB16" s="28"/>
      <c r="AC16" s="28"/>
      <c r="AD16" s="28">
        <v>3.5</v>
      </c>
      <c r="AE16" s="28">
        <v>3.2</v>
      </c>
      <c r="AF16" s="28">
        <v>3</v>
      </c>
      <c r="AG16" s="28">
        <v>3.42</v>
      </c>
      <c r="AH16" s="28">
        <v>2.2999999999999998</v>
      </c>
      <c r="AI16" s="40"/>
    </row>
    <row r="17" spans="1:35" ht="26.4" x14ac:dyDescent="0.3">
      <c r="A17" s="3">
        <v>12</v>
      </c>
      <c r="B17" s="3" t="s">
        <v>221</v>
      </c>
      <c r="C17" s="77" t="s">
        <v>233</v>
      </c>
      <c r="D17" s="123">
        <v>1</v>
      </c>
      <c r="E17" s="36">
        <v>78</v>
      </c>
      <c r="F17" s="36">
        <v>2</v>
      </c>
      <c r="G17" s="121">
        <v>569</v>
      </c>
      <c r="H17" s="122">
        <v>600</v>
      </c>
      <c r="I17" s="122">
        <v>106</v>
      </c>
      <c r="J17" s="122">
        <v>148</v>
      </c>
      <c r="K17" s="122">
        <v>109</v>
      </c>
      <c r="L17" s="122">
        <v>40</v>
      </c>
      <c r="M17" s="122">
        <v>7</v>
      </c>
      <c r="N17" s="122">
        <v>12</v>
      </c>
      <c r="O17" s="122">
        <v>2</v>
      </c>
      <c r="P17" s="122">
        <v>2</v>
      </c>
      <c r="Q17" s="122">
        <v>2</v>
      </c>
      <c r="R17" s="122">
        <v>0</v>
      </c>
      <c r="S17" s="122">
        <v>2</v>
      </c>
      <c r="T17" s="122">
        <v>2</v>
      </c>
      <c r="U17" s="122">
        <v>0</v>
      </c>
      <c r="V17" s="28">
        <v>3.8</v>
      </c>
      <c r="W17" s="28">
        <v>3.9</v>
      </c>
      <c r="X17" s="28">
        <v>3.7</v>
      </c>
      <c r="Y17" s="28">
        <v>3.7</v>
      </c>
      <c r="Z17" s="28">
        <v>3.5</v>
      </c>
      <c r="AA17" s="28">
        <v>3.9</v>
      </c>
      <c r="AB17" s="28"/>
      <c r="AC17" s="28"/>
      <c r="AD17" s="28">
        <v>3.9</v>
      </c>
      <c r="AE17" s="28">
        <v>3.6</v>
      </c>
      <c r="AF17" s="28">
        <v>3.4</v>
      </c>
      <c r="AG17" s="28">
        <v>3.4</v>
      </c>
      <c r="AH17" s="28">
        <v>3.5</v>
      </c>
      <c r="AI17" s="40"/>
    </row>
    <row r="18" spans="1:35" ht="15.6" x14ac:dyDescent="0.3">
      <c r="A18" s="3">
        <v>13</v>
      </c>
      <c r="B18" s="3" t="s">
        <v>221</v>
      </c>
      <c r="C18" s="78" t="s">
        <v>234</v>
      </c>
      <c r="D18" s="123">
        <v>1.8</v>
      </c>
      <c r="E18" s="36">
        <v>27</v>
      </c>
      <c r="F18" s="36">
        <v>4</v>
      </c>
      <c r="G18" s="121">
        <v>157</v>
      </c>
      <c r="H18" s="122">
        <v>136</v>
      </c>
      <c r="I18" s="122">
        <v>23</v>
      </c>
      <c r="J18" s="122">
        <v>40</v>
      </c>
      <c r="K18" s="122">
        <v>23</v>
      </c>
      <c r="L18" s="122">
        <v>6</v>
      </c>
      <c r="M18" s="122">
        <v>3</v>
      </c>
      <c r="N18" s="122">
        <v>3</v>
      </c>
      <c r="O18" s="122">
        <v>1</v>
      </c>
      <c r="P18" s="122">
        <v>1</v>
      </c>
      <c r="Q18" s="122">
        <v>2</v>
      </c>
      <c r="R18" s="122">
        <v>0</v>
      </c>
      <c r="S18" s="122">
        <v>1</v>
      </c>
      <c r="T18" s="122">
        <v>2</v>
      </c>
      <c r="U18" s="122">
        <v>0</v>
      </c>
      <c r="V18" s="28">
        <v>3.85</v>
      </c>
      <c r="W18" s="28">
        <v>3.9</v>
      </c>
      <c r="X18" s="28">
        <v>3.43</v>
      </c>
      <c r="Y18" s="28">
        <v>3.71</v>
      </c>
      <c r="Z18" s="28">
        <v>4</v>
      </c>
      <c r="AA18" s="28">
        <v>4</v>
      </c>
      <c r="AB18" s="28"/>
      <c r="AC18" s="28"/>
      <c r="AD18" s="28">
        <v>4</v>
      </c>
      <c r="AE18" s="28">
        <v>3.38</v>
      </c>
      <c r="AF18" s="28">
        <v>4</v>
      </c>
      <c r="AG18" s="28">
        <v>4</v>
      </c>
      <c r="AH18" s="28"/>
      <c r="AI18" s="40"/>
    </row>
    <row r="19" spans="1:35" ht="15.6" x14ac:dyDescent="0.3">
      <c r="A19" s="3">
        <v>14</v>
      </c>
      <c r="B19" s="3" t="s">
        <v>221</v>
      </c>
      <c r="C19" s="77" t="s">
        <v>235</v>
      </c>
      <c r="D19" s="123">
        <v>1</v>
      </c>
      <c r="E19" s="36">
        <v>19</v>
      </c>
      <c r="F19" s="36">
        <v>1</v>
      </c>
      <c r="G19" s="121">
        <v>72</v>
      </c>
      <c r="H19" s="122">
        <v>80</v>
      </c>
      <c r="I19" s="122"/>
      <c r="J19" s="122">
        <v>12</v>
      </c>
      <c r="K19" s="122">
        <v>15</v>
      </c>
      <c r="L19" s="122"/>
      <c r="M19" s="122">
        <v>2</v>
      </c>
      <c r="N19" s="122">
        <v>0</v>
      </c>
      <c r="O19" s="122"/>
      <c r="P19" s="122">
        <v>0</v>
      </c>
      <c r="Q19" s="122">
        <v>0</v>
      </c>
      <c r="R19" s="122"/>
      <c r="S19" s="122">
        <v>2</v>
      </c>
      <c r="T19" s="122">
        <v>0</v>
      </c>
      <c r="U19" s="122"/>
      <c r="V19" s="28">
        <v>3.5830000000000002</v>
      </c>
      <c r="W19" s="28">
        <v>3.6659999999999999</v>
      </c>
      <c r="X19" s="28">
        <v>3.4</v>
      </c>
      <c r="Y19" s="28">
        <v>3.3650000000000002</v>
      </c>
      <c r="Z19" s="28"/>
      <c r="AA19" s="28"/>
      <c r="AB19" s="28"/>
      <c r="AC19" s="28"/>
      <c r="AD19" s="28">
        <v>3.73</v>
      </c>
      <c r="AE19" s="28">
        <v>3.0659999999999998</v>
      </c>
      <c r="AF19" s="28"/>
      <c r="AG19" s="28"/>
      <c r="AH19" s="28"/>
      <c r="AI19" s="40"/>
    </row>
    <row r="20" spans="1:35" ht="15.6" x14ac:dyDescent="0.3">
      <c r="A20" s="3">
        <v>15</v>
      </c>
      <c r="B20" s="3" t="s">
        <v>221</v>
      </c>
      <c r="C20" s="77" t="s">
        <v>236</v>
      </c>
      <c r="D20" s="123">
        <v>1.61</v>
      </c>
      <c r="E20" s="36">
        <v>39</v>
      </c>
      <c r="F20" s="36">
        <v>2</v>
      </c>
      <c r="G20" s="121">
        <v>212</v>
      </c>
      <c r="H20" s="122">
        <v>252</v>
      </c>
      <c r="I20" s="122">
        <v>39</v>
      </c>
      <c r="J20" s="122">
        <v>48</v>
      </c>
      <c r="K20" s="122">
        <v>74</v>
      </c>
      <c r="L20" s="122">
        <v>11</v>
      </c>
      <c r="M20" s="122">
        <v>2</v>
      </c>
      <c r="N20" s="122">
        <v>5</v>
      </c>
      <c r="O20" s="122">
        <v>0</v>
      </c>
      <c r="P20" s="122">
        <v>0</v>
      </c>
      <c r="Q20" s="122">
        <v>3</v>
      </c>
      <c r="R20" s="122">
        <v>0</v>
      </c>
      <c r="S20" s="122">
        <v>0</v>
      </c>
      <c r="T20" s="122">
        <v>3</v>
      </c>
      <c r="U20" s="122">
        <v>0</v>
      </c>
      <c r="V20" s="28">
        <v>3.8</v>
      </c>
      <c r="W20" s="28">
        <v>3.8</v>
      </c>
      <c r="X20" s="28">
        <v>3.7</v>
      </c>
      <c r="Y20" s="28">
        <v>3.7</v>
      </c>
      <c r="Z20" s="28">
        <v>4.3</v>
      </c>
      <c r="AA20" s="28">
        <v>4</v>
      </c>
      <c r="AB20" s="28"/>
      <c r="AC20" s="28"/>
      <c r="AD20" s="28">
        <v>3.8</v>
      </c>
      <c r="AE20" s="28">
        <v>3.5</v>
      </c>
      <c r="AF20" s="28">
        <v>3.5</v>
      </c>
      <c r="AG20" s="28">
        <v>4.3</v>
      </c>
      <c r="AH20" s="28">
        <v>2.6</v>
      </c>
      <c r="AI20" s="40"/>
    </row>
    <row r="21" spans="1:35" ht="26.4" x14ac:dyDescent="0.3">
      <c r="A21" s="3">
        <v>16</v>
      </c>
      <c r="B21" s="3" t="s">
        <v>221</v>
      </c>
      <c r="C21" s="77" t="s">
        <v>237</v>
      </c>
      <c r="D21" s="123">
        <v>0.85</v>
      </c>
      <c r="E21" s="36">
        <v>37</v>
      </c>
      <c r="F21" s="36">
        <v>2</v>
      </c>
      <c r="G21" s="121">
        <v>149</v>
      </c>
      <c r="H21" s="122">
        <v>166</v>
      </c>
      <c r="I21" s="122">
        <v>29</v>
      </c>
      <c r="J21" s="122">
        <v>38</v>
      </c>
      <c r="K21" s="122">
        <v>37</v>
      </c>
      <c r="L21" s="122">
        <v>11</v>
      </c>
      <c r="M21" s="122">
        <v>1</v>
      </c>
      <c r="N21" s="122">
        <v>0</v>
      </c>
      <c r="O21" s="122">
        <v>0</v>
      </c>
      <c r="P21" s="122">
        <v>0</v>
      </c>
      <c r="Q21" s="122">
        <v>0</v>
      </c>
      <c r="R21" s="122">
        <v>0</v>
      </c>
      <c r="S21" s="122">
        <v>0</v>
      </c>
      <c r="T21" s="122">
        <v>0</v>
      </c>
      <c r="U21" s="122">
        <v>0</v>
      </c>
      <c r="V21" s="28">
        <v>4</v>
      </c>
      <c r="W21" s="28">
        <v>4</v>
      </c>
      <c r="X21" s="28">
        <v>3.7</v>
      </c>
      <c r="Y21" s="28">
        <v>3.5</v>
      </c>
      <c r="Z21" s="28">
        <v>4.08</v>
      </c>
      <c r="AA21" s="28">
        <v>3.75</v>
      </c>
      <c r="AB21" s="28"/>
      <c r="AC21" s="28"/>
      <c r="AD21" s="28">
        <v>4</v>
      </c>
      <c r="AE21" s="28">
        <v>4</v>
      </c>
      <c r="AF21" s="28">
        <v>4</v>
      </c>
      <c r="AG21" s="28">
        <v>4</v>
      </c>
      <c r="AH21" s="28">
        <v>5</v>
      </c>
      <c r="AI21" s="40"/>
    </row>
    <row r="22" spans="1:35" ht="15.6" x14ac:dyDescent="0.3">
      <c r="A22" s="3">
        <v>17</v>
      </c>
      <c r="B22" s="3" t="s">
        <v>221</v>
      </c>
      <c r="C22" s="77" t="s">
        <v>238</v>
      </c>
      <c r="D22" s="123">
        <v>1.3680000000000001</v>
      </c>
      <c r="E22" s="36">
        <v>28</v>
      </c>
      <c r="F22" s="36">
        <v>0</v>
      </c>
      <c r="G22" s="121">
        <v>117</v>
      </c>
      <c r="H22" s="122">
        <v>114</v>
      </c>
      <c r="I22" s="122">
        <v>29</v>
      </c>
      <c r="J22" s="122">
        <v>37</v>
      </c>
      <c r="K22" s="122">
        <v>19</v>
      </c>
      <c r="L22" s="122">
        <v>9</v>
      </c>
      <c r="M22" s="122">
        <v>0</v>
      </c>
      <c r="N22" s="122">
        <v>2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>
        <v>0</v>
      </c>
      <c r="V22" s="28">
        <v>3.6749999999999998</v>
      </c>
      <c r="W22" s="28">
        <v>3.702</v>
      </c>
      <c r="X22" s="28">
        <v>3.5259999999999998</v>
      </c>
      <c r="Y22" s="28">
        <v>3.7890000000000001</v>
      </c>
      <c r="Z22" s="28">
        <v>4</v>
      </c>
      <c r="AA22" s="28">
        <v>3.6659999999999999</v>
      </c>
      <c r="AB22" s="28"/>
      <c r="AC22" s="28"/>
      <c r="AD22" s="28">
        <v>3.63</v>
      </c>
      <c r="AE22" s="28">
        <v>3.21</v>
      </c>
      <c r="AF22" s="28">
        <v>3.6659999999999999</v>
      </c>
      <c r="AG22" s="28">
        <v>3.6659999999999999</v>
      </c>
      <c r="AH22" s="28"/>
      <c r="AI22" s="40"/>
    </row>
    <row r="23" spans="1:35" ht="15.6" x14ac:dyDescent="0.3">
      <c r="A23" s="3">
        <v>18</v>
      </c>
      <c r="B23" s="3" t="s">
        <v>221</v>
      </c>
      <c r="C23" s="76" t="s">
        <v>239</v>
      </c>
      <c r="D23" s="123">
        <v>1</v>
      </c>
      <c r="E23" s="36">
        <v>23</v>
      </c>
      <c r="F23" s="36">
        <v>3</v>
      </c>
      <c r="G23" s="121">
        <v>85</v>
      </c>
      <c r="H23" s="122">
        <v>91</v>
      </c>
      <c r="I23" s="122">
        <v>16</v>
      </c>
      <c r="J23" s="122">
        <v>19</v>
      </c>
      <c r="K23" s="122">
        <v>17</v>
      </c>
      <c r="L23" s="122">
        <v>6</v>
      </c>
      <c r="M23" s="122">
        <v>2</v>
      </c>
      <c r="N23" s="122">
        <v>1</v>
      </c>
      <c r="O23" s="122">
        <v>0</v>
      </c>
      <c r="P23" s="122">
        <v>2</v>
      </c>
      <c r="Q23" s="122">
        <v>1</v>
      </c>
      <c r="R23" s="122">
        <v>0</v>
      </c>
      <c r="S23" s="122">
        <v>2</v>
      </c>
      <c r="T23" s="122">
        <v>1</v>
      </c>
      <c r="U23" s="122">
        <v>0</v>
      </c>
      <c r="V23" s="28">
        <v>3.9</v>
      </c>
      <c r="W23" s="28">
        <v>4</v>
      </c>
      <c r="X23" s="28">
        <v>3.6</v>
      </c>
      <c r="Y23" s="28">
        <v>3.6</v>
      </c>
      <c r="Z23" s="28">
        <v>3.8</v>
      </c>
      <c r="AA23" s="28">
        <v>3.8</v>
      </c>
      <c r="AB23" s="28"/>
      <c r="AC23" s="28"/>
      <c r="AD23" s="28">
        <v>4</v>
      </c>
      <c r="AE23" s="28">
        <v>4</v>
      </c>
      <c r="AF23" s="28">
        <v>4</v>
      </c>
      <c r="AG23" s="28">
        <v>4</v>
      </c>
      <c r="AH23" s="28">
        <v>3</v>
      </c>
      <c r="AI23" s="40"/>
    </row>
    <row r="24" spans="1:35" ht="15.6" x14ac:dyDescent="0.3">
      <c r="A24" s="3">
        <v>19</v>
      </c>
      <c r="B24" s="3" t="s">
        <v>221</v>
      </c>
      <c r="C24" s="77" t="s">
        <v>274</v>
      </c>
      <c r="D24" s="123">
        <v>1</v>
      </c>
      <c r="E24" s="36">
        <v>70</v>
      </c>
      <c r="F24" s="36">
        <v>0</v>
      </c>
      <c r="G24" s="121">
        <v>586</v>
      </c>
      <c r="H24" s="122">
        <v>595</v>
      </c>
      <c r="I24" s="122">
        <v>50</v>
      </c>
      <c r="J24" s="122">
        <v>109</v>
      </c>
      <c r="K24" s="122">
        <v>111</v>
      </c>
      <c r="L24" s="122">
        <v>50</v>
      </c>
      <c r="M24" s="122">
        <v>2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0</v>
      </c>
      <c r="T24" s="122">
        <v>0</v>
      </c>
      <c r="U24" s="122">
        <v>0</v>
      </c>
      <c r="V24" s="28">
        <v>4.0179999999999998</v>
      </c>
      <c r="W24" s="28">
        <v>4.0919999999999996</v>
      </c>
      <c r="X24" s="28">
        <v>3.8380000000000001</v>
      </c>
      <c r="Y24" s="28">
        <v>3.919</v>
      </c>
      <c r="Z24" s="28">
        <v>3.82</v>
      </c>
      <c r="AA24" s="28">
        <v>3.86</v>
      </c>
      <c r="AB24" s="28"/>
      <c r="AC24" s="28"/>
      <c r="AD24" s="28">
        <v>4.351</v>
      </c>
      <c r="AE24" s="28">
        <v>3.919</v>
      </c>
      <c r="AF24" s="28">
        <v>4.04</v>
      </c>
      <c r="AG24" s="28">
        <v>3.9670000000000001</v>
      </c>
      <c r="AH24" s="28">
        <v>3.35</v>
      </c>
      <c r="AI24" s="40"/>
    </row>
    <row r="25" spans="1:35" ht="15.6" x14ac:dyDescent="0.3">
      <c r="A25" s="3">
        <v>20</v>
      </c>
      <c r="B25" s="3" t="s">
        <v>221</v>
      </c>
      <c r="C25" s="77" t="s">
        <v>240</v>
      </c>
      <c r="D25" s="123">
        <v>1</v>
      </c>
      <c r="E25" s="36">
        <v>28</v>
      </c>
      <c r="F25" s="36">
        <v>30</v>
      </c>
      <c r="G25" s="121">
        <v>218</v>
      </c>
      <c r="H25" s="122">
        <v>211</v>
      </c>
      <c r="I25" s="122">
        <v>25</v>
      </c>
      <c r="J25" s="122">
        <v>48</v>
      </c>
      <c r="K25" s="122">
        <v>39</v>
      </c>
      <c r="L25" s="122">
        <v>7</v>
      </c>
      <c r="M25" s="122">
        <v>2</v>
      </c>
      <c r="N25" s="122">
        <v>2</v>
      </c>
      <c r="O25" s="122">
        <v>0</v>
      </c>
      <c r="P25" s="122">
        <v>0</v>
      </c>
      <c r="Q25" s="122">
        <v>1</v>
      </c>
      <c r="R25" s="122">
        <v>0</v>
      </c>
      <c r="S25" s="122">
        <v>0</v>
      </c>
      <c r="T25" s="122">
        <v>1</v>
      </c>
      <c r="U25" s="122">
        <v>0</v>
      </c>
      <c r="V25" s="28">
        <v>3.8</v>
      </c>
      <c r="W25" s="28">
        <v>3.9</v>
      </c>
      <c r="X25" s="28">
        <v>3.5</v>
      </c>
      <c r="Y25" s="28">
        <v>3.4</v>
      </c>
      <c r="Z25" s="28">
        <v>3.6</v>
      </c>
      <c r="AA25" s="28">
        <v>3.6</v>
      </c>
      <c r="AB25" s="28"/>
      <c r="AC25" s="28"/>
      <c r="AD25" s="28">
        <v>4.2</v>
      </c>
      <c r="AE25" s="28">
        <v>3.1</v>
      </c>
      <c r="AF25" s="28">
        <v>3.1</v>
      </c>
      <c r="AG25" s="28">
        <v>2.5</v>
      </c>
      <c r="AH25" s="28">
        <v>2.6</v>
      </c>
      <c r="AI25" s="40"/>
    </row>
    <row r="26" spans="1:35" ht="15.6" x14ac:dyDescent="0.3">
      <c r="A26" s="3">
        <v>21</v>
      </c>
      <c r="B26" s="3" t="s">
        <v>221</v>
      </c>
      <c r="C26" s="77" t="s">
        <v>241</v>
      </c>
      <c r="D26" s="123">
        <v>1</v>
      </c>
      <c r="E26" s="36">
        <v>30</v>
      </c>
      <c r="F26" s="36">
        <v>1</v>
      </c>
      <c r="G26" s="121">
        <v>166</v>
      </c>
      <c r="H26" s="122">
        <v>203</v>
      </c>
      <c r="I26" s="122">
        <v>25</v>
      </c>
      <c r="J26" s="122">
        <v>29</v>
      </c>
      <c r="K26" s="122">
        <v>51</v>
      </c>
      <c r="L26" s="122">
        <v>8</v>
      </c>
      <c r="M26" s="122">
        <v>3</v>
      </c>
      <c r="N26" s="122">
        <v>3</v>
      </c>
      <c r="O26" s="122">
        <v>0</v>
      </c>
      <c r="P26" s="122">
        <v>2</v>
      </c>
      <c r="Q26" s="122">
        <v>0</v>
      </c>
      <c r="R26" s="122">
        <v>0</v>
      </c>
      <c r="S26" s="122">
        <v>2</v>
      </c>
      <c r="T26" s="122">
        <v>0</v>
      </c>
      <c r="U26" s="122">
        <v>0</v>
      </c>
      <c r="V26" s="28">
        <v>3.59</v>
      </c>
      <c r="W26" s="28">
        <v>3.72</v>
      </c>
      <c r="X26" s="28">
        <v>3.67</v>
      </c>
      <c r="Y26" s="28">
        <v>3.58</v>
      </c>
      <c r="Z26" s="28">
        <v>4.13</v>
      </c>
      <c r="AA26" s="28">
        <v>4.13</v>
      </c>
      <c r="AB26" s="28"/>
      <c r="AC26" s="28"/>
      <c r="AD26" s="28">
        <v>4.04</v>
      </c>
      <c r="AE26" s="28">
        <v>3.41</v>
      </c>
      <c r="AF26" s="28">
        <v>3</v>
      </c>
      <c r="AG26" s="28">
        <v>3.6</v>
      </c>
      <c r="AH26" s="28"/>
      <c r="AI26" s="40"/>
    </row>
    <row r="27" spans="1:35" ht="15.6" x14ac:dyDescent="0.3">
      <c r="A27" s="3">
        <v>22</v>
      </c>
      <c r="B27" s="3" t="s">
        <v>221</v>
      </c>
      <c r="C27" s="77" t="s">
        <v>242</v>
      </c>
      <c r="D27" s="123">
        <v>1</v>
      </c>
      <c r="E27" s="36">
        <v>38</v>
      </c>
      <c r="F27" s="36">
        <v>1</v>
      </c>
      <c r="G27" s="121">
        <v>272</v>
      </c>
      <c r="H27" s="122">
        <v>236</v>
      </c>
      <c r="I27" s="122">
        <v>24</v>
      </c>
      <c r="J27" s="122">
        <v>50</v>
      </c>
      <c r="K27" s="122">
        <v>48</v>
      </c>
      <c r="L27" s="122">
        <v>15</v>
      </c>
      <c r="M27" s="122">
        <v>3</v>
      </c>
      <c r="N27" s="122">
        <v>3</v>
      </c>
      <c r="O27" s="122">
        <v>0</v>
      </c>
      <c r="P27" s="122">
        <v>1</v>
      </c>
      <c r="Q27" s="122">
        <v>1</v>
      </c>
      <c r="R27" s="122">
        <v>0</v>
      </c>
      <c r="S27" s="122">
        <v>1</v>
      </c>
      <c r="T27" s="122">
        <v>1</v>
      </c>
      <c r="U27" s="122">
        <v>0</v>
      </c>
      <c r="V27" s="28">
        <v>3.9</v>
      </c>
      <c r="W27" s="28">
        <v>4.05</v>
      </c>
      <c r="X27" s="28">
        <v>3.6040000000000001</v>
      </c>
      <c r="Y27" s="28">
        <v>3.3130000000000002</v>
      </c>
      <c r="Z27" s="28">
        <v>3.4</v>
      </c>
      <c r="AA27" s="28">
        <v>3.8</v>
      </c>
      <c r="AB27" s="28"/>
      <c r="AC27" s="28"/>
      <c r="AD27" s="28">
        <v>4.125</v>
      </c>
      <c r="AE27" s="28">
        <v>3.4380000000000002</v>
      </c>
      <c r="AF27" s="28">
        <v>3.7330000000000001</v>
      </c>
      <c r="AG27" s="28">
        <v>3.8</v>
      </c>
      <c r="AH27" s="28">
        <v>3.2</v>
      </c>
      <c r="AI27" s="40"/>
    </row>
    <row r="28" spans="1:35" ht="15.6" x14ac:dyDescent="0.3">
      <c r="A28" s="3">
        <v>23</v>
      </c>
      <c r="B28" s="3" t="s">
        <v>221</v>
      </c>
      <c r="C28" s="77" t="s">
        <v>243</v>
      </c>
      <c r="D28" s="123">
        <v>1</v>
      </c>
      <c r="E28" s="36">
        <v>45</v>
      </c>
      <c r="F28" s="36">
        <v>3</v>
      </c>
      <c r="G28" s="121">
        <v>238</v>
      </c>
      <c r="H28" s="122">
        <v>243</v>
      </c>
      <c r="I28" s="122">
        <v>22</v>
      </c>
      <c r="J28" s="122">
        <v>62</v>
      </c>
      <c r="K28" s="122">
        <v>45</v>
      </c>
      <c r="L28" s="122">
        <v>7</v>
      </c>
      <c r="M28" s="122">
        <v>3</v>
      </c>
      <c r="N28" s="122">
        <v>6</v>
      </c>
      <c r="O28" s="122">
        <v>0</v>
      </c>
      <c r="P28" s="122">
        <v>1</v>
      </c>
      <c r="Q28" s="122">
        <v>0</v>
      </c>
      <c r="R28" s="122">
        <v>0</v>
      </c>
      <c r="S28" s="122">
        <v>1</v>
      </c>
      <c r="T28" s="122">
        <v>0</v>
      </c>
      <c r="U28" s="122">
        <v>0</v>
      </c>
      <c r="V28" s="28">
        <v>4</v>
      </c>
      <c r="W28" s="28">
        <v>4</v>
      </c>
      <c r="X28" s="28">
        <v>3.5</v>
      </c>
      <c r="Y28" s="28">
        <v>3.4249999999999998</v>
      </c>
      <c r="Z28" s="28">
        <v>4.3</v>
      </c>
      <c r="AA28" s="28">
        <v>4.4000000000000004</v>
      </c>
      <c r="AB28" s="28"/>
      <c r="AC28" s="28"/>
      <c r="AD28" s="28">
        <v>3.5760000000000001</v>
      </c>
      <c r="AE28" s="28">
        <v>3.5329999999999999</v>
      </c>
      <c r="AF28" s="28">
        <v>4.5709999999999997</v>
      </c>
      <c r="AG28" s="28">
        <v>4.2</v>
      </c>
      <c r="AH28" s="28">
        <v>4.5</v>
      </c>
      <c r="AI28" s="40"/>
    </row>
    <row r="29" spans="1:35" ht="15.6" x14ac:dyDescent="0.3">
      <c r="A29" s="3">
        <v>24</v>
      </c>
      <c r="B29" s="3" t="s">
        <v>221</v>
      </c>
      <c r="C29" s="77" t="s">
        <v>244</v>
      </c>
      <c r="D29" s="123">
        <v>2.2999999999999998</v>
      </c>
      <c r="E29" s="36">
        <v>44</v>
      </c>
      <c r="F29" s="36">
        <v>2</v>
      </c>
      <c r="G29" s="121">
        <v>0.31900000000000001</v>
      </c>
      <c r="H29" s="122">
        <v>0.36799999999999999</v>
      </c>
      <c r="I29" s="122">
        <v>3.4000000000000002E-2</v>
      </c>
      <c r="J29" s="122">
        <v>8.1000000000000003E-2</v>
      </c>
      <c r="K29" s="122">
        <v>0.7</v>
      </c>
      <c r="L29" s="122">
        <v>1.9E-2</v>
      </c>
      <c r="M29" s="122">
        <v>0.01</v>
      </c>
      <c r="N29" s="122">
        <v>5.0000000000000001E-3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28">
        <v>3.8519999999999999</v>
      </c>
      <c r="W29" s="28">
        <v>3.9380000000000002</v>
      </c>
      <c r="X29" s="28">
        <v>3.871</v>
      </c>
      <c r="Y29" s="28">
        <v>3.8290000000000002</v>
      </c>
      <c r="Z29" s="28">
        <v>3.8420000000000001</v>
      </c>
      <c r="AA29" s="28">
        <v>4.1580000000000004</v>
      </c>
      <c r="AB29" s="28"/>
      <c r="AC29" s="28"/>
      <c r="AD29" s="28">
        <v>4</v>
      </c>
      <c r="AE29" s="28">
        <v>3.7650000000000001</v>
      </c>
      <c r="AF29" s="28">
        <v>3.895</v>
      </c>
      <c r="AG29" s="28">
        <v>4.556</v>
      </c>
      <c r="AH29" s="28">
        <v>3</v>
      </c>
      <c r="AI29" s="40"/>
    </row>
    <row r="30" spans="1:35" ht="15.6" x14ac:dyDescent="0.3">
      <c r="A30" s="3">
        <v>25</v>
      </c>
      <c r="B30" s="3" t="s">
        <v>221</v>
      </c>
      <c r="C30" s="77" t="s">
        <v>245</v>
      </c>
      <c r="D30" s="123">
        <v>0.86099999999999999</v>
      </c>
      <c r="E30" s="36">
        <v>33</v>
      </c>
      <c r="F30" s="36">
        <v>1</v>
      </c>
      <c r="G30" s="121">
        <v>128</v>
      </c>
      <c r="H30" s="122">
        <v>152</v>
      </c>
      <c r="I30" s="122">
        <v>31</v>
      </c>
      <c r="J30" s="122">
        <v>36</v>
      </c>
      <c r="K30" s="122">
        <v>28</v>
      </c>
      <c r="L30" s="122">
        <v>13</v>
      </c>
      <c r="M30" s="122">
        <v>4</v>
      </c>
      <c r="N30" s="122">
        <v>3</v>
      </c>
      <c r="O30" s="122">
        <v>0</v>
      </c>
      <c r="P30" s="122">
        <v>0</v>
      </c>
      <c r="Q30" s="122">
        <v>0</v>
      </c>
      <c r="R30" s="122">
        <v>0</v>
      </c>
      <c r="S30" s="122"/>
      <c r="T30" s="122"/>
      <c r="U30" s="122"/>
      <c r="V30" s="28">
        <v>4.0830000000000002</v>
      </c>
      <c r="W30" s="28">
        <v>4.0830000000000002</v>
      </c>
      <c r="X30" s="28">
        <v>4.1420000000000003</v>
      </c>
      <c r="Y30" s="28">
        <v>3.714</v>
      </c>
      <c r="Z30" s="28">
        <v>4</v>
      </c>
      <c r="AA30" s="28">
        <v>3.6920000000000002</v>
      </c>
      <c r="AB30" s="28"/>
      <c r="AC30" s="28"/>
      <c r="AD30" s="28">
        <v>4.4640000000000004</v>
      </c>
      <c r="AE30" s="28">
        <v>3.6779999999999999</v>
      </c>
      <c r="AF30" s="28">
        <v>3.6920000000000002</v>
      </c>
      <c r="AG30" s="28">
        <v>3.4</v>
      </c>
      <c r="AH30" s="28">
        <v>3.375</v>
      </c>
      <c r="AI30" s="40"/>
    </row>
    <row r="31" spans="1:35" ht="15.6" x14ac:dyDescent="0.3">
      <c r="A31" s="3">
        <v>26</v>
      </c>
      <c r="B31" s="3" t="s">
        <v>221</v>
      </c>
      <c r="C31" s="77" t="s">
        <v>246</v>
      </c>
      <c r="D31" s="123">
        <v>1</v>
      </c>
      <c r="E31" s="36">
        <v>34</v>
      </c>
      <c r="F31" s="36">
        <v>1</v>
      </c>
      <c r="G31" s="121">
        <v>157</v>
      </c>
      <c r="H31" s="122">
        <v>161</v>
      </c>
      <c r="I31" s="122">
        <v>18</v>
      </c>
      <c r="J31" s="122">
        <v>30</v>
      </c>
      <c r="K31" s="122">
        <v>29</v>
      </c>
      <c r="L31" s="122">
        <v>2</v>
      </c>
      <c r="M31" s="122">
        <v>1</v>
      </c>
      <c r="N31" s="122">
        <v>3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122">
        <v>0</v>
      </c>
      <c r="U31" s="122">
        <v>0</v>
      </c>
      <c r="V31" s="28">
        <v>4.0999999999999996</v>
      </c>
      <c r="W31" s="28">
        <v>4.17</v>
      </c>
      <c r="X31" s="28">
        <v>3.5</v>
      </c>
      <c r="Y31" s="28">
        <v>3.6</v>
      </c>
      <c r="Z31" s="28">
        <v>4.5</v>
      </c>
      <c r="AA31" s="28">
        <v>5</v>
      </c>
      <c r="AB31" s="28"/>
      <c r="AC31" s="28"/>
      <c r="AD31" s="28">
        <v>4.3570000000000002</v>
      </c>
      <c r="AE31" s="28">
        <v>3.5859999999999999</v>
      </c>
      <c r="AF31" s="28">
        <v>5</v>
      </c>
      <c r="AG31" s="28">
        <v>5</v>
      </c>
      <c r="AH31" s="28">
        <v>5</v>
      </c>
      <c r="AI31" s="40"/>
    </row>
    <row r="32" spans="1:35" ht="15.6" x14ac:dyDescent="0.3">
      <c r="A32" s="3">
        <v>27</v>
      </c>
      <c r="B32" s="3" t="s">
        <v>221</v>
      </c>
      <c r="C32" s="77" t="s">
        <v>247</v>
      </c>
      <c r="D32" s="123">
        <v>0.73699999999999999</v>
      </c>
      <c r="E32" s="36">
        <v>18</v>
      </c>
      <c r="F32" s="36">
        <v>0</v>
      </c>
      <c r="G32" s="121">
        <v>68</v>
      </c>
      <c r="H32" s="122">
        <v>110</v>
      </c>
      <c r="I32" s="122">
        <v>27</v>
      </c>
      <c r="J32" s="122">
        <v>24</v>
      </c>
      <c r="K32" s="124">
        <v>25</v>
      </c>
      <c r="L32" s="122">
        <v>11</v>
      </c>
      <c r="M32" s="122">
        <v>1</v>
      </c>
      <c r="N32" s="122">
        <v>0</v>
      </c>
      <c r="O32" s="124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28">
        <v>3.9</v>
      </c>
      <c r="W32" s="28">
        <v>4.0999999999999996</v>
      </c>
      <c r="X32" s="28">
        <v>3.5</v>
      </c>
      <c r="Y32" s="28">
        <v>3.5</v>
      </c>
      <c r="Z32" s="28">
        <v>3.8</v>
      </c>
      <c r="AA32" s="28">
        <v>3.8</v>
      </c>
      <c r="AB32" s="28"/>
      <c r="AC32" s="28"/>
      <c r="AD32" s="28">
        <v>4.2</v>
      </c>
      <c r="AE32" s="28">
        <v>3</v>
      </c>
      <c r="AF32" s="28">
        <v>3.3</v>
      </c>
      <c r="AG32" s="28">
        <v>3.2</v>
      </c>
      <c r="AH32" s="28"/>
      <c r="AI32" s="40"/>
    </row>
    <row r="33" spans="1:35" ht="15.6" x14ac:dyDescent="0.3">
      <c r="A33" s="3">
        <v>28</v>
      </c>
      <c r="B33" s="3" t="s">
        <v>221</v>
      </c>
      <c r="C33" s="77" t="s">
        <v>248</v>
      </c>
      <c r="D33" s="123">
        <v>1.01</v>
      </c>
      <c r="E33" s="36">
        <v>33</v>
      </c>
      <c r="F33" s="36">
        <v>1</v>
      </c>
      <c r="G33" s="121">
        <v>147</v>
      </c>
      <c r="H33" s="122">
        <v>229</v>
      </c>
      <c r="I33" s="122">
        <v>36</v>
      </c>
      <c r="J33" s="122">
        <v>43</v>
      </c>
      <c r="K33" s="122">
        <v>47</v>
      </c>
      <c r="L33" s="122">
        <v>15</v>
      </c>
      <c r="M33" s="122">
        <v>2</v>
      </c>
      <c r="N33" s="122">
        <v>8</v>
      </c>
      <c r="O33" s="122">
        <v>0</v>
      </c>
      <c r="P33" s="122">
        <v>1</v>
      </c>
      <c r="Q33" s="122">
        <v>1</v>
      </c>
      <c r="R33" s="122">
        <v>0</v>
      </c>
      <c r="S33" s="122">
        <v>1</v>
      </c>
      <c r="T33" s="122">
        <v>1</v>
      </c>
      <c r="U33" s="122">
        <v>0</v>
      </c>
      <c r="V33" s="28">
        <v>4</v>
      </c>
      <c r="W33" s="28">
        <v>4.0199999999999996</v>
      </c>
      <c r="X33" s="28">
        <v>3.8</v>
      </c>
      <c r="Y33" s="28">
        <v>3.68</v>
      </c>
      <c r="Z33" s="28">
        <v>4.2699999999999996</v>
      </c>
      <c r="AA33" s="28">
        <v>4</v>
      </c>
      <c r="AB33" s="28"/>
      <c r="AC33" s="28"/>
      <c r="AD33" s="28">
        <v>3.58</v>
      </c>
      <c r="AE33" s="28">
        <v>3.08</v>
      </c>
      <c r="AF33" s="28">
        <v>3.53</v>
      </c>
      <c r="AG33" s="28">
        <v>3.92</v>
      </c>
      <c r="AH33" s="28">
        <v>3</v>
      </c>
      <c r="AI33" s="40"/>
    </row>
    <row r="34" spans="1:35" ht="15.6" x14ac:dyDescent="0.3">
      <c r="A34" s="3">
        <v>29</v>
      </c>
      <c r="B34" s="3" t="s">
        <v>221</v>
      </c>
      <c r="C34" s="77" t="s">
        <v>249</v>
      </c>
      <c r="D34" s="123">
        <v>1</v>
      </c>
      <c r="E34" s="36">
        <v>35</v>
      </c>
      <c r="F34" s="36">
        <v>1</v>
      </c>
      <c r="G34" s="121">
        <v>242</v>
      </c>
      <c r="H34" s="122">
        <v>235</v>
      </c>
      <c r="I34" s="122">
        <v>17</v>
      </c>
      <c r="J34" s="122">
        <v>41</v>
      </c>
      <c r="K34" s="122">
        <v>49</v>
      </c>
      <c r="L34" s="122">
        <v>9</v>
      </c>
      <c r="M34" s="122">
        <v>3</v>
      </c>
      <c r="N34" s="122">
        <v>1</v>
      </c>
      <c r="O34" s="122">
        <v>0</v>
      </c>
      <c r="P34" s="122">
        <v>1</v>
      </c>
      <c r="Q34" s="122">
        <v>0</v>
      </c>
      <c r="R34" s="122">
        <v>0</v>
      </c>
      <c r="S34" s="122">
        <v>1</v>
      </c>
      <c r="T34" s="122">
        <v>0</v>
      </c>
      <c r="U34" s="122">
        <v>0</v>
      </c>
      <c r="V34" s="28">
        <v>3.8</v>
      </c>
      <c r="W34" s="28">
        <v>3.9</v>
      </c>
      <c r="X34" s="28">
        <v>3.7</v>
      </c>
      <c r="Y34" s="28">
        <v>3.7</v>
      </c>
      <c r="Z34" s="28">
        <v>4.4000000000000004</v>
      </c>
      <c r="AA34" s="28">
        <v>5</v>
      </c>
      <c r="AB34" s="28"/>
      <c r="AC34" s="28"/>
      <c r="AD34" s="28">
        <v>3.97</v>
      </c>
      <c r="AE34" s="28">
        <v>3.2</v>
      </c>
      <c r="AF34" s="28">
        <v>4.4000000000000004</v>
      </c>
      <c r="AG34" s="123">
        <v>4.2</v>
      </c>
      <c r="AH34" s="123">
        <v>3.75</v>
      </c>
    </row>
    <row r="35" spans="1:35" ht="15.6" x14ac:dyDescent="0.3">
      <c r="A35" s="3">
        <v>30</v>
      </c>
      <c r="B35" s="3" t="s">
        <v>221</v>
      </c>
      <c r="C35" s="77" t="s">
        <v>250</v>
      </c>
      <c r="D35" s="123">
        <v>1.633</v>
      </c>
      <c r="E35" s="36">
        <v>34</v>
      </c>
      <c r="F35" s="36">
        <v>1</v>
      </c>
      <c r="G35" s="121">
        <v>176</v>
      </c>
      <c r="H35" s="122">
        <v>155</v>
      </c>
      <c r="I35" s="122">
        <v>23</v>
      </c>
      <c r="J35" s="122">
        <v>46</v>
      </c>
      <c r="K35" s="122">
        <v>21</v>
      </c>
      <c r="L35" s="122">
        <v>10</v>
      </c>
      <c r="M35" s="122">
        <v>5</v>
      </c>
      <c r="N35" s="122">
        <v>8</v>
      </c>
      <c r="O35" s="122">
        <v>0</v>
      </c>
      <c r="P35" s="122">
        <v>0</v>
      </c>
      <c r="Q35" s="122">
        <v>0</v>
      </c>
      <c r="R35" s="122">
        <v>0</v>
      </c>
      <c r="S35" s="122">
        <v>0</v>
      </c>
      <c r="T35" s="122">
        <v>0</v>
      </c>
      <c r="U35" s="122">
        <v>0</v>
      </c>
      <c r="V35" s="28">
        <v>3.8</v>
      </c>
      <c r="W35" s="28">
        <v>3.9</v>
      </c>
      <c r="X35" s="28">
        <v>3.7</v>
      </c>
      <c r="Y35" s="28">
        <v>3.5</v>
      </c>
      <c r="Z35" s="28">
        <v>3.5</v>
      </c>
      <c r="AA35" s="28">
        <v>4</v>
      </c>
      <c r="AB35" s="28"/>
      <c r="AC35" s="28"/>
      <c r="AD35" s="28">
        <v>4.3</v>
      </c>
      <c r="AE35" s="28">
        <v>3.3</v>
      </c>
      <c r="AF35" s="28">
        <v>3.8</v>
      </c>
      <c r="AG35" s="123">
        <v>3.6</v>
      </c>
      <c r="AH35" s="123">
        <v>3.6</v>
      </c>
    </row>
    <row r="36" spans="1:35" ht="15.6" x14ac:dyDescent="0.3">
      <c r="A36" s="3">
        <v>31</v>
      </c>
      <c r="B36" s="3" t="s">
        <v>221</v>
      </c>
      <c r="C36" s="77" t="s">
        <v>251</v>
      </c>
      <c r="D36" s="123">
        <v>0.85</v>
      </c>
      <c r="E36" s="36">
        <v>35</v>
      </c>
      <c r="F36" s="36">
        <v>4</v>
      </c>
      <c r="G36" s="121"/>
      <c r="H36" s="122">
        <v>311</v>
      </c>
      <c r="I36" s="122">
        <v>47</v>
      </c>
      <c r="J36" s="122"/>
      <c r="K36" s="122">
        <v>50</v>
      </c>
      <c r="L36" s="122">
        <v>21</v>
      </c>
      <c r="M36" s="122"/>
      <c r="N36" s="122">
        <v>11</v>
      </c>
      <c r="O36" s="122">
        <v>0</v>
      </c>
      <c r="P36" s="122"/>
      <c r="Q36" s="122">
        <v>3</v>
      </c>
      <c r="R36" s="122">
        <v>0</v>
      </c>
      <c r="S36" s="122"/>
      <c r="T36" s="122">
        <v>3</v>
      </c>
      <c r="U36" s="122">
        <v>0</v>
      </c>
      <c r="V36" s="28"/>
      <c r="W36" s="28"/>
      <c r="X36" s="28">
        <v>3.68</v>
      </c>
      <c r="Y36" s="28">
        <v>3.84</v>
      </c>
      <c r="Z36" s="28">
        <v>4</v>
      </c>
      <c r="AA36" s="28">
        <v>3.57</v>
      </c>
      <c r="AB36" s="28"/>
      <c r="AC36" s="28"/>
      <c r="AD36" s="28">
        <v>4.04</v>
      </c>
      <c r="AE36" s="28">
        <v>3.38</v>
      </c>
      <c r="AF36" s="28">
        <v>3.52</v>
      </c>
      <c r="AG36" s="123">
        <v>3.36</v>
      </c>
      <c r="AH36" s="123">
        <v>3.71</v>
      </c>
    </row>
    <row r="37" spans="1:35" ht="15.6" x14ac:dyDescent="0.3">
      <c r="A37" s="3">
        <v>32</v>
      </c>
      <c r="B37" s="3" t="s">
        <v>221</v>
      </c>
      <c r="C37" s="77" t="s">
        <v>252</v>
      </c>
      <c r="D37" s="123">
        <v>1</v>
      </c>
      <c r="E37" s="36">
        <v>30</v>
      </c>
      <c r="F37" s="36">
        <v>1</v>
      </c>
      <c r="G37" s="121">
        <v>178</v>
      </c>
      <c r="H37" s="122">
        <v>214</v>
      </c>
      <c r="I37" s="122">
        <v>25</v>
      </c>
      <c r="J37" s="122">
        <v>38</v>
      </c>
      <c r="K37" s="122">
        <v>50</v>
      </c>
      <c r="L37" s="122">
        <v>12</v>
      </c>
      <c r="M37" s="122">
        <v>2</v>
      </c>
      <c r="N37" s="122">
        <v>4</v>
      </c>
      <c r="O37" s="122">
        <v>0</v>
      </c>
      <c r="P37" s="122">
        <v>1</v>
      </c>
      <c r="Q37" s="122">
        <v>1</v>
      </c>
      <c r="R37" s="122">
        <v>0</v>
      </c>
      <c r="S37" s="122">
        <v>0</v>
      </c>
      <c r="T37" s="122">
        <v>0</v>
      </c>
      <c r="U37" s="122">
        <v>0</v>
      </c>
      <c r="V37" s="28">
        <v>3.8</v>
      </c>
      <c r="W37" s="28">
        <v>3.835</v>
      </c>
      <c r="X37" s="28">
        <v>3.6150000000000002</v>
      </c>
      <c r="Y37" s="28">
        <v>3.7</v>
      </c>
      <c r="Z37" s="28">
        <v>3.92</v>
      </c>
      <c r="AA37" s="28">
        <v>3.92</v>
      </c>
      <c r="AB37" s="28"/>
      <c r="AC37" s="28"/>
      <c r="AD37" s="28">
        <v>3.2</v>
      </c>
      <c r="AE37" s="28">
        <v>4.12</v>
      </c>
      <c r="AF37" s="28">
        <v>3.33</v>
      </c>
      <c r="AG37" s="123">
        <v>3.5</v>
      </c>
      <c r="AH37" s="123"/>
    </row>
    <row r="38" spans="1:35" ht="15.6" x14ac:dyDescent="0.3">
      <c r="A38" s="3">
        <v>33</v>
      </c>
      <c r="B38" s="3" t="s">
        <v>221</v>
      </c>
      <c r="C38" s="77" t="s">
        <v>253</v>
      </c>
      <c r="D38" s="36">
        <v>0.90800000000000003</v>
      </c>
      <c r="E38" s="36">
        <v>49</v>
      </c>
      <c r="F38" s="36">
        <v>0</v>
      </c>
      <c r="G38" s="121">
        <v>384</v>
      </c>
      <c r="H38" s="122">
        <v>346</v>
      </c>
      <c r="I38" s="122">
        <v>35</v>
      </c>
      <c r="J38" s="122">
        <v>85</v>
      </c>
      <c r="K38" s="122">
        <v>83</v>
      </c>
      <c r="L38" s="122">
        <v>18</v>
      </c>
      <c r="M38" s="122">
        <v>9</v>
      </c>
      <c r="N38" s="122">
        <v>8</v>
      </c>
      <c r="O38" s="122">
        <v>0</v>
      </c>
      <c r="P38" s="122">
        <v>4</v>
      </c>
      <c r="Q38" s="122">
        <v>2</v>
      </c>
      <c r="R38" s="122">
        <v>0</v>
      </c>
      <c r="S38" s="122">
        <v>7</v>
      </c>
      <c r="T38" s="122">
        <v>2</v>
      </c>
      <c r="U38" s="122">
        <v>0</v>
      </c>
      <c r="V38" s="28">
        <v>4.1760000000000002</v>
      </c>
      <c r="W38" s="28">
        <v>4.0590000000000002</v>
      </c>
      <c r="X38" s="28">
        <v>3.5190000000000001</v>
      </c>
      <c r="Y38" s="28">
        <v>3.5310000000000001</v>
      </c>
      <c r="Z38" s="28">
        <v>3.944</v>
      </c>
      <c r="AA38" s="28">
        <v>3.5</v>
      </c>
      <c r="AB38" s="28"/>
      <c r="AC38" s="28"/>
      <c r="AD38" s="28">
        <v>4.1820000000000004</v>
      </c>
      <c r="AE38" s="28">
        <v>3.4740000000000002</v>
      </c>
      <c r="AF38" s="28">
        <v>4.3330000000000002</v>
      </c>
      <c r="AG38" s="123">
        <v>3.8</v>
      </c>
      <c r="AH38" s="123">
        <v>4.3330000000000002</v>
      </c>
    </row>
    <row r="39" spans="1:35" ht="15.6" x14ac:dyDescent="0.3">
      <c r="A39" s="3">
        <v>34</v>
      </c>
      <c r="B39" s="3" t="s">
        <v>221</v>
      </c>
      <c r="C39" s="77" t="s">
        <v>254</v>
      </c>
      <c r="D39" s="123">
        <v>1.7</v>
      </c>
      <c r="E39" s="36">
        <v>39</v>
      </c>
      <c r="F39" s="36">
        <v>3</v>
      </c>
      <c r="G39" s="121">
        <v>185</v>
      </c>
      <c r="H39" s="122">
        <v>191</v>
      </c>
      <c r="I39" s="122">
        <v>18</v>
      </c>
      <c r="J39" s="122">
        <v>52</v>
      </c>
      <c r="K39" s="122">
        <v>26</v>
      </c>
      <c r="L39" s="122">
        <v>8</v>
      </c>
      <c r="M39" s="122">
        <v>1</v>
      </c>
      <c r="N39" s="122">
        <v>1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28">
        <v>4.0199999999999996</v>
      </c>
      <c r="W39" s="28">
        <v>3.99</v>
      </c>
      <c r="X39" s="28">
        <v>3.65</v>
      </c>
      <c r="Y39" s="28">
        <v>3.88</v>
      </c>
      <c r="Z39" s="28">
        <v>3.63</v>
      </c>
      <c r="AA39" s="28">
        <v>3.88</v>
      </c>
      <c r="AB39" s="28"/>
      <c r="AC39" s="28"/>
      <c r="AD39" s="28">
        <v>4.12</v>
      </c>
      <c r="AE39" s="28">
        <v>3.58</v>
      </c>
      <c r="AF39" s="28">
        <v>3.5</v>
      </c>
      <c r="AG39" s="123">
        <v>2.86</v>
      </c>
      <c r="AH39" s="123">
        <v>3</v>
      </c>
    </row>
    <row r="40" spans="1:35" ht="15.6" x14ac:dyDescent="0.3">
      <c r="A40" s="3">
        <v>35</v>
      </c>
      <c r="B40" s="3" t="s">
        <v>221</v>
      </c>
      <c r="C40" s="77" t="s">
        <v>255</v>
      </c>
      <c r="D40" s="123">
        <v>1</v>
      </c>
      <c r="E40" s="36">
        <v>38</v>
      </c>
      <c r="F40" s="36">
        <v>0</v>
      </c>
      <c r="G40" s="121">
        <v>109</v>
      </c>
      <c r="H40" s="122">
        <v>105</v>
      </c>
      <c r="I40" s="122">
        <v>22</v>
      </c>
      <c r="J40" s="122">
        <v>25</v>
      </c>
      <c r="K40" s="122">
        <v>24</v>
      </c>
      <c r="L40" s="122">
        <v>4</v>
      </c>
      <c r="M40" s="122">
        <v>2</v>
      </c>
      <c r="N40" s="122">
        <v>3</v>
      </c>
      <c r="O40" s="122">
        <v>0</v>
      </c>
      <c r="P40" s="122">
        <v>1</v>
      </c>
      <c r="Q40" s="122">
        <v>1</v>
      </c>
      <c r="R40" s="122">
        <v>0</v>
      </c>
      <c r="S40" s="122">
        <v>1</v>
      </c>
      <c r="T40" s="122">
        <v>1</v>
      </c>
      <c r="U40" s="122">
        <v>0</v>
      </c>
      <c r="V40" s="28">
        <v>3.72</v>
      </c>
      <c r="W40" s="28">
        <v>3.84</v>
      </c>
      <c r="X40" s="28">
        <v>3.5409999999999999</v>
      </c>
      <c r="Y40" s="28">
        <v>3.4580000000000002</v>
      </c>
      <c r="Z40" s="28">
        <v>3.25</v>
      </c>
      <c r="AA40" s="28">
        <v>4</v>
      </c>
      <c r="AB40" s="28"/>
      <c r="AC40" s="28"/>
      <c r="AD40" s="28">
        <v>4.125</v>
      </c>
      <c r="AE40" s="28">
        <v>3.7919999999999998</v>
      </c>
      <c r="AF40" s="28">
        <v>3</v>
      </c>
      <c r="AG40" s="123">
        <v>2.75</v>
      </c>
      <c r="AH40" s="123"/>
    </row>
    <row r="41" spans="1:35" ht="15.6" x14ac:dyDescent="0.3">
      <c r="A41" s="3">
        <v>36</v>
      </c>
      <c r="B41" s="3" t="s">
        <v>221</v>
      </c>
      <c r="C41" s="77" t="s">
        <v>256</v>
      </c>
      <c r="D41" s="123">
        <v>1</v>
      </c>
      <c r="E41" s="36">
        <v>42</v>
      </c>
      <c r="F41" s="36">
        <v>1</v>
      </c>
      <c r="G41" s="121">
        <v>177</v>
      </c>
      <c r="H41" s="122">
        <v>146</v>
      </c>
      <c r="I41" s="122"/>
      <c r="J41" s="122">
        <v>45</v>
      </c>
      <c r="K41" s="122">
        <v>21</v>
      </c>
      <c r="L41" s="122"/>
      <c r="M41" s="122">
        <v>6</v>
      </c>
      <c r="N41" s="122">
        <v>6</v>
      </c>
      <c r="O41" s="122"/>
      <c r="P41" s="122">
        <v>0</v>
      </c>
      <c r="Q41" s="122">
        <v>0</v>
      </c>
      <c r="R41" s="122"/>
      <c r="S41" s="122">
        <v>0</v>
      </c>
      <c r="T41" s="122">
        <v>0</v>
      </c>
      <c r="U41" s="122"/>
      <c r="V41" s="28">
        <v>4.0999999999999996</v>
      </c>
      <c r="W41" s="28">
        <v>4.2</v>
      </c>
      <c r="X41" s="28">
        <v>3.8</v>
      </c>
      <c r="Y41" s="28">
        <v>3.43</v>
      </c>
      <c r="Z41" s="28"/>
      <c r="AA41" s="28"/>
      <c r="AB41" s="28"/>
      <c r="AC41" s="28"/>
      <c r="AD41" s="28">
        <v>4</v>
      </c>
      <c r="AE41" s="28">
        <v>3.4</v>
      </c>
      <c r="AF41" s="28"/>
      <c r="AG41" s="123"/>
      <c r="AH41" s="123"/>
    </row>
    <row r="42" spans="1:35" ht="15.6" x14ac:dyDescent="0.3">
      <c r="A42" s="3">
        <v>37</v>
      </c>
      <c r="B42" s="3" t="s">
        <v>221</v>
      </c>
      <c r="C42" s="77" t="s">
        <v>257</v>
      </c>
      <c r="D42" s="123">
        <v>1</v>
      </c>
      <c r="E42" s="36">
        <v>31</v>
      </c>
      <c r="F42" s="36">
        <v>0</v>
      </c>
      <c r="G42" s="121">
        <v>119</v>
      </c>
      <c r="H42" s="122">
        <v>119</v>
      </c>
      <c r="I42" s="122">
        <v>22</v>
      </c>
      <c r="J42" s="122">
        <v>33</v>
      </c>
      <c r="K42" s="122">
        <v>15</v>
      </c>
      <c r="L42" s="122">
        <v>9</v>
      </c>
      <c r="M42" s="122">
        <v>6</v>
      </c>
      <c r="N42" s="122">
        <v>4</v>
      </c>
      <c r="O42" s="122">
        <v>0</v>
      </c>
      <c r="P42" s="122">
        <v>1</v>
      </c>
      <c r="Q42" s="122">
        <v>0</v>
      </c>
      <c r="R42" s="122">
        <v>0</v>
      </c>
      <c r="S42" s="122">
        <v>1</v>
      </c>
      <c r="T42" s="122">
        <v>0</v>
      </c>
      <c r="U42" s="122">
        <v>0</v>
      </c>
      <c r="V42" s="28">
        <v>3.79</v>
      </c>
      <c r="W42" s="28">
        <v>3.97</v>
      </c>
      <c r="X42" s="28">
        <v>3.53</v>
      </c>
      <c r="Y42" s="28">
        <v>3.47</v>
      </c>
      <c r="Z42" s="28">
        <v>3.56</v>
      </c>
      <c r="AA42" s="28">
        <v>3.44</v>
      </c>
      <c r="AB42" s="28"/>
      <c r="AC42" s="28"/>
      <c r="AD42" s="28">
        <v>3.73</v>
      </c>
      <c r="AE42" s="28">
        <v>3.33</v>
      </c>
      <c r="AF42" s="28">
        <v>3.5</v>
      </c>
      <c r="AG42" s="123">
        <v>3.17</v>
      </c>
      <c r="AH42" s="123">
        <v>4.5</v>
      </c>
    </row>
    <row r="43" spans="1:35" ht="15.6" x14ac:dyDescent="0.3">
      <c r="A43" s="3">
        <v>38</v>
      </c>
      <c r="B43" s="3" t="s">
        <v>221</v>
      </c>
      <c r="C43" s="77" t="s">
        <v>258</v>
      </c>
      <c r="D43" s="123">
        <v>1</v>
      </c>
      <c r="E43" s="36">
        <v>42</v>
      </c>
      <c r="F43" s="36">
        <v>2</v>
      </c>
      <c r="G43" s="121">
        <v>224</v>
      </c>
      <c r="H43" s="122">
        <v>225</v>
      </c>
      <c r="I43" s="122">
        <v>31</v>
      </c>
      <c r="J43" s="122">
        <v>51</v>
      </c>
      <c r="K43" s="122">
        <v>46</v>
      </c>
      <c r="L43" s="122">
        <v>14</v>
      </c>
      <c r="M43" s="122">
        <v>5</v>
      </c>
      <c r="N43" s="122">
        <v>4</v>
      </c>
      <c r="O43" s="122">
        <v>0</v>
      </c>
      <c r="P43" s="122">
        <v>2</v>
      </c>
      <c r="Q43" s="122">
        <v>1</v>
      </c>
      <c r="R43" s="122">
        <v>0</v>
      </c>
      <c r="S43" s="122">
        <v>2</v>
      </c>
      <c r="T43" s="122">
        <v>1</v>
      </c>
      <c r="U43" s="122">
        <v>0</v>
      </c>
      <c r="V43" s="28">
        <v>3.8570000000000002</v>
      </c>
      <c r="W43" s="28">
        <v>3.9380000000000002</v>
      </c>
      <c r="X43" s="28">
        <v>3.5649999999999999</v>
      </c>
      <c r="Y43" s="28">
        <v>3.391</v>
      </c>
      <c r="Z43" s="28">
        <v>3.6419999999999999</v>
      </c>
      <c r="AA43" s="28">
        <v>3.5710000000000002</v>
      </c>
      <c r="AB43" s="28"/>
      <c r="AC43" s="28"/>
      <c r="AD43" s="28">
        <v>3.4780000000000002</v>
      </c>
      <c r="AE43" s="28">
        <v>3.1949999999999998</v>
      </c>
      <c r="AF43" s="28">
        <v>3.3570000000000002</v>
      </c>
      <c r="AG43" s="123">
        <v>3.1419999999999999</v>
      </c>
      <c r="AH43" s="123"/>
    </row>
    <row r="44" spans="1:35" ht="15.6" x14ac:dyDescent="0.3">
      <c r="A44" s="3">
        <v>39</v>
      </c>
      <c r="B44" s="3" t="s">
        <v>221</v>
      </c>
      <c r="C44" s="77" t="s">
        <v>259</v>
      </c>
      <c r="D44" s="123">
        <v>1</v>
      </c>
      <c r="E44" s="36">
        <v>42</v>
      </c>
      <c r="F44" s="36">
        <v>0</v>
      </c>
      <c r="G44" s="121">
        <v>118</v>
      </c>
      <c r="H44" s="122">
        <v>190</v>
      </c>
      <c r="I44" s="122">
        <v>23</v>
      </c>
      <c r="J44" s="122">
        <v>65</v>
      </c>
      <c r="K44" s="122">
        <v>45</v>
      </c>
      <c r="L44" s="122">
        <v>8</v>
      </c>
      <c r="M44" s="122">
        <v>6</v>
      </c>
      <c r="N44" s="122">
        <v>3</v>
      </c>
      <c r="O44" s="122">
        <v>0</v>
      </c>
      <c r="P44" s="122">
        <v>0</v>
      </c>
      <c r="Q44" s="122">
        <v>0</v>
      </c>
      <c r="R44" s="122">
        <v>0</v>
      </c>
      <c r="S44" s="122">
        <v>0</v>
      </c>
      <c r="T44" s="122">
        <v>0</v>
      </c>
      <c r="U44" s="122">
        <v>0</v>
      </c>
      <c r="V44" s="28">
        <v>4.0620000000000003</v>
      </c>
      <c r="W44" s="28">
        <v>4.0919999999999996</v>
      </c>
      <c r="X44" s="28">
        <v>3.4220000000000002</v>
      </c>
      <c r="Y44" s="28">
        <v>3.556</v>
      </c>
      <c r="Z44" s="28">
        <v>4.25</v>
      </c>
      <c r="AA44" s="28">
        <v>4.5</v>
      </c>
      <c r="AB44" s="28"/>
      <c r="AC44" s="28"/>
      <c r="AD44" s="28">
        <v>4.0439999999999996</v>
      </c>
      <c r="AE44" s="28">
        <v>3.3780000000000001</v>
      </c>
      <c r="AF44" s="28">
        <v>4.375</v>
      </c>
      <c r="AG44" s="123">
        <v>5</v>
      </c>
      <c r="AH44" s="123">
        <v>3</v>
      </c>
    </row>
    <row r="45" spans="1:35" ht="15.6" x14ac:dyDescent="0.3">
      <c r="A45" s="3">
        <v>40</v>
      </c>
      <c r="B45" s="3" t="s">
        <v>221</v>
      </c>
      <c r="C45" s="77" t="s">
        <v>260</v>
      </c>
      <c r="D45" s="123">
        <v>1.6</v>
      </c>
      <c r="E45" s="36">
        <v>26</v>
      </c>
      <c r="F45" s="36">
        <v>5</v>
      </c>
      <c r="G45" s="121">
        <v>108</v>
      </c>
      <c r="H45" s="122">
        <v>88</v>
      </c>
      <c r="I45" s="122">
        <v>15</v>
      </c>
      <c r="J45" s="122">
        <v>33</v>
      </c>
      <c r="K45" s="122">
        <v>17</v>
      </c>
      <c r="L45" s="122">
        <v>7</v>
      </c>
      <c r="M45" s="122">
        <v>2</v>
      </c>
      <c r="N45" s="122">
        <v>0</v>
      </c>
      <c r="O45" s="122">
        <v>0</v>
      </c>
      <c r="P45" s="122">
        <v>0</v>
      </c>
      <c r="Q45" s="122">
        <v>0</v>
      </c>
      <c r="R45" s="122">
        <v>0</v>
      </c>
      <c r="S45" s="122">
        <v>0</v>
      </c>
      <c r="T45" s="122">
        <v>0</v>
      </c>
      <c r="U45" s="122">
        <v>0</v>
      </c>
      <c r="V45" s="28">
        <v>3.879</v>
      </c>
      <c r="W45" s="28">
        <v>4.0599999999999996</v>
      </c>
      <c r="X45" s="28">
        <v>3.5289999999999999</v>
      </c>
      <c r="Y45" s="28">
        <v>3.5289999999999999</v>
      </c>
      <c r="Z45" s="28">
        <v>3.714</v>
      </c>
      <c r="AA45" s="28">
        <v>3.5710000000000002</v>
      </c>
      <c r="AB45" s="28"/>
      <c r="AC45" s="28"/>
      <c r="AD45" s="28">
        <v>4.1180000000000003</v>
      </c>
      <c r="AE45" s="28">
        <v>3</v>
      </c>
      <c r="AF45" s="28">
        <v>3.286</v>
      </c>
      <c r="AG45" s="123">
        <v>3.1669999999999998</v>
      </c>
      <c r="AH45" s="123">
        <v>5</v>
      </c>
    </row>
    <row r="46" spans="1:35" ht="15.6" x14ac:dyDescent="0.3">
      <c r="A46" s="3">
        <v>41</v>
      </c>
      <c r="B46" s="3" t="s">
        <v>221</v>
      </c>
      <c r="C46" s="77" t="s">
        <v>261</v>
      </c>
      <c r="D46" s="123">
        <v>0.9</v>
      </c>
      <c r="E46" s="36">
        <v>81</v>
      </c>
      <c r="F46" s="36">
        <v>2</v>
      </c>
      <c r="G46" s="121">
        <v>527</v>
      </c>
      <c r="H46" s="122">
        <v>565</v>
      </c>
      <c r="I46" s="122">
        <v>55</v>
      </c>
      <c r="J46" s="122">
        <v>136</v>
      </c>
      <c r="K46" s="122">
        <v>102</v>
      </c>
      <c r="L46" s="122">
        <v>32</v>
      </c>
      <c r="M46" s="122">
        <v>9</v>
      </c>
      <c r="N46" s="122">
        <v>2</v>
      </c>
      <c r="O46" s="122">
        <v>0</v>
      </c>
      <c r="P46" s="122">
        <v>2</v>
      </c>
      <c r="Q46" s="122">
        <v>0</v>
      </c>
      <c r="R46" s="122">
        <v>0</v>
      </c>
      <c r="S46" s="122">
        <v>0</v>
      </c>
      <c r="T46" s="122">
        <v>0</v>
      </c>
      <c r="U46" s="122">
        <v>0</v>
      </c>
      <c r="V46" s="28">
        <v>3.87</v>
      </c>
      <c r="W46" s="28">
        <v>3.95</v>
      </c>
      <c r="X46" s="28">
        <v>3.43</v>
      </c>
      <c r="Y46" s="28">
        <v>3.68</v>
      </c>
      <c r="Z46" s="28">
        <v>3.79</v>
      </c>
      <c r="AA46" s="28">
        <v>3.75</v>
      </c>
      <c r="AB46" s="28"/>
      <c r="AC46" s="28"/>
      <c r="AD46" s="28">
        <v>4.1500000000000004</v>
      </c>
      <c r="AE46" s="28">
        <v>3.49</v>
      </c>
      <c r="AF46" s="28">
        <v>4.09</v>
      </c>
      <c r="AG46" s="123">
        <v>3.8</v>
      </c>
      <c r="AH46" s="123">
        <v>3.29</v>
      </c>
    </row>
    <row r="47" spans="1:35" ht="15.6" x14ac:dyDescent="0.3">
      <c r="A47" s="3">
        <v>42</v>
      </c>
      <c r="B47" s="3" t="s">
        <v>221</v>
      </c>
      <c r="C47" s="77" t="s">
        <v>262</v>
      </c>
      <c r="D47" s="123">
        <v>1</v>
      </c>
      <c r="E47" s="36">
        <v>25</v>
      </c>
      <c r="F47" s="36">
        <v>1</v>
      </c>
      <c r="G47" s="121">
        <v>97</v>
      </c>
      <c r="H47" s="122">
        <v>102</v>
      </c>
      <c r="I47" s="122">
        <v>16</v>
      </c>
      <c r="J47" s="122">
        <v>23</v>
      </c>
      <c r="K47" s="122">
        <v>25</v>
      </c>
      <c r="L47" s="122">
        <v>5</v>
      </c>
      <c r="M47" s="122">
        <v>4</v>
      </c>
      <c r="N47" s="122">
        <v>11</v>
      </c>
      <c r="O47" s="122">
        <v>0</v>
      </c>
      <c r="P47" s="122">
        <v>1</v>
      </c>
      <c r="Q47" s="122">
        <v>0</v>
      </c>
      <c r="R47" s="122">
        <v>0</v>
      </c>
      <c r="S47" s="122">
        <v>1</v>
      </c>
      <c r="T47" s="122">
        <v>0</v>
      </c>
      <c r="U47" s="122">
        <v>0</v>
      </c>
      <c r="V47" s="28">
        <v>3.84</v>
      </c>
      <c r="W47" s="28">
        <v>3.86</v>
      </c>
      <c r="X47" s="28">
        <v>3.65</v>
      </c>
      <c r="Y47" s="28">
        <v>3.83</v>
      </c>
      <c r="Z47" s="28">
        <v>3.96</v>
      </c>
      <c r="AA47" s="28">
        <v>3.83</v>
      </c>
      <c r="AB47" s="28"/>
      <c r="AC47" s="28"/>
      <c r="AD47" s="28">
        <v>4</v>
      </c>
      <c r="AE47" s="28">
        <v>4</v>
      </c>
      <c r="AF47" s="28">
        <v>4</v>
      </c>
      <c r="AG47" s="123">
        <v>3.7</v>
      </c>
      <c r="AH47" s="123">
        <v>3</v>
      </c>
    </row>
    <row r="48" spans="1:35" ht="15.6" x14ac:dyDescent="0.3">
      <c r="A48" s="3">
        <v>43</v>
      </c>
      <c r="B48" s="3" t="s">
        <v>221</v>
      </c>
      <c r="C48" s="77" t="s">
        <v>275</v>
      </c>
      <c r="D48" s="123">
        <v>1</v>
      </c>
      <c r="E48" s="36">
        <v>21</v>
      </c>
      <c r="F48" s="36">
        <v>3</v>
      </c>
      <c r="G48" s="121">
        <v>244</v>
      </c>
      <c r="H48" s="122"/>
      <c r="I48" s="122"/>
      <c r="J48" s="122">
        <v>63</v>
      </c>
      <c r="K48" s="122"/>
      <c r="L48" s="122"/>
      <c r="M48" s="122">
        <v>3</v>
      </c>
      <c r="N48" s="122"/>
      <c r="O48" s="122"/>
      <c r="P48" s="122">
        <v>1</v>
      </c>
      <c r="Q48" s="122"/>
      <c r="R48" s="122"/>
      <c r="S48" s="122">
        <v>1</v>
      </c>
      <c r="T48" s="122"/>
      <c r="U48" s="122"/>
      <c r="V48" s="28">
        <v>3.9359999999999999</v>
      </c>
      <c r="W48" s="28">
        <v>4.0469999999999997</v>
      </c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3:34" ht="18" x14ac:dyDescent="0.3">
      <c r="C49" s="136" t="s">
        <v>221</v>
      </c>
      <c r="D49" s="137">
        <f>AVERAGE(D6:D48)</f>
        <v>1.0718837209302328</v>
      </c>
      <c r="E49" s="138">
        <f>SUM(E6:E48)</f>
        <v>1507</v>
      </c>
      <c r="F49" s="138">
        <f t="shared" ref="F49:U49" si="0">SUM(F6:F48)</f>
        <v>96</v>
      </c>
      <c r="G49" s="138">
        <f t="shared" si="0"/>
        <v>8195.3189999999995</v>
      </c>
      <c r="H49" s="138">
        <f t="shared" si="0"/>
        <v>8210.3680000000004</v>
      </c>
      <c r="I49" s="138">
        <f t="shared" si="0"/>
        <v>1034.0340000000001</v>
      </c>
      <c r="J49" s="138">
        <f t="shared" si="0"/>
        <v>2029.0809999999999</v>
      </c>
      <c r="K49" s="138">
        <f t="shared" si="0"/>
        <v>1640.7</v>
      </c>
      <c r="L49" s="138">
        <f t="shared" si="0"/>
        <v>459.01900000000001</v>
      </c>
      <c r="M49" s="138">
        <f t="shared" si="0"/>
        <v>129.01</v>
      </c>
      <c r="N49" s="138">
        <f t="shared" si="0"/>
        <v>139.005</v>
      </c>
      <c r="O49" s="138">
        <f t="shared" si="0"/>
        <v>3</v>
      </c>
      <c r="P49" s="138">
        <f t="shared" si="0"/>
        <v>35</v>
      </c>
      <c r="Q49" s="138">
        <f t="shared" si="0"/>
        <v>22</v>
      </c>
      <c r="R49" s="138">
        <f t="shared" si="0"/>
        <v>0</v>
      </c>
      <c r="S49" s="138">
        <f t="shared" si="0"/>
        <v>37</v>
      </c>
      <c r="T49" s="138">
        <f t="shared" si="0"/>
        <v>21</v>
      </c>
      <c r="U49" s="138">
        <f t="shared" si="0"/>
        <v>0</v>
      </c>
      <c r="V49" s="137">
        <f>AVERAGE(V6:V48)</f>
        <v>3.8750714285714287</v>
      </c>
      <c r="W49" s="137">
        <f t="shared" ref="W49:AH49" si="1">AVERAGE(W6:W48)</f>
        <v>3.9469047619047615</v>
      </c>
      <c r="X49" s="137">
        <f t="shared" si="1"/>
        <v>3.6088205128205137</v>
      </c>
      <c r="Y49" s="137">
        <f t="shared" si="1"/>
        <v>3.5843076923076933</v>
      </c>
      <c r="Z49" s="137">
        <f t="shared" si="1"/>
        <v>3.8840294117647063</v>
      </c>
      <c r="AA49" s="137">
        <f>AVERAGE(AA6:AA48)</f>
        <v>3.9143823529411756</v>
      </c>
      <c r="AB49" s="137"/>
      <c r="AC49" s="137"/>
      <c r="AD49" s="137">
        <f t="shared" si="1"/>
        <v>3.9753846153846157</v>
      </c>
      <c r="AE49" s="137">
        <f t="shared" si="1"/>
        <v>3.4621538461538464</v>
      </c>
      <c r="AF49" s="137">
        <f t="shared" si="1"/>
        <v>3.7598529411764705</v>
      </c>
      <c r="AG49" s="137">
        <f t="shared" si="1"/>
        <v>3.7000882352941176</v>
      </c>
      <c r="AH49" s="137">
        <f t="shared" si="1"/>
        <v>3.5769629629629631</v>
      </c>
    </row>
    <row r="54" spans="3:34" x14ac:dyDescent="0.3">
      <c r="E54" s="5">
        <f>1/31</f>
        <v>3.2258064516129031E-2</v>
      </c>
    </row>
  </sheetData>
  <sheetProtection algorithmName="SHA-512" hashValue="OCPYmh5b0xSP6dbrqWvupTL1zviy27ak5w2T5k27z70Om9U3LC+6VkJfTJzwx/LzRng/snYSB593ImL33rRZAA==" saltValue="rY81yCKyOlM2P/cBF7Jg6A==" spinCount="100000" sheet="1" objects="1" scenarios="1" selectLockedCells="1" selectUnlockedCells="1"/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C58"/>
  <sheetViews>
    <sheetView topLeftCell="A7" zoomScale="60" zoomScaleNormal="60" workbookViewId="0">
      <selection activeCell="M49" sqref="M49"/>
    </sheetView>
  </sheetViews>
  <sheetFormatPr defaultColWidth="8.88671875" defaultRowHeight="14.4" x14ac:dyDescent="0.3"/>
  <cols>
    <col min="1" max="1" width="33.88671875" style="180" customWidth="1"/>
    <col min="2" max="2" width="12.6640625" style="1" customWidth="1"/>
    <col min="3" max="3" width="11.5546875" style="1" customWidth="1"/>
    <col min="4" max="4" width="8.88671875" style="1"/>
    <col min="5" max="5" width="11.33203125" style="1" customWidth="1"/>
    <col min="6" max="6" width="16.109375" style="1" customWidth="1"/>
    <col min="7" max="7" width="8.88671875" style="1"/>
    <col min="8" max="8" width="13" style="1" customWidth="1"/>
    <col min="9" max="12" width="8.88671875" style="1"/>
    <col min="13" max="13" width="41.6640625" style="180" customWidth="1"/>
    <col min="14" max="14" width="12.6640625" style="1" customWidth="1"/>
    <col min="15" max="15" width="11.5546875" style="1" customWidth="1"/>
    <col min="16" max="16" width="11.5546875" style="180" customWidth="1"/>
    <col min="17" max="17" width="42" style="180" customWidth="1"/>
    <col min="18" max="18" width="8.88671875" style="1"/>
    <col min="19" max="19" width="11.33203125" style="1" customWidth="1"/>
    <col min="20" max="20" width="11.33203125" style="180" customWidth="1"/>
    <col min="21" max="21" width="37.77734375" style="180" customWidth="1"/>
    <col min="22" max="23" width="16.6640625" style="180" customWidth="1"/>
    <col min="24" max="24" width="13.5546875" style="180" customWidth="1"/>
    <col min="25" max="25" width="15.33203125" style="180" customWidth="1"/>
    <col min="26" max="26" width="16.109375" style="1" customWidth="1"/>
    <col min="27" max="27" width="8.88671875" style="1"/>
    <col min="28" max="28" width="13" style="1" customWidth="1"/>
    <col min="29" max="16384" width="8.88671875" style="1"/>
  </cols>
  <sheetData>
    <row r="1" spans="1:29" ht="15.75" customHeight="1" thickBot="1" x14ac:dyDescent="0.35">
      <c r="A1" s="271" t="s">
        <v>310</v>
      </c>
      <c r="B1" s="271"/>
      <c r="C1" s="271"/>
      <c r="D1" s="271"/>
      <c r="E1" s="271"/>
      <c r="F1" s="271"/>
      <c r="G1" s="271"/>
      <c r="H1" s="271"/>
      <c r="M1" s="158"/>
      <c r="N1" s="158"/>
      <c r="Q1" s="158"/>
      <c r="U1" s="158"/>
      <c r="V1" s="158"/>
      <c r="W1" s="158"/>
      <c r="X1" s="158"/>
      <c r="Y1" s="158"/>
    </row>
    <row r="2" spans="1:29" ht="15.75" customHeight="1" thickBot="1" x14ac:dyDescent="0.35">
      <c r="A2" s="159"/>
      <c r="B2" s="160"/>
      <c r="C2" s="161">
        <v>7.7837081230735239E-2</v>
      </c>
      <c r="E2" s="161">
        <v>6.6206213953709792E-2</v>
      </c>
      <c r="F2" s="159"/>
      <c r="H2" s="161">
        <v>5.6038114096521874E-2</v>
      </c>
      <c r="M2" s="159"/>
      <c r="N2" s="160"/>
      <c r="O2" s="161">
        <v>7.7692947586601557E-2</v>
      </c>
      <c r="P2" s="185"/>
      <c r="Q2" s="159"/>
      <c r="S2" s="161">
        <v>6.4086843293050866E-2</v>
      </c>
      <c r="T2" s="185"/>
      <c r="U2" s="159"/>
      <c r="V2" s="160"/>
      <c r="W2" s="161">
        <v>7.7692947586601557E-2</v>
      </c>
      <c r="X2" s="1"/>
      <c r="Y2" s="161">
        <v>6.4086843293050866E-2</v>
      </c>
      <c r="Z2" s="159"/>
      <c r="AB2" s="161">
        <v>5.5283612661590931E-2</v>
      </c>
    </row>
    <row r="3" spans="1:29" ht="37.200000000000003" customHeight="1" x14ac:dyDescent="0.3">
      <c r="A3" s="162" t="s">
        <v>104</v>
      </c>
      <c r="B3" s="163" t="s">
        <v>304</v>
      </c>
      <c r="C3" s="163" t="s">
        <v>305</v>
      </c>
      <c r="D3" s="163" t="s">
        <v>306</v>
      </c>
      <c r="E3" s="163" t="s">
        <v>305</v>
      </c>
      <c r="F3" s="163" t="s">
        <v>307</v>
      </c>
      <c r="G3" s="163" t="s">
        <v>308</v>
      </c>
      <c r="H3" s="163" t="s">
        <v>305</v>
      </c>
      <c r="M3" s="162" t="s">
        <v>104</v>
      </c>
      <c r="N3" s="163" t="s">
        <v>304</v>
      </c>
      <c r="O3" s="163" t="s">
        <v>305</v>
      </c>
      <c r="P3" s="186"/>
      <c r="Q3" s="162" t="s">
        <v>104</v>
      </c>
      <c r="R3" s="163" t="s">
        <v>306</v>
      </c>
      <c r="S3" s="163" t="s">
        <v>305</v>
      </c>
      <c r="T3" s="186"/>
      <c r="U3" s="162" t="s">
        <v>104</v>
      </c>
      <c r="V3" s="163" t="s">
        <v>304</v>
      </c>
      <c r="W3" s="163" t="s">
        <v>305</v>
      </c>
      <c r="X3" s="163" t="s">
        <v>306</v>
      </c>
      <c r="Y3" s="163" t="s">
        <v>305</v>
      </c>
      <c r="Z3" s="163" t="s">
        <v>312</v>
      </c>
      <c r="AA3" s="163" t="s">
        <v>308</v>
      </c>
      <c r="AB3" s="163" t="s">
        <v>305</v>
      </c>
      <c r="AC3" s="163" t="s">
        <v>313</v>
      </c>
    </row>
    <row r="4" spans="1:29" ht="15.75" customHeight="1" x14ac:dyDescent="0.3">
      <c r="A4" s="164" t="s">
        <v>274</v>
      </c>
      <c r="B4" s="165">
        <v>0.88415551115551116</v>
      </c>
      <c r="C4" s="165">
        <v>0.15567416246147048</v>
      </c>
      <c r="D4" s="166">
        <v>0.89264085727279618</v>
      </c>
      <c r="E4" s="166">
        <v>2.4466338793269427E-2</v>
      </c>
      <c r="F4" s="167">
        <v>-7.5999999999999998E-2</v>
      </c>
      <c r="G4" s="165">
        <v>0.56693212280943583</v>
      </c>
      <c r="H4" s="165">
        <v>0.11207622819304375</v>
      </c>
      <c r="M4" s="168" t="s">
        <v>228</v>
      </c>
      <c r="N4" s="166">
        <v>0.705744755244755</v>
      </c>
      <c r="O4" s="166">
        <v>-2.3024860737553055E-2</v>
      </c>
      <c r="P4" s="187"/>
      <c r="Q4" s="168" t="s">
        <v>228</v>
      </c>
      <c r="R4" s="166">
        <v>0.84394821428571432</v>
      </c>
      <c r="S4" s="166">
        <v>-2.8465045515130294E-2</v>
      </c>
      <c r="T4" s="189"/>
      <c r="U4" s="164" t="s">
        <v>274</v>
      </c>
      <c r="V4" s="165">
        <v>0.88415551115551116</v>
      </c>
      <c r="W4" s="165">
        <v>0.15538589517320311</v>
      </c>
      <c r="X4" s="166">
        <v>0.89264085727279618</v>
      </c>
      <c r="Y4" s="166">
        <v>2.0227597471951575E-2</v>
      </c>
      <c r="Z4" s="167">
        <v>-7.5999999999999998E-2</v>
      </c>
      <c r="AA4" s="165">
        <v>0.56693212280943583</v>
      </c>
      <c r="AB4" s="165">
        <v>0.11056722532318186</v>
      </c>
      <c r="AC4" s="194">
        <v>1</v>
      </c>
    </row>
    <row r="5" spans="1:29" ht="15.75" customHeight="1" x14ac:dyDescent="0.3">
      <c r="A5" s="164" t="s">
        <v>246</v>
      </c>
      <c r="B5" s="165">
        <v>0.83010539460539456</v>
      </c>
      <c r="C5" s="165">
        <v>0.10162404591135388</v>
      </c>
      <c r="D5" s="165">
        <v>1.0005869463869463</v>
      </c>
      <c r="E5" s="165">
        <v>0.13241242790741958</v>
      </c>
      <c r="F5" s="167">
        <v>-0.22090449954086322</v>
      </c>
      <c r="G5" s="165">
        <v>0.53659594715049252</v>
      </c>
      <c r="H5" s="165">
        <v>8.1740052534100438E-2</v>
      </c>
      <c r="M5" s="164" t="s">
        <v>229</v>
      </c>
      <c r="N5" s="165">
        <v>0.84224698634698625</v>
      </c>
      <c r="O5" s="165">
        <v>0.1134773703646782</v>
      </c>
      <c r="P5" s="187"/>
      <c r="Q5" s="168" t="s">
        <v>229</v>
      </c>
      <c r="R5" s="166">
        <v>0.91457333848641797</v>
      </c>
      <c r="S5" s="166">
        <v>4.2160078685573366E-2</v>
      </c>
      <c r="T5" s="189"/>
      <c r="U5" s="164" t="s">
        <v>311</v>
      </c>
      <c r="V5" s="165">
        <v>0.83010539460539456</v>
      </c>
      <c r="W5" s="165">
        <v>0.10133577862308651</v>
      </c>
      <c r="X5" s="165">
        <v>1.0005869463869463</v>
      </c>
      <c r="Y5" s="165">
        <v>0.12817368658610173</v>
      </c>
      <c r="Z5" s="167">
        <v>-0.22090449954086322</v>
      </c>
      <c r="AA5" s="165">
        <v>0.53659594715049252</v>
      </c>
      <c r="AB5" s="165">
        <v>8.0231049664238552E-2</v>
      </c>
      <c r="AC5" s="194">
        <v>2</v>
      </c>
    </row>
    <row r="6" spans="1:29" ht="15.75" customHeight="1" x14ac:dyDescent="0.3">
      <c r="A6" s="164" t="s">
        <v>261</v>
      </c>
      <c r="B6" s="166">
        <v>0.80490043290043278</v>
      </c>
      <c r="C6" s="166">
        <v>7.6419084206392096E-2</v>
      </c>
      <c r="D6" s="166">
        <v>0.8746645956607495</v>
      </c>
      <c r="E6" s="166">
        <v>6.490077181222742E-3</v>
      </c>
      <c r="F6" s="167">
        <v>-0.10982109995267886</v>
      </c>
      <c r="G6" s="165">
        <v>0.52324797620283447</v>
      </c>
      <c r="H6" s="165">
        <v>6.8392081586442388E-2</v>
      </c>
      <c r="M6" s="168" t="s">
        <v>230</v>
      </c>
      <c r="N6" s="166">
        <v>0.75312587412587406</v>
      </c>
      <c r="O6" s="166">
        <v>2.4356258143566012E-2</v>
      </c>
      <c r="P6" s="187"/>
      <c r="Q6" s="164" t="s">
        <v>230</v>
      </c>
      <c r="R6" s="165">
        <v>0.95175708227410549</v>
      </c>
      <c r="S6" s="165">
        <v>7.9343822473260883E-2</v>
      </c>
      <c r="T6" s="189"/>
      <c r="U6" s="164" t="s">
        <v>261</v>
      </c>
      <c r="V6" s="166">
        <v>0.80490043290043278</v>
      </c>
      <c r="W6" s="166">
        <v>7.6130816918124733E-2</v>
      </c>
      <c r="X6" s="166">
        <v>0.8746645956607495</v>
      </c>
      <c r="Y6" s="166">
        <v>2.2513358599048905E-3</v>
      </c>
      <c r="Z6" s="167">
        <v>-0.10982109995267886</v>
      </c>
      <c r="AA6" s="165">
        <v>0.52324797620283447</v>
      </c>
      <c r="AB6" s="165">
        <v>6.6883078716580502E-2</v>
      </c>
      <c r="AC6" s="194">
        <v>3</v>
      </c>
    </row>
    <row r="7" spans="1:29" ht="15.75" customHeight="1" x14ac:dyDescent="0.3">
      <c r="A7" s="164" t="s">
        <v>230</v>
      </c>
      <c r="B7" s="166">
        <v>0.75312587412587406</v>
      </c>
      <c r="C7" s="166">
        <v>2.4644525431833375E-2</v>
      </c>
      <c r="D7" s="165">
        <v>0.95175708227410549</v>
      </c>
      <c r="E7" s="165">
        <v>8.3582563794578735E-2</v>
      </c>
      <c r="F7" s="167">
        <v>-0.13714063714063718</v>
      </c>
      <c r="G7" s="165">
        <v>0.52258077308644746</v>
      </c>
      <c r="H7" s="165">
        <v>6.7724878470055372E-2</v>
      </c>
      <c r="M7" s="168" t="s">
        <v>231</v>
      </c>
      <c r="N7" s="166">
        <v>0.7260904095904096</v>
      </c>
      <c r="O7" s="166">
        <v>-2.6792063918984477E-3</v>
      </c>
      <c r="P7" s="187"/>
      <c r="Q7" s="168" t="s">
        <v>231</v>
      </c>
      <c r="R7" s="166">
        <v>0.8824847749469461</v>
      </c>
      <c r="S7" s="166">
        <v>1.0071515146101495E-2</v>
      </c>
      <c r="T7" s="189"/>
      <c r="U7" s="164" t="s">
        <v>230</v>
      </c>
      <c r="V7" s="166">
        <v>0.75312587412587406</v>
      </c>
      <c r="W7" s="166">
        <v>2.4356258143566012E-2</v>
      </c>
      <c r="X7" s="165">
        <v>0.95175708227410549</v>
      </c>
      <c r="Y7" s="165">
        <v>7.9343822473260883E-2</v>
      </c>
      <c r="Z7" s="167">
        <v>-0.13714063714063718</v>
      </c>
      <c r="AA7" s="165">
        <v>0.52258077308644746</v>
      </c>
      <c r="AB7" s="165">
        <v>6.6215875600193486E-2</v>
      </c>
      <c r="AC7" s="194">
        <v>4</v>
      </c>
    </row>
    <row r="8" spans="1:29" ht="15.75" customHeight="1" x14ac:dyDescent="0.3">
      <c r="A8" s="164" t="s">
        <v>259</v>
      </c>
      <c r="B8" s="166">
        <v>0.69649983349983347</v>
      </c>
      <c r="C8" s="166">
        <v>-3.1981515194207222E-2</v>
      </c>
      <c r="D8" s="165">
        <v>0.9855919983619984</v>
      </c>
      <c r="E8" s="165">
        <v>0.11741747988247164</v>
      </c>
      <c r="F8" s="167">
        <v>-0.11853180138985775</v>
      </c>
      <c r="G8" s="165">
        <v>0.52118667682399134</v>
      </c>
      <c r="H8" s="165">
        <v>6.6330782207599248E-2</v>
      </c>
      <c r="M8" s="168" t="s">
        <v>232</v>
      </c>
      <c r="N8" s="166">
        <v>0.71209590409590418</v>
      </c>
      <c r="O8" s="166">
        <v>-1.6673711886403875E-2</v>
      </c>
      <c r="P8" s="187"/>
      <c r="Q8" s="168" t="s">
        <v>232</v>
      </c>
      <c r="R8" s="166">
        <v>0.79892588865086012</v>
      </c>
      <c r="S8" s="166">
        <v>-7.3487371149984493E-2</v>
      </c>
      <c r="T8" s="189"/>
      <c r="U8" s="164" t="s">
        <v>259</v>
      </c>
      <c r="V8" s="166">
        <v>0.69649983349983347</v>
      </c>
      <c r="W8" s="166">
        <v>-3.2269782482474585E-2</v>
      </c>
      <c r="X8" s="165">
        <v>0.9855919983619984</v>
      </c>
      <c r="Y8" s="165">
        <v>0.11317873856115379</v>
      </c>
      <c r="Z8" s="167">
        <v>-0.11853180138985775</v>
      </c>
      <c r="AA8" s="165">
        <v>0.52118667682399134</v>
      </c>
      <c r="AB8" s="165">
        <v>6.4821779337737362E-2</v>
      </c>
      <c r="AC8" s="194">
        <v>5</v>
      </c>
    </row>
    <row r="9" spans="1:29" ht="26.4" customHeight="1" x14ac:dyDescent="0.3">
      <c r="A9" s="164" t="s">
        <v>238</v>
      </c>
      <c r="B9" s="165">
        <v>0.8228100233100234</v>
      </c>
      <c r="C9" s="165">
        <v>9.4328674615982711E-2</v>
      </c>
      <c r="D9" s="166">
        <v>0.86937669288458019</v>
      </c>
      <c r="E9" s="166">
        <v>1.2021744050534355E-3</v>
      </c>
      <c r="F9" s="167">
        <v>-0.13743184351880011</v>
      </c>
      <c r="G9" s="165">
        <v>0.51825162422526783</v>
      </c>
      <c r="H9" s="165">
        <v>6.3395729608875739E-2</v>
      </c>
      <c r="M9" s="168" t="s">
        <v>233</v>
      </c>
      <c r="N9" s="166">
        <v>0.71996936396936395</v>
      </c>
      <c r="O9" s="166">
        <v>-8.8002520129440986E-3</v>
      </c>
      <c r="P9" s="187"/>
      <c r="Q9" s="164" t="s">
        <v>233</v>
      </c>
      <c r="R9" s="165">
        <v>0.974205372992478</v>
      </c>
      <c r="S9" s="165">
        <v>0.10179211319163339</v>
      </c>
      <c r="T9" s="189"/>
      <c r="U9" s="164" t="s">
        <v>238</v>
      </c>
      <c r="V9" s="165">
        <v>0.8228100233100234</v>
      </c>
      <c r="W9" s="165">
        <v>9.4040407327715347E-2</v>
      </c>
      <c r="X9" s="166">
        <v>0.86937669288458019</v>
      </c>
      <c r="Y9" s="166">
        <v>-3.036566916264416E-3</v>
      </c>
      <c r="Z9" s="167">
        <v>-0.13743184351880011</v>
      </c>
      <c r="AA9" s="165">
        <v>0.51825162422526783</v>
      </c>
      <c r="AB9" s="165">
        <v>6.1886726739013853E-2</v>
      </c>
      <c r="AC9" s="194">
        <v>6</v>
      </c>
    </row>
    <row r="10" spans="1:29" ht="15.75" customHeight="1" x14ac:dyDescent="0.3">
      <c r="A10" s="168" t="s">
        <v>236</v>
      </c>
      <c r="B10" s="166">
        <v>0.77784232434232425</v>
      </c>
      <c r="C10" s="166">
        <v>4.9360975648283567E-2</v>
      </c>
      <c r="D10" s="166">
        <v>0.86718960876899254</v>
      </c>
      <c r="E10" s="166">
        <v>-9.8490971053422083E-4</v>
      </c>
      <c r="F10" s="169">
        <v>-0.11666970589219394</v>
      </c>
      <c r="G10" s="166">
        <v>0.50945407573970758</v>
      </c>
      <c r="H10" s="166">
        <v>5.4598181123315492E-2</v>
      </c>
      <c r="M10" s="174" t="s">
        <v>234</v>
      </c>
      <c r="N10" s="166">
        <v>0.78614585414585425</v>
      </c>
      <c r="O10" s="166">
        <v>5.73762381635462E-2</v>
      </c>
      <c r="P10" s="187"/>
      <c r="Q10" s="174" t="s">
        <v>234</v>
      </c>
      <c r="R10" s="166">
        <v>0.89745512987012988</v>
      </c>
      <c r="S10" s="166">
        <v>2.5041870069285266E-2</v>
      </c>
      <c r="T10" s="189"/>
      <c r="U10" s="164" t="s">
        <v>227</v>
      </c>
      <c r="V10" s="166">
        <v>0.71</v>
      </c>
      <c r="W10" s="166">
        <v>-1.8769615982308085E-2</v>
      </c>
      <c r="X10" s="165">
        <v>0.996</v>
      </c>
      <c r="Y10" s="165">
        <v>0.12358674019915539</v>
      </c>
      <c r="Z10" s="167">
        <v>-0.15960743801652899</v>
      </c>
      <c r="AA10" s="165">
        <v>0.51546418732782362</v>
      </c>
      <c r="AB10" s="165">
        <v>5.9099289841569647E-2</v>
      </c>
      <c r="AC10" s="194">
        <v>7</v>
      </c>
    </row>
    <row r="11" spans="1:29" ht="15.75" customHeight="1" x14ac:dyDescent="0.3">
      <c r="A11" s="168" t="s">
        <v>229</v>
      </c>
      <c r="B11" s="165">
        <v>0.84224698634698625</v>
      </c>
      <c r="C11" s="165">
        <v>0.11376563765294556</v>
      </c>
      <c r="D11" s="166">
        <v>0.91457333848641797</v>
      </c>
      <c r="E11" s="166">
        <v>4.6398820006891217E-2</v>
      </c>
      <c r="F11" s="169">
        <v>-0.22937857596948519</v>
      </c>
      <c r="G11" s="166">
        <v>0.50914724962130631</v>
      </c>
      <c r="H11" s="166">
        <v>5.4291355004914221E-2</v>
      </c>
      <c r="M11" s="168" t="s">
        <v>227</v>
      </c>
      <c r="N11" s="191">
        <v>0.71</v>
      </c>
      <c r="O11" s="166">
        <v>-1.8769615982308085E-2</v>
      </c>
      <c r="P11" s="187"/>
      <c r="Q11" s="164" t="s">
        <v>227</v>
      </c>
      <c r="R11" s="193">
        <v>0.996</v>
      </c>
      <c r="S11" s="165">
        <v>0.12358674019915539</v>
      </c>
      <c r="T11" s="189"/>
      <c r="U11" s="168" t="s">
        <v>236</v>
      </c>
      <c r="V11" s="166">
        <v>0.77784232434232425</v>
      </c>
      <c r="W11" s="166">
        <v>4.9072708360016204E-2</v>
      </c>
      <c r="X11" s="166">
        <v>0.86718960876899254</v>
      </c>
      <c r="Y11" s="166">
        <v>-5.2236510318520724E-3</v>
      </c>
      <c r="Z11" s="169">
        <v>-0.11666970589219394</v>
      </c>
      <c r="AA11" s="166">
        <v>0.50945407573970758</v>
      </c>
      <c r="AB11" s="166">
        <v>5.3089178253453606E-2</v>
      </c>
      <c r="AC11" s="194">
        <v>8</v>
      </c>
    </row>
    <row r="12" spans="1:29" ht="15.75" customHeight="1" x14ac:dyDescent="0.3">
      <c r="A12" s="168" t="s">
        <v>227</v>
      </c>
      <c r="B12" s="166">
        <v>0.6987575757575758</v>
      </c>
      <c r="C12" s="166">
        <v>-2.9723772936464887E-2</v>
      </c>
      <c r="D12" s="165">
        <v>0.98166517347386917</v>
      </c>
      <c r="E12" s="165">
        <v>0.11349065499434241</v>
      </c>
      <c r="F12" s="169">
        <v>-0.15960743801652899</v>
      </c>
      <c r="G12" s="166">
        <v>0.50693843707163866</v>
      </c>
      <c r="H12" s="166">
        <v>5.2082542455246572E-2</v>
      </c>
      <c r="M12" s="168" t="s">
        <v>235</v>
      </c>
      <c r="N12" s="166">
        <v>0.68617948717948707</v>
      </c>
      <c r="O12" s="166">
        <v>-4.2590128802820981E-2</v>
      </c>
      <c r="P12" s="187"/>
      <c r="Q12" s="168" t="s">
        <v>235</v>
      </c>
      <c r="R12" s="166">
        <v>0.86730360334580681</v>
      </c>
      <c r="S12" s="166">
        <v>-5.1096564550378032E-3</v>
      </c>
      <c r="T12" s="189"/>
      <c r="U12" s="168" t="s">
        <v>229</v>
      </c>
      <c r="V12" s="165">
        <v>0.84224698634698625</v>
      </c>
      <c r="W12" s="165">
        <v>0.1134773703646782</v>
      </c>
      <c r="X12" s="166">
        <v>0.91457333848641797</v>
      </c>
      <c r="Y12" s="166">
        <v>4.2160078685573366E-2</v>
      </c>
      <c r="Z12" s="169">
        <v>-0.22937857596948519</v>
      </c>
      <c r="AA12" s="166">
        <v>0.50914724962130631</v>
      </c>
      <c r="AB12" s="166">
        <v>5.2782352135052335E-2</v>
      </c>
      <c r="AC12" s="194">
        <v>8</v>
      </c>
    </row>
    <row r="13" spans="1:29" ht="15.75" customHeight="1" x14ac:dyDescent="0.3">
      <c r="A13" s="168" t="s">
        <v>256</v>
      </c>
      <c r="B13" s="166">
        <v>0.71654711954711958</v>
      </c>
      <c r="C13" s="166">
        <v>-1.1934229146921105E-2</v>
      </c>
      <c r="D13" s="165">
        <v>0.93928759157509156</v>
      </c>
      <c r="E13" s="165">
        <v>7.1113073095564805E-2</v>
      </c>
      <c r="F13" s="169">
        <v>-0.14700216450216452</v>
      </c>
      <c r="G13" s="166">
        <v>0.50294418220668213</v>
      </c>
      <c r="H13" s="166">
        <v>4.8088287590290046E-2</v>
      </c>
      <c r="M13" s="177" t="s">
        <v>225</v>
      </c>
      <c r="N13" s="176">
        <v>0.57758207070707057</v>
      </c>
      <c r="O13" s="176">
        <v>-0.15118754527523748</v>
      </c>
      <c r="P13" s="187"/>
      <c r="Q13" s="177" t="s">
        <v>225</v>
      </c>
      <c r="R13" s="176">
        <v>0.49027201457079511</v>
      </c>
      <c r="S13" s="176">
        <v>-0.3821412452300495</v>
      </c>
      <c r="T13" s="189"/>
      <c r="U13" s="168" t="s">
        <v>256</v>
      </c>
      <c r="V13" s="166">
        <v>0.71654711954711958</v>
      </c>
      <c r="W13" s="166">
        <v>-1.2222496435188468E-2</v>
      </c>
      <c r="X13" s="165">
        <v>0.93928759157509156</v>
      </c>
      <c r="Y13" s="165">
        <v>6.6874331774246953E-2</v>
      </c>
      <c r="Z13" s="169">
        <v>-0.14700216450216452</v>
      </c>
      <c r="AA13" s="166">
        <v>0.50294418220668213</v>
      </c>
      <c r="AB13" s="166">
        <v>4.657928472042816E-2</v>
      </c>
      <c r="AC13" s="194">
        <v>9</v>
      </c>
    </row>
    <row r="14" spans="1:29" ht="15.75" customHeight="1" x14ac:dyDescent="0.3">
      <c r="A14" s="168" t="s">
        <v>237</v>
      </c>
      <c r="B14" s="166">
        <v>0.74145720945720939</v>
      </c>
      <c r="C14" s="166">
        <v>1.2975860763168701E-2</v>
      </c>
      <c r="D14" s="166">
        <v>0.90620606323963382</v>
      </c>
      <c r="E14" s="166">
        <v>3.8031544760107061E-2</v>
      </c>
      <c r="F14" s="169">
        <v>-0.15314179284767526</v>
      </c>
      <c r="G14" s="166">
        <v>0.49817382661638931</v>
      </c>
      <c r="H14" s="166">
        <v>4.3317931999997228E-2</v>
      </c>
      <c r="M14" s="168" t="s">
        <v>236</v>
      </c>
      <c r="N14" s="166">
        <v>0.77784232434232425</v>
      </c>
      <c r="O14" s="166">
        <v>4.9072708360016204E-2</v>
      </c>
      <c r="P14" s="187"/>
      <c r="Q14" s="168" t="s">
        <v>236</v>
      </c>
      <c r="R14" s="166">
        <v>0.86718960876899254</v>
      </c>
      <c r="S14" s="166">
        <v>-5.2236510318520724E-3</v>
      </c>
      <c r="T14" s="189"/>
      <c r="U14" s="168" t="s">
        <v>237</v>
      </c>
      <c r="V14" s="166">
        <v>0.74145720945720939</v>
      </c>
      <c r="W14" s="166">
        <v>1.2687593474901337E-2</v>
      </c>
      <c r="X14" s="166">
        <v>0.90620606323963382</v>
      </c>
      <c r="Y14" s="166">
        <v>3.379280343878921E-2</v>
      </c>
      <c r="Z14" s="169">
        <v>-0.15314179284767526</v>
      </c>
      <c r="AA14" s="166">
        <v>0.49817382661638931</v>
      </c>
      <c r="AB14" s="166">
        <v>4.1808929130135342E-2</v>
      </c>
      <c r="AC14" s="194">
        <v>10</v>
      </c>
    </row>
    <row r="15" spans="1:29" ht="15.75" customHeight="1" x14ac:dyDescent="0.3">
      <c r="A15" s="168" t="s">
        <v>233</v>
      </c>
      <c r="B15" s="166">
        <v>0.71996936396936395</v>
      </c>
      <c r="C15" s="166">
        <v>-8.5119847246767355E-3</v>
      </c>
      <c r="D15" s="165">
        <v>0.974205372992478</v>
      </c>
      <c r="E15" s="165">
        <v>0.10603085451295124</v>
      </c>
      <c r="F15" s="169">
        <v>-0.20233525113907891</v>
      </c>
      <c r="G15" s="166">
        <v>0.49727982860758768</v>
      </c>
      <c r="H15" s="166">
        <v>4.2423933991195595E-2</v>
      </c>
      <c r="M15" s="168" t="s">
        <v>237</v>
      </c>
      <c r="N15" s="191">
        <v>0.74145720945720939</v>
      </c>
      <c r="O15" s="166">
        <v>1.2687593474901337E-2</v>
      </c>
      <c r="P15" s="187"/>
      <c r="Q15" s="168" t="s">
        <v>237</v>
      </c>
      <c r="R15" s="166">
        <v>0.90620606323963382</v>
      </c>
      <c r="S15" s="166">
        <v>3.379280343878921E-2</v>
      </c>
      <c r="T15" s="189"/>
      <c r="U15" s="168" t="s">
        <v>233</v>
      </c>
      <c r="V15" s="166">
        <v>0.71996936396936395</v>
      </c>
      <c r="W15" s="166">
        <v>-8.8002520129440986E-3</v>
      </c>
      <c r="X15" s="165">
        <v>0.974205372992478</v>
      </c>
      <c r="Y15" s="165">
        <v>0.10179211319163339</v>
      </c>
      <c r="Z15" s="169">
        <v>-0.20233525113907891</v>
      </c>
      <c r="AA15" s="166">
        <v>0.49727982860758768</v>
      </c>
      <c r="AB15" s="166">
        <v>4.0914931121333709E-2</v>
      </c>
      <c r="AC15" s="194">
        <v>11</v>
      </c>
    </row>
    <row r="16" spans="1:29" ht="15.75" customHeight="1" x14ac:dyDescent="0.3">
      <c r="A16" s="168" t="s">
        <v>231</v>
      </c>
      <c r="B16" s="166">
        <v>0.7260904095904096</v>
      </c>
      <c r="C16" s="166">
        <v>-2.3909391036310845E-3</v>
      </c>
      <c r="D16" s="166">
        <v>0.8824847749469461</v>
      </c>
      <c r="E16" s="166">
        <v>1.4310256467419347E-2</v>
      </c>
      <c r="F16" s="169">
        <v>-0.12580525535070985</v>
      </c>
      <c r="G16" s="166">
        <v>0.49425664306221528</v>
      </c>
      <c r="H16" s="166">
        <v>3.9400748445823197E-2</v>
      </c>
      <c r="M16" s="164" t="s">
        <v>238</v>
      </c>
      <c r="N16" s="165">
        <v>0.8228100233100234</v>
      </c>
      <c r="O16" s="165">
        <v>9.4040407327715347E-2</v>
      </c>
      <c r="P16" s="187"/>
      <c r="Q16" s="168" t="s">
        <v>238</v>
      </c>
      <c r="R16" s="166">
        <v>0.86937669288458019</v>
      </c>
      <c r="S16" s="166">
        <v>-3.036566916264416E-3</v>
      </c>
      <c r="T16" s="189"/>
      <c r="U16" s="168" t="s">
        <v>231</v>
      </c>
      <c r="V16" s="166">
        <v>0.7260904095904096</v>
      </c>
      <c r="W16" s="166">
        <v>-2.6792063918984477E-3</v>
      </c>
      <c r="X16" s="166">
        <v>0.8824847749469461</v>
      </c>
      <c r="Y16" s="166">
        <v>1.0071515146101495E-2</v>
      </c>
      <c r="Z16" s="169">
        <v>-0.12580525535070985</v>
      </c>
      <c r="AA16" s="166">
        <v>0.49425664306221528</v>
      </c>
      <c r="AB16" s="166">
        <v>3.7891745575961311E-2</v>
      </c>
      <c r="AC16" s="194">
        <v>12</v>
      </c>
    </row>
    <row r="17" spans="1:29" ht="15.75" customHeight="1" x14ac:dyDescent="0.3">
      <c r="A17" s="168" t="s">
        <v>248</v>
      </c>
      <c r="B17" s="166">
        <v>0.72667605394605383</v>
      </c>
      <c r="C17" s="166">
        <v>-1.805294747986852E-3</v>
      </c>
      <c r="D17" s="165">
        <v>0.96132771817507923</v>
      </c>
      <c r="E17" s="165">
        <v>9.3153199695552469E-2</v>
      </c>
      <c r="F17" s="169">
        <v>-0.2163335601134645</v>
      </c>
      <c r="G17" s="166">
        <v>0.4905567373358895</v>
      </c>
      <c r="H17" s="166">
        <v>3.5700842719497416E-2</v>
      </c>
      <c r="M17" s="177" t="s">
        <v>226</v>
      </c>
      <c r="N17" s="176">
        <v>0.62800505050505051</v>
      </c>
      <c r="O17" s="176">
        <v>-0.10076456547725754</v>
      </c>
      <c r="P17" s="187"/>
      <c r="Q17" s="168" t="s">
        <v>226</v>
      </c>
      <c r="R17" s="166">
        <v>0.85919303627407084</v>
      </c>
      <c r="S17" s="166">
        <v>-1.3220223526773767E-2</v>
      </c>
      <c r="T17" s="189"/>
      <c r="U17" s="168" t="s">
        <v>248</v>
      </c>
      <c r="V17" s="166">
        <v>0.72667605394605383</v>
      </c>
      <c r="W17" s="166">
        <v>-2.0935620362542151E-3</v>
      </c>
      <c r="X17" s="165">
        <v>0.96132771817507923</v>
      </c>
      <c r="Y17" s="165">
        <v>8.8914458374234617E-2</v>
      </c>
      <c r="Z17" s="169">
        <v>-0.2163335601134645</v>
      </c>
      <c r="AA17" s="166">
        <v>0.49055673733588945</v>
      </c>
      <c r="AB17" s="166">
        <v>3.4191839849635475E-2</v>
      </c>
      <c r="AC17" s="194">
        <v>13</v>
      </c>
    </row>
    <row r="18" spans="1:29" ht="15.75" customHeight="1" x14ac:dyDescent="0.3">
      <c r="A18" s="168" t="s">
        <v>262</v>
      </c>
      <c r="B18" s="166">
        <v>0.68413686313686328</v>
      </c>
      <c r="C18" s="166">
        <v>-4.4344485557177404E-2</v>
      </c>
      <c r="D18" s="166">
        <v>0.91536232462599787</v>
      </c>
      <c r="E18" s="166">
        <v>4.7187806146471112E-2</v>
      </c>
      <c r="F18" s="169">
        <v>-0.15049463870668234</v>
      </c>
      <c r="G18" s="166">
        <v>0.48300151635205957</v>
      </c>
      <c r="H18" s="166">
        <v>2.8145621735667481E-2</v>
      </c>
      <c r="M18" s="168" t="s">
        <v>294</v>
      </c>
      <c r="N18" s="166">
        <v>0.71597435897435913</v>
      </c>
      <c r="O18" s="166">
        <v>-1.2795257007948924E-2</v>
      </c>
      <c r="P18" s="187"/>
      <c r="Q18" s="168" t="s">
        <v>294</v>
      </c>
      <c r="R18" s="166">
        <v>0.92594632034632041</v>
      </c>
      <c r="S18" s="166">
        <v>5.3533060545475797E-2</v>
      </c>
      <c r="T18" s="189"/>
      <c r="U18" s="168" t="s">
        <v>262</v>
      </c>
      <c r="V18" s="166">
        <v>0.68413686313686328</v>
      </c>
      <c r="W18" s="166">
        <v>-4.4632752845444768E-2</v>
      </c>
      <c r="X18" s="166">
        <v>0.91536232462599787</v>
      </c>
      <c r="Y18" s="166">
        <v>4.294906482515326E-2</v>
      </c>
      <c r="Z18" s="169">
        <v>-0.15049463870668234</v>
      </c>
      <c r="AA18" s="166">
        <v>0.48300151635205957</v>
      </c>
      <c r="AB18" s="166">
        <v>2.6636618865805595E-2</v>
      </c>
      <c r="AC18" s="194">
        <v>14</v>
      </c>
    </row>
    <row r="19" spans="1:29" ht="15.75" customHeight="1" x14ac:dyDescent="0.3">
      <c r="A19" s="168" t="s">
        <v>245</v>
      </c>
      <c r="B19" s="166">
        <v>0.70068797868797861</v>
      </c>
      <c r="C19" s="166">
        <v>-2.7793370006062079E-2</v>
      </c>
      <c r="D19" s="166">
        <v>0.9123229335020081</v>
      </c>
      <c r="E19" s="166">
        <v>4.4148415022481347E-2</v>
      </c>
      <c r="F19" s="169">
        <v>-0.16460936567888429</v>
      </c>
      <c r="G19" s="166">
        <v>0.48280051550370079</v>
      </c>
      <c r="H19" s="166">
        <v>2.7944620887308702E-2</v>
      </c>
      <c r="M19" s="164" t="s">
        <v>274</v>
      </c>
      <c r="N19" s="165">
        <v>0.88415551115551116</v>
      </c>
      <c r="O19" s="165">
        <v>0.15538589517320311</v>
      </c>
      <c r="P19" s="187"/>
      <c r="Q19" s="168" t="s">
        <v>274</v>
      </c>
      <c r="R19" s="166">
        <v>0.89264085727279618</v>
      </c>
      <c r="S19" s="166">
        <v>2.0227597471951575E-2</v>
      </c>
      <c r="T19" s="189"/>
      <c r="U19" s="168" t="s">
        <v>245</v>
      </c>
      <c r="V19" s="166">
        <v>0.70068797868797861</v>
      </c>
      <c r="W19" s="166">
        <v>-2.8081637294329442E-2</v>
      </c>
      <c r="X19" s="166">
        <v>0.9123229335020081</v>
      </c>
      <c r="Y19" s="166">
        <v>3.9909673701163495E-2</v>
      </c>
      <c r="Z19" s="169">
        <v>-0.16460936567888429</v>
      </c>
      <c r="AA19" s="166">
        <v>0.48280051550370079</v>
      </c>
      <c r="AB19" s="166">
        <v>2.6435618017446816E-2</v>
      </c>
      <c r="AC19" s="194">
        <v>15</v>
      </c>
    </row>
    <row r="20" spans="1:29" ht="15.75" customHeight="1" x14ac:dyDescent="0.3">
      <c r="A20" s="168" t="s">
        <v>294</v>
      </c>
      <c r="B20" s="166">
        <v>0.71597435897435913</v>
      </c>
      <c r="C20" s="166">
        <v>-1.250698971968156E-2</v>
      </c>
      <c r="D20" s="166">
        <v>0.92594632034632041</v>
      </c>
      <c r="E20" s="166">
        <v>5.7771801866793648E-2</v>
      </c>
      <c r="F20" s="169">
        <v>-0.20699048426321154</v>
      </c>
      <c r="G20" s="166">
        <v>0.47831006501915602</v>
      </c>
      <c r="H20" s="166">
        <v>2.345417040276393E-2</v>
      </c>
      <c r="M20" s="164" t="s">
        <v>240</v>
      </c>
      <c r="N20" s="165">
        <v>0.8097365967365967</v>
      </c>
      <c r="O20" s="165">
        <v>8.0966980754288653E-2</v>
      </c>
      <c r="P20" s="187"/>
      <c r="Q20" s="177" t="s">
        <v>240</v>
      </c>
      <c r="R20" s="176">
        <v>0.652725</v>
      </c>
      <c r="S20" s="176">
        <v>-0.21968825980084461</v>
      </c>
      <c r="T20" s="189"/>
      <c r="U20" s="168" t="s">
        <v>294</v>
      </c>
      <c r="V20" s="166">
        <v>0.71597435897435913</v>
      </c>
      <c r="W20" s="166">
        <v>-1.2795257007948924E-2</v>
      </c>
      <c r="X20" s="166">
        <v>0.92594632034632041</v>
      </c>
      <c r="Y20" s="166">
        <v>5.3533060545475797E-2</v>
      </c>
      <c r="Z20" s="169">
        <v>-0.20699048426321154</v>
      </c>
      <c r="AA20" s="166">
        <v>0.47831006501915602</v>
      </c>
      <c r="AB20" s="166">
        <v>2.1945167532902043E-2</v>
      </c>
      <c r="AC20" s="194">
        <v>16</v>
      </c>
    </row>
    <row r="21" spans="1:29" ht="15.75" customHeight="1" x14ac:dyDescent="0.3">
      <c r="A21" s="168" t="s">
        <v>243</v>
      </c>
      <c r="B21" s="166">
        <v>0.76294155844155842</v>
      </c>
      <c r="C21" s="166">
        <v>3.4460209747517734E-2</v>
      </c>
      <c r="D21" s="166">
        <v>0.82501761904761894</v>
      </c>
      <c r="E21" s="166">
        <v>-4.3156899431907814E-2</v>
      </c>
      <c r="F21" s="169">
        <v>-0.15727267385021415</v>
      </c>
      <c r="G21" s="166">
        <v>0.47689550121298768</v>
      </c>
      <c r="H21" s="166">
        <v>2.2039606596595596E-2</v>
      </c>
      <c r="M21" s="168" t="s">
        <v>241</v>
      </c>
      <c r="N21" s="166">
        <v>0.72299317349317349</v>
      </c>
      <c r="O21" s="166">
        <v>-5.7764424891345589E-3</v>
      </c>
      <c r="P21" s="187"/>
      <c r="Q21" s="168" t="s">
        <v>241</v>
      </c>
      <c r="R21" s="191">
        <v>0.84399999999999997</v>
      </c>
      <c r="S21" s="166">
        <v>-2.8413259800844637E-2</v>
      </c>
      <c r="T21" s="189"/>
      <c r="U21" s="168" t="s">
        <v>243</v>
      </c>
      <c r="V21" s="166">
        <v>0.76294155844155842</v>
      </c>
      <c r="W21" s="166">
        <v>3.4171942459250371E-2</v>
      </c>
      <c r="X21" s="166">
        <v>0.82501761904761894</v>
      </c>
      <c r="Y21" s="166">
        <v>-4.7395640753225665E-2</v>
      </c>
      <c r="Z21" s="169">
        <v>-0.15727267385021415</v>
      </c>
      <c r="AA21" s="166">
        <v>0.47689550121298768</v>
      </c>
      <c r="AB21" s="166">
        <v>2.0530603726733709E-2</v>
      </c>
      <c r="AC21" s="194">
        <v>17</v>
      </c>
    </row>
    <row r="22" spans="1:29" ht="15.75" customHeight="1" x14ac:dyDescent="0.3">
      <c r="A22" s="168" t="s">
        <v>235</v>
      </c>
      <c r="B22" s="166">
        <v>0.68617948717948707</v>
      </c>
      <c r="C22" s="166">
        <v>-4.2301861514553618E-2</v>
      </c>
      <c r="D22" s="166">
        <v>0.86730360334580681</v>
      </c>
      <c r="E22" s="166">
        <v>-8.7091513371995166E-4</v>
      </c>
      <c r="F22" s="169">
        <v>-0.15960743801652899</v>
      </c>
      <c r="G22" s="166">
        <v>0.46462521750292157</v>
      </c>
      <c r="H22" s="166">
        <v>9.7693228865294857E-3</v>
      </c>
      <c r="M22" s="168" t="s">
        <v>242</v>
      </c>
      <c r="N22" s="166">
        <v>0.68781668331668333</v>
      </c>
      <c r="O22" s="166">
        <v>-4.0952932665624719E-2</v>
      </c>
      <c r="P22" s="187"/>
      <c r="Q22" s="168" t="s">
        <v>242</v>
      </c>
      <c r="R22" s="166">
        <v>0.79416864793390052</v>
      </c>
      <c r="S22" s="166">
        <v>-7.8244611866944092E-2</v>
      </c>
      <c r="T22" s="189"/>
      <c r="U22" s="168" t="s">
        <v>235</v>
      </c>
      <c r="V22" s="166">
        <v>0.68617948717948707</v>
      </c>
      <c r="W22" s="166">
        <v>-4.2590128802820981E-2</v>
      </c>
      <c r="X22" s="166">
        <v>0.86730360334580681</v>
      </c>
      <c r="Y22" s="166">
        <v>-5.1096564550378032E-3</v>
      </c>
      <c r="Z22" s="169">
        <v>-0.15960743801652899</v>
      </c>
      <c r="AA22" s="166">
        <v>0.46462521750292157</v>
      </c>
      <c r="AB22" s="166">
        <v>8.2603200166675994E-3</v>
      </c>
      <c r="AC22" s="194">
        <v>18</v>
      </c>
    </row>
    <row r="23" spans="1:29" ht="15.75" customHeight="1" x14ac:dyDescent="0.3">
      <c r="A23" s="168" t="s">
        <v>253</v>
      </c>
      <c r="B23" s="166">
        <v>0.66393306693306697</v>
      </c>
      <c r="C23" s="166">
        <v>-6.4548281760973714E-2</v>
      </c>
      <c r="D23" s="166">
        <v>0.86438621233547264</v>
      </c>
      <c r="E23" s="166">
        <v>-3.788306144054121E-3</v>
      </c>
      <c r="F23" s="169">
        <v>-0.14547182615364429</v>
      </c>
      <c r="G23" s="166">
        <v>0.46094915103829842</v>
      </c>
      <c r="H23" s="166">
        <v>6.0932564219063345E-3</v>
      </c>
      <c r="M23" s="168" t="s">
        <v>243</v>
      </c>
      <c r="N23" s="166">
        <v>0.76294155844155842</v>
      </c>
      <c r="O23" s="166">
        <v>3.4171942459250371E-2</v>
      </c>
      <c r="P23" s="187"/>
      <c r="Q23" s="168" t="s">
        <v>243</v>
      </c>
      <c r="R23" s="166">
        <v>0.82501761904761894</v>
      </c>
      <c r="S23" s="166">
        <v>-4.7395640753225665E-2</v>
      </c>
      <c r="T23" s="189"/>
      <c r="U23" s="168" t="s">
        <v>253</v>
      </c>
      <c r="V23" s="166">
        <v>0.66393306693306697</v>
      </c>
      <c r="W23" s="166">
        <v>-6.4836549049241077E-2</v>
      </c>
      <c r="X23" s="166">
        <v>0.86438621233547264</v>
      </c>
      <c r="Y23" s="166">
        <v>-8.0270474653719726E-3</v>
      </c>
      <c r="Z23" s="169">
        <v>-0.14547182615364429</v>
      </c>
      <c r="AA23" s="166">
        <v>0.46094915103829842</v>
      </c>
      <c r="AB23" s="166">
        <v>4.5842535520444483E-3</v>
      </c>
      <c r="AC23" s="194">
        <v>19</v>
      </c>
    </row>
    <row r="24" spans="1:29" ht="15.75" customHeight="1" x14ac:dyDescent="0.3">
      <c r="A24" s="168" t="s">
        <v>250</v>
      </c>
      <c r="B24" s="166">
        <v>0.7067154512154511</v>
      </c>
      <c r="C24" s="166">
        <v>-2.1765897478589591E-2</v>
      </c>
      <c r="D24" s="165">
        <v>0.95718150082484699</v>
      </c>
      <c r="E24" s="165">
        <v>8.9006982345320229E-2</v>
      </c>
      <c r="F24" s="169">
        <v>-0.29178560595672898</v>
      </c>
      <c r="G24" s="166">
        <v>0.45737044869452309</v>
      </c>
      <c r="H24" s="166">
        <v>2.5145540781310038E-3</v>
      </c>
      <c r="M24" s="168" t="s">
        <v>244</v>
      </c>
      <c r="N24" s="166">
        <v>0.72699633699633692</v>
      </c>
      <c r="O24" s="166">
        <v>-1.7732789859711273E-3</v>
      </c>
      <c r="P24" s="187"/>
      <c r="Q24" s="164" t="s">
        <v>244</v>
      </c>
      <c r="R24" s="165">
        <v>0.95429871087192653</v>
      </c>
      <c r="S24" s="165">
        <v>8.1885451071081916E-2</v>
      </c>
      <c r="T24" s="189"/>
      <c r="U24" s="168" t="s">
        <v>250</v>
      </c>
      <c r="V24" s="166">
        <v>0.7067154512154511</v>
      </c>
      <c r="W24" s="166">
        <v>-2.2054164766856954E-2</v>
      </c>
      <c r="X24" s="165">
        <v>0.95718150082484699</v>
      </c>
      <c r="Y24" s="165">
        <v>8.4768241024002378E-2</v>
      </c>
      <c r="Z24" s="169">
        <v>-0.29178560595672898</v>
      </c>
      <c r="AA24" s="166">
        <v>0.45737044869452298</v>
      </c>
      <c r="AB24" s="166">
        <v>1.0055512082690066E-3</v>
      </c>
      <c r="AC24" s="194">
        <v>20</v>
      </c>
    </row>
    <row r="25" spans="1:29" ht="15.6" customHeight="1" x14ac:dyDescent="0.3">
      <c r="A25" s="170" t="s">
        <v>309</v>
      </c>
      <c r="B25" s="171">
        <v>0.72848134869404069</v>
      </c>
      <c r="C25" s="171">
        <v>2.9036602182504095E-16</v>
      </c>
      <c r="D25" s="171">
        <v>0.86817451847952676</v>
      </c>
      <c r="E25" s="171">
        <v>2.9463611038129153E-16</v>
      </c>
      <c r="F25" s="172">
        <v>-0.23208818332439152</v>
      </c>
      <c r="G25" s="173">
        <v>0.45485589461639209</v>
      </c>
      <c r="H25" s="171">
        <v>9.1095222533346175E-17</v>
      </c>
      <c r="M25" s="168" t="s">
        <v>245</v>
      </c>
      <c r="N25" s="166">
        <v>0.70068797868797861</v>
      </c>
      <c r="O25" s="166">
        <v>-2.8081637294329442E-2</v>
      </c>
      <c r="P25" s="188"/>
      <c r="Q25" s="168" t="s">
        <v>245</v>
      </c>
      <c r="R25" s="166">
        <v>0.9123229335020081</v>
      </c>
      <c r="S25" s="166">
        <v>3.9909673701163495E-2</v>
      </c>
      <c r="T25" s="190"/>
      <c r="U25" s="170" t="s">
        <v>309</v>
      </c>
      <c r="V25" s="171">
        <v>0.72876961598230805</v>
      </c>
      <c r="W25" s="171">
        <v>2.0781097640419597E-16</v>
      </c>
      <c r="X25" s="192">
        <v>0.87241325980084461</v>
      </c>
      <c r="Y25" s="192">
        <v>2.5193522481878552E-16</v>
      </c>
      <c r="Z25" s="172">
        <v>-0.23208818332439157</v>
      </c>
      <c r="AA25" s="173">
        <v>0.45636489748625397</v>
      </c>
      <c r="AB25" s="173">
        <v>-8.5401771125012046E-17</v>
      </c>
    </row>
    <row r="26" spans="1:29" ht="15.6" customHeight="1" x14ac:dyDescent="0.3">
      <c r="A26" s="174" t="s">
        <v>234</v>
      </c>
      <c r="B26" s="166">
        <v>0.78614585414585425</v>
      </c>
      <c r="C26" s="166">
        <v>5.7664505451813564E-2</v>
      </c>
      <c r="D26" s="166">
        <v>0.89745512987012988</v>
      </c>
      <c r="E26" s="166">
        <v>2.9280611390603117E-2</v>
      </c>
      <c r="F26" s="175">
        <v>-0.31920110192837459</v>
      </c>
      <c r="G26" s="166">
        <v>0.45479996069586986</v>
      </c>
      <c r="H26" s="166">
        <v>-5.5933920522222014E-5</v>
      </c>
      <c r="M26" s="164" t="s">
        <v>311</v>
      </c>
      <c r="N26" s="165">
        <v>0.83010539460539456</v>
      </c>
      <c r="O26" s="165">
        <v>0.10133577862308651</v>
      </c>
      <c r="P26" s="187"/>
      <c r="Q26" s="164" t="s">
        <v>311</v>
      </c>
      <c r="R26" s="165">
        <v>1.0005869463869463</v>
      </c>
      <c r="S26" s="165">
        <v>0.12817368658610173</v>
      </c>
      <c r="T26" s="189"/>
      <c r="U26" s="174" t="s">
        <v>234</v>
      </c>
      <c r="V26" s="166">
        <v>0.78614585414585425</v>
      </c>
      <c r="W26" s="166">
        <v>5.73762381635462E-2</v>
      </c>
      <c r="X26" s="166">
        <v>0.89745512987012988</v>
      </c>
      <c r="Y26" s="166">
        <v>2.5041870069285266E-2</v>
      </c>
      <c r="Z26" s="175">
        <v>-0.31920110192837459</v>
      </c>
      <c r="AA26" s="166">
        <v>0.45479996069586975</v>
      </c>
      <c r="AB26" s="166">
        <v>-1.5649367903842193E-3</v>
      </c>
      <c r="AC26" s="194">
        <v>21</v>
      </c>
    </row>
    <row r="27" spans="1:29" ht="15.75" customHeight="1" x14ac:dyDescent="0.3">
      <c r="A27" s="168" t="s">
        <v>247</v>
      </c>
      <c r="B27" s="166">
        <v>0.65842390942390938</v>
      </c>
      <c r="C27" s="166">
        <v>-7.0057439270131305E-2</v>
      </c>
      <c r="D27" s="166">
        <v>0.8755382608695651</v>
      </c>
      <c r="E27" s="166">
        <v>7.3637423900383414E-3</v>
      </c>
      <c r="F27" s="169">
        <v>-0.17392941283315611</v>
      </c>
      <c r="G27" s="166">
        <v>0.45334425248677279</v>
      </c>
      <c r="H27" s="166">
        <v>-1.511642129619295E-3</v>
      </c>
      <c r="M27" s="168" t="s">
        <v>247</v>
      </c>
      <c r="N27" s="166">
        <v>0.65842390942390938</v>
      </c>
      <c r="O27" s="166">
        <v>-7.0345706558398668E-2</v>
      </c>
      <c r="P27" s="187"/>
      <c r="Q27" s="168" t="s">
        <v>247</v>
      </c>
      <c r="R27" s="166">
        <v>0.8755382608695651</v>
      </c>
      <c r="S27" s="166">
        <v>3.1250010687204899E-3</v>
      </c>
      <c r="T27" s="189"/>
      <c r="U27" s="168" t="s">
        <v>247</v>
      </c>
      <c r="V27" s="166">
        <v>0.65842390942390938</v>
      </c>
      <c r="W27" s="166">
        <v>-7.0345706558398668E-2</v>
      </c>
      <c r="X27" s="166">
        <v>0.8755382608695651</v>
      </c>
      <c r="Y27" s="166">
        <v>3.1250010687204899E-3</v>
      </c>
      <c r="Z27" s="169">
        <v>-0.17392941283315611</v>
      </c>
      <c r="AA27" s="166">
        <v>0.45334425248677279</v>
      </c>
      <c r="AB27" s="166">
        <v>-3.0206449994811813E-3</v>
      </c>
      <c r="AC27" s="194">
        <v>22</v>
      </c>
    </row>
    <row r="28" spans="1:29" ht="15.75" customHeight="1" x14ac:dyDescent="0.3">
      <c r="A28" s="168" t="s">
        <v>251</v>
      </c>
      <c r="B28" s="166">
        <v>0.67788961038961038</v>
      </c>
      <c r="C28" s="166">
        <v>-5.0591738304430312E-2</v>
      </c>
      <c r="D28" s="166">
        <v>0.87611531854751024</v>
      </c>
      <c r="E28" s="166">
        <v>7.9408000679834778E-3</v>
      </c>
      <c r="F28" s="169">
        <v>-0.19435199381723445</v>
      </c>
      <c r="G28" s="166">
        <v>0.45321764503996204</v>
      </c>
      <c r="H28" s="166">
        <v>-1.6382495764300509E-3</v>
      </c>
      <c r="M28" s="168" t="s">
        <v>248</v>
      </c>
      <c r="N28" s="166">
        <v>0.72667605394605383</v>
      </c>
      <c r="O28" s="166">
        <v>-2.0935620362542151E-3</v>
      </c>
      <c r="P28" s="187"/>
      <c r="Q28" s="164" t="s">
        <v>248</v>
      </c>
      <c r="R28" s="165">
        <v>0.96132771817507923</v>
      </c>
      <c r="S28" s="165">
        <v>8.8914458374234617E-2</v>
      </c>
      <c r="T28" s="189"/>
      <c r="U28" s="168" t="s">
        <v>251</v>
      </c>
      <c r="V28" s="166">
        <v>0.67788961038961038</v>
      </c>
      <c r="W28" s="166">
        <v>-5.0880005592697675E-2</v>
      </c>
      <c r="X28" s="166">
        <v>0.87611531854751024</v>
      </c>
      <c r="Y28" s="166">
        <v>3.7020587466656263E-3</v>
      </c>
      <c r="Z28" s="169">
        <v>-0.19435199381723445</v>
      </c>
      <c r="AA28" s="166">
        <v>0.45321764503996204</v>
      </c>
      <c r="AB28" s="166">
        <v>-3.1472524462919371E-3</v>
      </c>
      <c r="AC28" s="194">
        <v>22</v>
      </c>
    </row>
    <row r="29" spans="1:29" ht="15.75" customHeight="1" x14ac:dyDescent="0.3">
      <c r="A29" s="168" t="s">
        <v>254</v>
      </c>
      <c r="B29" s="166">
        <v>0.76647752247752232</v>
      </c>
      <c r="C29" s="166">
        <v>3.7996173783481635E-2</v>
      </c>
      <c r="D29" s="166">
        <v>0.85315295540832281</v>
      </c>
      <c r="E29" s="166">
        <v>-1.5021563071203947E-2</v>
      </c>
      <c r="F29" s="169">
        <v>-0.26008292645121289</v>
      </c>
      <c r="G29" s="166">
        <v>0.45318251714487739</v>
      </c>
      <c r="H29" s="166">
        <v>-1.6733774715146921E-3</v>
      </c>
      <c r="M29" s="168" t="s">
        <v>250</v>
      </c>
      <c r="N29" s="166">
        <v>0.7067154512154511</v>
      </c>
      <c r="O29" s="166">
        <v>-2.2054164766856954E-2</v>
      </c>
      <c r="P29" s="187"/>
      <c r="Q29" s="164" t="s">
        <v>250</v>
      </c>
      <c r="R29" s="165">
        <v>0.95718150082484699</v>
      </c>
      <c r="S29" s="165">
        <v>8.4768241024002378E-2</v>
      </c>
      <c r="T29" s="189"/>
      <c r="U29" s="168" t="s">
        <v>254</v>
      </c>
      <c r="V29" s="166">
        <v>0.76647752247752232</v>
      </c>
      <c r="W29" s="166">
        <v>3.7707906495214272E-2</v>
      </c>
      <c r="X29" s="166">
        <v>0.85315295540832281</v>
      </c>
      <c r="Y29" s="166">
        <v>-1.9260304392521799E-2</v>
      </c>
      <c r="Z29" s="169">
        <v>-0.26008292645121289</v>
      </c>
      <c r="AA29" s="166">
        <v>0.45318251714487739</v>
      </c>
      <c r="AB29" s="166">
        <v>-3.1823803413765783E-3</v>
      </c>
      <c r="AC29" s="194">
        <v>22</v>
      </c>
    </row>
    <row r="30" spans="1:29" ht="15.75" customHeight="1" x14ac:dyDescent="0.3">
      <c r="A30" s="168" t="s">
        <v>244</v>
      </c>
      <c r="B30" s="166">
        <v>0.72699633699633692</v>
      </c>
      <c r="C30" s="166">
        <v>-1.4850116977037642E-3</v>
      </c>
      <c r="D30" s="165">
        <v>0.95429871087192653</v>
      </c>
      <c r="E30" s="165">
        <v>8.6124192392399768E-2</v>
      </c>
      <c r="F30" s="169">
        <v>-0.3897935397935397</v>
      </c>
      <c r="G30" s="166">
        <v>0.43050050269157464</v>
      </c>
      <c r="H30" s="166">
        <v>-2.4355391924817449E-2</v>
      </c>
      <c r="M30" s="168" t="s">
        <v>251</v>
      </c>
      <c r="N30" s="166">
        <v>0.67788961038961038</v>
      </c>
      <c r="O30" s="166">
        <v>-5.0880005592697675E-2</v>
      </c>
      <c r="P30" s="187"/>
      <c r="Q30" s="168" t="s">
        <v>251</v>
      </c>
      <c r="R30" s="166">
        <v>0.87611531854751024</v>
      </c>
      <c r="S30" s="166">
        <v>3.7020587466656263E-3</v>
      </c>
      <c r="T30" s="189"/>
      <c r="U30" s="168" t="s">
        <v>260</v>
      </c>
      <c r="V30" s="166">
        <v>0.73006143856143846</v>
      </c>
      <c r="W30" s="166">
        <v>1.2918225791304083E-3</v>
      </c>
      <c r="X30" s="191">
        <v>0.89100000000000001</v>
      </c>
      <c r="Y30" s="166">
        <v>1.8586740199155405E-2</v>
      </c>
      <c r="Z30" s="169">
        <v>-0.31407296803018725</v>
      </c>
      <c r="AA30" s="166">
        <v>0.43566282351041702</v>
      </c>
      <c r="AB30" s="166">
        <v>-2.0702073975836954E-2</v>
      </c>
      <c r="AC30" s="194">
        <v>23</v>
      </c>
    </row>
    <row r="31" spans="1:29" ht="15.75" customHeight="1" x14ac:dyDescent="0.3">
      <c r="A31" s="168" t="s">
        <v>257</v>
      </c>
      <c r="B31" s="166">
        <v>0.74343023643023631</v>
      </c>
      <c r="C31" s="166">
        <v>1.4948887736195626E-2</v>
      </c>
      <c r="D31" s="166">
        <v>0.85534699190716135</v>
      </c>
      <c r="E31" s="166">
        <v>-1.2827526572365411E-2</v>
      </c>
      <c r="F31" s="169">
        <v>-0.33420430579521487</v>
      </c>
      <c r="G31" s="166">
        <v>0.42152430751406095</v>
      </c>
      <c r="H31" s="166">
        <v>-3.3331587102331139E-2</v>
      </c>
      <c r="M31" s="168" t="s">
        <v>249</v>
      </c>
      <c r="N31" s="166">
        <v>0.72149450549450556</v>
      </c>
      <c r="O31" s="166">
        <v>-7.2751104878024941E-3</v>
      </c>
      <c r="P31" s="187"/>
      <c r="Q31" s="168" t="s">
        <v>249</v>
      </c>
      <c r="R31" s="166">
        <v>0.83930894342945184</v>
      </c>
      <c r="S31" s="166">
        <v>-3.3104316371392772E-2</v>
      </c>
      <c r="T31" s="189"/>
      <c r="U31" s="168" t="s">
        <v>244</v>
      </c>
      <c r="V31" s="166">
        <v>0.72699633699633692</v>
      </c>
      <c r="W31" s="166">
        <v>-1.7732789859711273E-3</v>
      </c>
      <c r="X31" s="165">
        <v>0.95429871087192653</v>
      </c>
      <c r="Y31" s="165">
        <v>8.1885451071081916E-2</v>
      </c>
      <c r="Z31" s="169">
        <v>-0.3897935397935397</v>
      </c>
      <c r="AA31" s="166">
        <v>0.43050050269157464</v>
      </c>
      <c r="AB31" s="166">
        <v>-2.5864394794679335E-2</v>
      </c>
      <c r="AC31" s="194">
        <v>24</v>
      </c>
    </row>
    <row r="32" spans="1:29" ht="15.75" customHeight="1" x14ac:dyDescent="0.3">
      <c r="A32" s="168" t="s">
        <v>232</v>
      </c>
      <c r="B32" s="166">
        <v>0.71209590409590418</v>
      </c>
      <c r="C32" s="166">
        <v>-1.6385444598136512E-2</v>
      </c>
      <c r="D32" s="166">
        <v>0.79892588865086012</v>
      </c>
      <c r="E32" s="166">
        <v>-6.9248629828666641E-2</v>
      </c>
      <c r="F32" s="169">
        <v>-0.26621671258034896</v>
      </c>
      <c r="G32" s="166">
        <v>0.41493502672213839</v>
      </c>
      <c r="H32" s="166">
        <v>-3.9920867894253698E-2</v>
      </c>
      <c r="M32" s="168" t="s">
        <v>252</v>
      </c>
      <c r="N32" s="166">
        <v>0.74573176823176812</v>
      </c>
      <c r="O32" s="166">
        <v>1.6962152249460072E-2</v>
      </c>
      <c r="P32" s="187"/>
      <c r="Q32" s="168" t="s">
        <v>252</v>
      </c>
      <c r="R32" s="166">
        <v>0.72630347763347769</v>
      </c>
      <c r="S32" s="166">
        <v>-0.14610978216736692</v>
      </c>
      <c r="T32" s="189"/>
      <c r="U32" s="168" t="s">
        <v>257</v>
      </c>
      <c r="V32" s="191">
        <v>0.74343023643023631</v>
      </c>
      <c r="W32" s="166">
        <v>1.4660620447928263E-2</v>
      </c>
      <c r="X32" s="166">
        <v>0.85534699190716135</v>
      </c>
      <c r="Y32" s="166">
        <v>-1.7066267893683262E-2</v>
      </c>
      <c r="Z32" s="169">
        <v>-0.33420430579521487</v>
      </c>
      <c r="AA32" s="166">
        <v>0.42152430751406089</v>
      </c>
      <c r="AB32" s="166">
        <v>-3.4840589972193081E-2</v>
      </c>
      <c r="AC32" s="194">
        <v>25</v>
      </c>
    </row>
    <row r="33" spans="1:29" ht="15.75" customHeight="1" x14ac:dyDescent="0.3">
      <c r="A33" s="168" t="s">
        <v>255</v>
      </c>
      <c r="B33" s="166">
        <v>0.72701232101232105</v>
      </c>
      <c r="C33" s="166">
        <v>-1.4690276817196368E-3</v>
      </c>
      <c r="D33" s="166">
        <v>0.82610729752770684</v>
      </c>
      <c r="E33" s="166">
        <v>-4.2067220951819917E-2</v>
      </c>
      <c r="F33" s="169">
        <v>-0.33288819024113137</v>
      </c>
      <c r="G33" s="166">
        <v>0.40674380943296545</v>
      </c>
      <c r="H33" s="166">
        <v>-4.8112085183426634E-2</v>
      </c>
      <c r="M33" s="168" t="s">
        <v>253</v>
      </c>
      <c r="N33" s="166">
        <v>0.66393306693306697</v>
      </c>
      <c r="O33" s="166">
        <v>-6.4836549049241077E-2</v>
      </c>
      <c r="P33" s="187"/>
      <c r="Q33" s="168" t="s">
        <v>253</v>
      </c>
      <c r="R33" s="166">
        <v>0.86438621233547264</v>
      </c>
      <c r="S33" s="166">
        <v>-8.0270474653719726E-3</v>
      </c>
      <c r="T33" s="189"/>
      <c r="U33" s="168" t="s">
        <v>241</v>
      </c>
      <c r="V33" s="166">
        <v>0.72299317349317349</v>
      </c>
      <c r="W33" s="166">
        <v>-5.7764424891345589E-3</v>
      </c>
      <c r="X33" s="191">
        <v>0.84399999999999997</v>
      </c>
      <c r="Y33" s="166">
        <v>-2.8413259800844637E-2</v>
      </c>
      <c r="Z33" s="169">
        <v>-0.32166438934923014</v>
      </c>
      <c r="AA33" s="166">
        <v>0.41510959471464776</v>
      </c>
      <c r="AB33" s="166">
        <v>-4.1255302771606217E-2</v>
      </c>
      <c r="AC33" s="194">
        <v>26</v>
      </c>
    </row>
    <row r="34" spans="1:29" ht="15.75" customHeight="1" x14ac:dyDescent="0.3">
      <c r="A34" s="168" t="s">
        <v>260</v>
      </c>
      <c r="B34" s="166">
        <v>0.73006143856143846</v>
      </c>
      <c r="C34" s="166">
        <v>1.5800898673977715E-3</v>
      </c>
      <c r="D34" s="166">
        <v>0.79070937154884935</v>
      </c>
      <c r="E34" s="166">
        <v>-7.7465146930677409E-2</v>
      </c>
      <c r="F34" s="169">
        <v>-0.31407296803018725</v>
      </c>
      <c r="G34" s="166">
        <v>0.40223261402670013</v>
      </c>
      <c r="H34" s="166">
        <v>-5.2623280589691956E-2</v>
      </c>
      <c r="M34" s="168" t="s">
        <v>254</v>
      </c>
      <c r="N34" s="166">
        <v>0.76647752247752232</v>
      </c>
      <c r="O34" s="166">
        <v>3.7707906495214272E-2</v>
      </c>
      <c r="P34" s="187"/>
      <c r="Q34" s="168" t="s">
        <v>254</v>
      </c>
      <c r="R34" s="166">
        <v>0.85315295540832281</v>
      </c>
      <c r="S34" s="166">
        <v>-1.9260304392521799E-2</v>
      </c>
      <c r="T34" s="189"/>
      <c r="U34" s="168" t="s">
        <v>232</v>
      </c>
      <c r="V34" s="166">
        <v>0.71209590409590418</v>
      </c>
      <c r="W34" s="166">
        <v>-1.6673711886403875E-2</v>
      </c>
      <c r="X34" s="166">
        <v>0.79892588865086012</v>
      </c>
      <c r="Y34" s="166">
        <v>-7.3487371149984493E-2</v>
      </c>
      <c r="Z34" s="169">
        <v>-0.26621671258034896</v>
      </c>
      <c r="AA34" s="166">
        <v>0.41493502672213839</v>
      </c>
      <c r="AB34" s="166">
        <v>-4.1429870764115584E-2</v>
      </c>
      <c r="AC34" s="194">
        <v>26</v>
      </c>
    </row>
    <row r="35" spans="1:29" ht="15.75" customHeight="1" x14ac:dyDescent="0.3">
      <c r="A35" s="168" t="s">
        <v>241</v>
      </c>
      <c r="B35" s="166">
        <v>0.72299317349317349</v>
      </c>
      <c r="C35" s="166">
        <v>-5.4881752008671958E-3</v>
      </c>
      <c r="D35" s="166">
        <v>0.79331454344588492</v>
      </c>
      <c r="E35" s="166">
        <v>-7.4859975033641835E-2</v>
      </c>
      <c r="F35" s="169">
        <v>-0.32166438934923014</v>
      </c>
      <c r="G35" s="166">
        <v>0.39821444252994276</v>
      </c>
      <c r="H35" s="166">
        <v>-5.6641452086449329E-2</v>
      </c>
      <c r="M35" s="168" t="s">
        <v>255</v>
      </c>
      <c r="N35" s="166">
        <v>0.72701232101232105</v>
      </c>
      <c r="O35" s="166">
        <v>-1.757294969987E-3</v>
      </c>
      <c r="P35" s="187"/>
      <c r="Q35" s="168" t="s">
        <v>255</v>
      </c>
      <c r="R35" s="166">
        <v>0.82610729752770684</v>
      </c>
      <c r="S35" s="166">
        <v>-4.6305962273137768E-2</v>
      </c>
      <c r="T35" s="189"/>
      <c r="U35" s="168" t="s">
        <v>255</v>
      </c>
      <c r="V35" s="166">
        <v>0.72701232101232105</v>
      </c>
      <c r="W35" s="166">
        <v>-1.757294969987E-3</v>
      </c>
      <c r="X35" s="166">
        <v>0.82610729752770684</v>
      </c>
      <c r="Y35" s="166">
        <v>-4.6305962273137768E-2</v>
      </c>
      <c r="Z35" s="169">
        <v>-0.33288819024113137</v>
      </c>
      <c r="AA35" s="166">
        <v>0.40674380943296545</v>
      </c>
      <c r="AB35" s="166">
        <v>-4.962108805328852E-2</v>
      </c>
      <c r="AC35" s="194">
        <v>27</v>
      </c>
    </row>
    <row r="36" spans="1:29" ht="15.75" customHeight="1" x14ac:dyDescent="0.3">
      <c r="A36" s="168" t="s">
        <v>240</v>
      </c>
      <c r="B36" s="165">
        <v>0.8097365967365967</v>
      </c>
      <c r="C36" s="165">
        <v>8.1255248042556016E-2</v>
      </c>
      <c r="D36" s="176">
        <v>0.652725</v>
      </c>
      <c r="E36" s="176">
        <v>-0.21544951847952676</v>
      </c>
      <c r="F36" s="169">
        <v>-0.28575688232438801</v>
      </c>
      <c r="G36" s="166">
        <v>0.39223490480406958</v>
      </c>
      <c r="H36" s="166">
        <v>-6.2620989812322503E-2</v>
      </c>
      <c r="M36" s="168" t="s">
        <v>256</v>
      </c>
      <c r="N36" s="166">
        <v>0.71654711954711958</v>
      </c>
      <c r="O36" s="166">
        <v>-1.2222496435188468E-2</v>
      </c>
      <c r="P36" s="187"/>
      <c r="Q36" s="164" t="s">
        <v>256</v>
      </c>
      <c r="R36" s="165">
        <v>0.93928759157509156</v>
      </c>
      <c r="S36" s="165">
        <v>6.6874331774246953E-2</v>
      </c>
      <c r="T36" s="189"/>
      <c r="U36" s="168" t="s">
        <v>240</v>
      </c>
      <c r="V36" s="165">
        <v>0.8097365967365967</v>
      </c>
      <c r="W36" s="165">
        <v>8.0966980754288653E-2</v>
      </c>
      <c r="X36" s="176">
        <v>0.652725</v>
      </c>
      <c r="Y36" s="176">
        <v>-0.21968825980084461</v>
      </c>
      <c r="Z36" s="169">
        <v>-0.28575688232438801</v>
      </c>
      <c r="AA36" s="166">
        <v>0.39223490480406964</v>
      </c>
      <c r="AB36" s="166">
        <v>-6.4129992682184334E-2</v>
      </c>
      <c r="AC36" s="194">
        <v>18</v>
      </c>
    </row>
    <row r="37" spans="1:29" ht="15.75" customHeight="1" x14ac:dyDescent="0.3">
      <c r="A37" s="168" t="s">
        <v>258</v>
      </c>
      <c r="B37" s="176">
        <v>0.62138198468198469</v>
      </c>
      <c r="C37" s="176">
        <v>-0.107099364012056</v>
      </c>
      <c r="D37" s="166">
        <v>0.86284408939847135</v>
      </c>
      <c r="E37" s="166">
        <v>-5.33042908105541E-3</v>
      </c>
      <c r="F37" s="169">
        <v>-0.30835313923549212</v>
      </c>
      <c r="G37" s="166">
        <v>0.3919576449483213</v>
      </c>
      <c r="H37" s="166">
        <v>-6.2898249668070783E-2</v>
      </c>
      <c r="M37" s="168" t="s">
        <v>257</v>
      </c>
      <c r="N37" s="191">
        <v>0.74343023643023631</v>
      </c>
      <c r="O37" s="166">
        <v>1.4660620447928263E-2</v>
      </c>
      <c r="P37" s="187"/>
      <c r="Q37" s="168" t="s">
        <v>257</v>
      </c>
      <c r="R37" s="166">
        <v>0.85534699190716135</v>
      </c>
      <c r="S37" s="166">
        <v>-1.7066267893683262E-2</v>
      </c>
      <c r="T37" s="189"/>
      <c r="U37" s="168" t="s">
        <v>258</v>
      </c>
      <c r="V37" s="176">
        <v>0.62138198468198469</v>
      </c>
      <c r="W37" s="176">
        <v>-0.10738763130032336</v>
      </c>
      <c r="X37" s="166">
        <v>0.86284408939847135</v>
      </c>
      <c r="Y37" s="166">
        <v>-9.5691704023732616E-3</v>
      </c>
      <c r="Z37" s="169">
        <v>-0.30835313923549212</v>
      </c>
      <c r="AA37" s="166">
        <v>0.3919576449483213</v>
      </c>
      <c r="AB37" s="166">
        <v>-6.4407252537932669E-2</v>
      </c>
      <c r="AC37" s="194">
        <v>19</v>
      </c>
    </row>
    <row r="38" spans="1:29" ht="15.75" customHeight="1" x14ac:dyDescent="0.3">
      <c r="A38" s="168" t="s">
        <v>242</v>
      </c>
      <c r="B38" s="166">
        <v>0.68781668331668333</v>
      </c>
      <c r="C38" s="166">
        <v>-4.0664665377357356E-2</v>
      </c>
      <c r="D38" s="166">
        <v>0.79416864793390052</v>
      </c>
      <c r="E38" s="166">
        <v>-7.400587054562624E-2</v>
      </c>
      <c r="F38" s="169">
        <v>-0.31653993313084228</v>
      </c>
      <c r="G38" s="166">
        <v>0.38848179937324723</v>
      </c>
      <c r="H38" s="166">
        <v>-6.6374095243144859E-2</v>
      </c>
      <c r="M38" s="177" t="s">
        <v>258</v>
      </c>
      <c r="N38" s="176">
        <v>0.62138198468198469</v>
      </c>
      <c r="O38" s="176">
        <v>-0.10738763130032336</v>
      </c>
      <c r="P38" s="187"/>
      <c r="Q38" s="168" t="s">
        <v>258</v>
      </c>
      <c r="R38" s="166">
        <v>0.86284408939847135</v>
      </c>
      <c r="S38" s="166">
        <v>-9.5691704023732616E-3</v>
      </c>
      <c r="T38" s="189"/>
      <c r="U38" s="168" t="s">
        <v>242</v>
      </c>
      <c r="V38" s="166">
        <v>0.68781668331668333</v>
      </c>
      <c r="W38" s="166">
        <v>-4.0952932665624719E-2</v>
      </c>
      <c r="X38" s="166">
        <v>0.79416864793390052</v>
      </c>
      <c r="Y38" s="166">
        <v>-7.8244611866944092E-2</v>
      </c>
      <c r="Z38" s="169">
        <v>-0.31653993313084228</v>
      </c>
      <c r="AA38" s="166">
        <v>0.38848179937324717</v>
      </c>
      <c r="AB38" s="166">
        <v>-6.7883098113006801E-2</v>
      </c>
      <c r="AC38" s="194">
        <v>20</v>
      </c>
    </row>
    <row r="39" spans="1:29" ht="15.75" customHeight="1" x14ac:dyDescent="0.3">
      <c r="A39" s="168" t="s">
        <v>252</v>
      </c>
      <c r="B39" s="166">
        <v>0.74573176823176812</v>
      </c>
      <c r="C39" s="166">
        <v>1.7250419537727435E-2</v>
      </c>
      <c r="D39" s="166">
        <v>0.72630347763347769</v>
      </c>
      <c r="E39" s="166">
        <v>-0.14187104084604907</v>
      </c>
      <c r="F39" s="169">
        <v>-0.32666908848727039</v>
      </c>
      <c r="G39" s="166">
        <v>0.38178871912599183</v>
      </c>
      <c r="H39" s="166">
        <v>-7.306717549040026E-2</v>
      </c>
      <c r="M39" s="168" t="s">
        <v>259</v>
      </c>
      <c r="N39" s="166">
        <v>0.69649983349983347</v>
      </c>
      <c r="O39" s="166">
        <v>-3.2269782482474585E-2</v>
      </c>
      <c r="P39" s="187"/>
      <c r="Q39" s="164" t="s">
        <v>259</v>
      </c>
      <c r="R39" s="165">
        <v>0.9855919983619984</v>
      </c>
      <c r="S39" s="165">
        <v>0.11317873856115379</v>
      </c>
      <c r="T39" s="189"/>
      <c r="U39" s="168" t="s">
        <v>252</v>
      </c>
      <c r="V39" s="166">
        <v>0.74573176823176812</v>
      </c>
      <c r="W39" s="166">
        <v>1.6962152249460072E-2</v>
      </c>
      <c r="X39" s="166">
        <v>0.72630347763347769</v>
      </c>
      <c r="Y39" s="166">
        <v>-0.14610978216736692</v>
      </c>
      <c r="Z39" s="169">
        <v>-0.32666908848727039</v>
      </c>
      <c r="AA39" s="166">
        <v>0.38178871912599188</v>
      </c>
      <c r="AB39" s="166">
        <v>-7.4576178360262091E-2</v>
      </c>
      <c r="AC39" s="194">
        <v>21</v>
      </c>
    </row>
    <row r="40" spans="1:29" ht="15.75" customHeight="1" x14ac:dyDescent="0.3">
      <c r="A40" s="168" t="s">
        <v>249</v>
      </c>
      <c r="B40" s="166">
        <v>0.72149450549450556</v>
      </c>
      <c r="C40" s="166">
        <v>-6.986843199535131E-3</v>
      </c>
      <c r="D40" s="166">
        <v>0.83930894342945184</v>
      </c>
      <c r="E40" s="166">
        <v>-2.8865575050074921E-2</v>
      </c>
      <c r="F40" s="169">
        <v>-0.41870916961826066</v>
      </c>
      <c r="G40" s="166">
        <v>0.38069809310189889</v>
      </c>
      <c r="H40" s="166">
        <v>-7.4157801514493193E-2</v>
      </c>
      <c r="M40" s="168" t="s">
        <v>260</v>
      </c>
      <c r="N40" s="166">
        <v>0.73006143856143846</v>
      </c>
      <c r="O40" s="166">
        <v>1.2918225791304083E-3</v>
      </c>
      <c r="P40" s="187"/>
      <c r="Q40" s="168" t="s">
        <v>260</v>
      </c>
      <c r="R40" s="191">
        <v>0.89100000000000001</v>
      </c>
      <c r="S40" s="166">
        <v>1.8586740199155405E-2</v>
      </c>
      <c r="T40" s="189"/>
      <c r="U40" s="168" t="s">
        <v>249</v>
      </c>
      <c r="V40" s="166">
        <v>0.72149450549450556</v>
      </c>
      <c r="W40" s="166">
        <v>-7.2751104878024941E-3</v>
      </c>
      <c r="X40" s="166">
        <v>0.83930894342945184</v>
      </c>
      <c r="Y40" s="166">
        <v>-3.3104316371392772E-2</v>
      </c>
      <c r="Z40" s="169">
        <v>-0.41870916961826066</v>
      </c>
      <c r="AA40" s="166">
        <v>0.380698093101899</v>
      </c>
      <c r="AB40" s="166">
        <v>-7.5666804384354969E-2</v>
      </c>
      <c r="AC40" s="194">
        <v>22</v>
      </c>
    </row>
    <row r="41" spans="1:29" ht="15.75" customHeight="1" x14ac:dyDescent="0.3">
      <c r="A41" s="168" t="s">
        <v>228</v>
      </c>
      <c r="B41" s="166">
        <v>0.70574475524475522</v>
      </c>
      <c r="C41" s="166">
        <v>-2.2736593449285469E-2</v>
      </c>
      <c r="D41" s="166">
        <v>0.84394821428571432</v>
      </c>
      <c r="E41" s="166">
        <v>-2.4226304193812442E-2</v>
      </c>
      <c r="F41" s="169">
        <v>-0.41771270012376727</v>
      </c>
      <c r="G41" s="166">
        <v>0.37732675646890074</v>
      </c>
      <c r="H41" s="166">
        <v>-7.752913814749135E-2</v>
      </c>
      <c r="M41" s="168" t="s">
        <v>261</v>
      </c>
      <c r="N41" s="166">
        <v>0.80490043290043278</v>
      </c>
      <c r="O41" s="166">
        <v>7.6130816918124733E-2</v>
      </c>
      <c r="P41" s="187"/>
      <c r="Q41" s="168" t="s">
        <v>261</v>
      </c>
      <c r="R41" s="166">
        <v>0.8746645956607495</v>
      </c>
      <c r="S41" s="166">
        <v>2.2513358599048905E-3</v>
      </c>
      <c r="T41" s="189"/>
      <c r="U41" s="168" t="s">
        <v>228</v>
      </c>
      <c r="V41" s="166">
        <v>0.705744755244755</v>
      </c>
      <c r="W41" s="166">
        <v>-2.3024860737553055E-2</v>
      </c>
      <c r="X41" s="166">
        <v>0.84394821428571432</v>
      </c>
      <c r="Y41" s="166">
        <v>-2.8465045515130294E-2</v>
      </c>
      <c r="Z41" s="169">
        <v>-0.41771270012376727</v>
      </c>
      <c r="AA41" s="166">
        <v>0.37732675646890068</v>
      </c>
      <c r="AB41" s="166">
        <v>-7.9038141017353292E-2</v>
      </c>
      <c r="AC41" s="194">
        <v>23</v>
      </c>
    </row>
    <row r="42" spans="1:29" ht="15.75" customHeight="1" x14ac:dyDescent="0.3">
      <c r="A42" s="177" t="s">
        <v>226</v>
      </c>
      <c r="B42" s="176">
        <v>0.62800505050505051</v>
      </c>
      <c r="C42" s="176">
        <v>-0.10047629818899018</v>
      </c>
      <c r="D42" s="166">
        <v>0.85919303627407084</v>
      </c>
      <c r="E42" s="166">
        <v>-8.9814822054559151E-3</v>
      </c>
      <c r="F42" s="178">
        <v>-0.40981011412829593</v>
      </c>
      <c r="G42" s="176">
        <v>0.35912932421694183</v>
      </c>
      <c r="H42" s="176">
        <v>-9.5726570399450261E-2</v>
      </c>
      <c r="M42" s="168" t="s">
        <v>262</v>
      </c>
      <c r="N42" s="166">
        <v>0.68413686313686328</v>
      </c>
      <c r="O42" s="166">
        <v>-4.4632752845444768E-2</v>
      </c>
      <c r="P42" s="187"/>
      <c r="Q42" s="168" t="s">
        <v>262</v>
      </c>
      <c r="R42" s="166">
        <v>0.91536232462599787</v>
      </c>
      <c r="S42" s="166">
        <v>4.294906482515326E-2</v>
      </c>
      <c r="T42" s="189"/>
      <c r="U42" s="177" t="s">
        <v>226</v>
      </c>
      <c r="V42" s="176">
        <v>0.62800505050505051</v>
      </c>
      <c r="W42" s="176">
        <v>-0.10076456547725754</v>
      </c>
      <c r="X42" s="166">
        <v>0.85919303627407084</v>
      </c>
      <c r="Y42" s="166">
        <v>-1.3220223526773767E-2</v>
      </c>
      <c r="Z42" s="178">
        <v>-0.40981011412829593</v>
      </c>
      <c r="AA42" s="176">
        <v>0.35912932421694183</v>
      </c>
      <c r="AB42" s="176">
        <v>-9.7235573269312148E-2</v>
      </c>
      <c r="AC42" s="194">
        <v>24</v>
      </c>
    </row>
    <row r="43" spans="1:29" ht="15.75" customHeight="1" thickBot="1" x14ac:dyDescent="0.35">
      <c r="A43" s="177" t="s">
        <v>225</v>
      </c>
      <c r="B43" s="176">
        <v>0.57758207070707057</v>
      </c>
      <c r="C43" s="176">
        <v>-0.15089927798697012</v>
      </c>
      <c r="D43" s="176">
        <v>0.49027201457079511</v>
      </c>
      <c r="E43" s="176">
        <v>-0.37790250390873165</v>
      </c>
      <c r="F43" s="178">
        <v>-0.23514692378328739</v>
      </c>
      <c r="G43" s="179">
        <v>0.27756905383152608</v>
      </c>
      <c r="H43" s="176">
        <v>-0.17728684078486601</v>
      </c>
      <c r="M43" s="170" t="s">
        <v>309</v>
      </c>
      <c r="N43" s="171">
        <v>0.72876961598230805</v>
      </c>
      <c r="O43" s="171">
        <v>2.0781097640419597E-16</v>
      </c>
      <c r="P43" s="187"/>
      <c r="Q43" s="170" t="s">
        <v>309</v>
      </c>
      <c r="R43" s="192">
        <v>0.87241325980084461</v>
      </c>
      <c r="S43" s="192">
        <v>2.5193522481878552E-16</v>
      </c>
      <c r="T43" s="189"/>
      <c r="U43" s="177" t="s">
        <v>225</v>
      </c>
      <c r="V43" s="176">
        <v>0.57758207070707057</v>
      </c>
      <c r="W43" s="176">
        <v>-0.15118754527523748</v>
      </c>
      <c r="X43" s="176">
        <v>0.49027201457079511</v>
      </c>
      <c r="Y43" s="176">
        <v>-0.3821412452300495</v>
      </c>
      <c r="Z43" s="178">
        <v>-0.23514692378328739</v>
      </c>
      <c r="AA43" s="179">
        <v>0.27756905383152614</v>
      </c>
      <c r="AB43" s="179">
        <v>-0.17879584365472784</v>
      </c>
      <c r="AC43" s="194">
        <v>25</v>
      </c>
    </row>
    <row r="44" spans="1:29" ht="15.75" customHeight="1" thickBot="1" x14ac:dyDescent="0.35">
      <c r="B44" s="180"/>
      <c r="C44" s="181">
        <v>-7.5449638993485058E-2</v>
      </c>
      <c r="D44" s="180"/>
      <c r="E44" s="181">
        <v>-0.18895125195436582</v>
      </c>
      <c r="F44" s="180"/>
      <c r="H44" s="181">
        <v>-8.8643420392433003E-2</v>
      </c>
      <c r="N44" s="180"/>
      <c r="O44" s="181">
        <v>-7.5593772637618739E-2</v>
      </c>
      <c r="P44" s="185"/>
      <c r="S44" s="181">
        <v>-0.19107062261502475</v>
      </c>
      <c r="T44" s="185"/>
      <c r="W44" s="181">
        <v>-7.5593772637618739E-2</v>
      </c>
      <c r="Y44" s="181">
        <v>-0.19107062261502475</v>
      </c>
      <c r="Z44" s="180"/>
      <c r="AB44" s="181">
        <v>-8.9397921827363919E-2</v>
      </c>
    </row>
    <row r="45" spans="1:29" ht="15.75" customHeight="1" x14ac:dyDescent="0.3">
      <c r="A45" s="158"/>
      <c r="B45" s="158"/>
      <c r="M45" s="158"/>
      <c r="N45" s="158"/>
      <c r="R45" s="180"/>
      <c r="U45" s="158"/>
      <c r="V45" s="158"/>
      <c r="W45" s="158"/>
      <c r="X45" s="158"/>
      <c r="Y45" s="158"/>
    </row>
    <row r="46" spans="1:29" ht="15.75" customHeight="1" x14ac:dyDescent="0.3">
      <c r="A46" s="158"/>
      <c r="B46" s="158"/>
      <c r="M46" s="158"/>
      <c r="N46" s="158"/>
      <c r="Q46" s="158"/>
      <c r="U46" s="158"/>
      <c r="V46" s="158"/>
      <c r="W46" s="158"/>
      <c r="X46" s="158"/>
      <c r="Y46" s="158"/>
    </row>
    <row r="47" spans="1:29" ht="15" thickBot="1" x14ac:dyDescent="0.35"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</row>
    <row r="48" spans="1:29" ht="16.2" thickBot="1" x14ac:dyDescent="0.35">
      <c r="A48" s="159"/>
      <c r="B48" s="160"/>
      <c r="C48" s="161">
        <v>9.0505681818181805E-2</v>
      </c>
      <c r="E48" s="161">
        <v>0.58893043341312024</v>
      </c>
      <c r="H48" s="161">
        <v>6.0205634470380381E-2</v>
      </c>
      <c r="M48" s="159"/>
      <c r="N48" s="199"/>
      <c r="O48" s="185"/>
      <c r="P48" s="185"/>
      <c r="Q48" s="159"/>
      <c r="R48" s="195"/>
      <c r="S48" s="185"/>
      <c r="T48" s="185"/>
      <c r="U48" s="159"/>
      <c r="V48" s="159"/>
      <c r="W48" s="159"/>
      <c r="X48" s="159"/>
      <c r="Y48" s="159"/>
      <c r="Z48" s="195"/>
      <c r="AA48" s="195"/>
      <c r="AB48" s="185"/>
      <c r="AC48" s="195"/>
    </row>
    <row r="49" spans="1:29" ht="61.2" customHeight="1" x14ac:dyDescent="0.3">
      <c r="A49" s="182" t="s">
        <v>104</v>
      </c>
      <c r="B49" s="163" t="s">
        <v>304</v>
      </c>
      <c r="C49" s="163" t="s">
        <v>305</v>
      </c>
      <c r="D49" s="163" t="s">
        <v>306</v>
      </c>
      <c r="E49" s="163" t="s">
        <v>305</v>
      </c>
      <c r="F49" s="163" t="s">
        <v>307</v>
      </c>
      <c r="G49" s="163" t="s">
        <v>308</v>
      </c>
      <c r="H49" s="163" t="s">
        <v>305</v>
      </c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5"/>
    </row>
    <row r="50" spans="1:29" s="183" customFormat="1" ht="26.4" x14ac:dyDescent="0.3">
      <c r="A50" s="164" t="s">
        <v>222</v>
      </c>
      <c r="B50" s="176">
        <v>0.64493181818181822</v>
      </c>
      <c r="C50" s="176">
        <v>-0.14042045454545449</v>
      </c>
      <c r="D50" s="166">
        <v>1.1778608668262405</v>
      </c>
      <c r="E50" s="166">
        <v>0.36065426136773682</v>
      </c>
      <c r="F50" s="165">
        <v>-0.22</v>
      </c>
      <c r="G50" s="165">
        <v>0.53426422833601961</v>
      </c>
      <c r="H50" s="165">
        <v>0.12041126894076076</v>
      </c>
      <c r="M50" s="200"/>
      <c r="N50" s="197"/>
      <c r="O50" s="197"/>
      <c r="P50" s="197"/>
      <c r="Q50" s="200"/>
      <c r="R50" s="197"/>
      <c r="S50" s="197"/>
      <c r="T50" s="197"/>
      <c r="U50" s="200"/>
      <c r="V50" s="200"/>
      <c r="W50" s="200"/>
      <c r="X50" s="200"/>
      <c r="Y50" s="200"/>
      <c r="Z50" s="197"/>
      <c r="AA50" s="197"/>
      <c r="AB50" s="197"/>
      <c r="AC50" s="201"/>
    </row>
    <row r="51" spans="1:29" s="183" customFormat="1" ht="26.4" x14ac:dyDescent="0.3">
      <c r="A51" s="164" t="s">
        <v>224</v>
      </c>
      <c r="B51" s="166">
        <v>0.7947121212121212</v>
      </c>
      <c r="C51" s="166">
        <v>9.3598484848484986E-3</v>
      </c>
      <c r="D51" s="165">
        <v>0.89626599326599321</v>
      </c>
      <c r="E51" s="165">
        <v>1.1778608668262405</v>
      </c>
      <c r="F51" s="165">
        <v>-0.21</v>
      </c>
      <c r="G51" s="165">
        <v>0.49365937149270483</v>
      </c>
      <c r="H51" s="165">
        <v>7.9806412097445989E-2</v>
      </c>
      <c r="M51" s="200"/>
      <c r="N51" s="197"/>
      <c r="O51" s="197"/>
      <c r="P51" s="197"/>
      <c r="Q51" s="200"/>
      <c r="R51" s="197"/>
      <c r="S51" s="197"/>
      <c r="T51" s="197"/>
      <c r="U51" s="200"/>
      <c r="V51" s="200"/>
      <c r="W51" s="200"/>
      <c r="X51" s="200"/>
      <c r="Y51" s="200"/>
      <c r="Z51" s="197"/>
      <c r="AA51" s="197"/>
      <c r="AB51" s="197"/>
      <c r="AC51" s="201"/>
    </row>
    <row r="52" spans="1:29" x14ac:dyDescent="0.3">
      <c r="A52" s="170" t="s">
        <v>309</v>
      </c>
      <c r="B52" s="171">
        <v>0.7853522727272727</v>
      </c>
      <c r="C52" s="171">
        <v>0</v>
      </c>
      <c r="D52" s="171">
        <v>0.81720660545850365</v>
      </c>
      <c r="E52" s="171">
        <v>0.9735592154616145</v>
      </c>
      <c r="F52" s="171">
        <v>-0.36099999999999999</v>
      </c>
      <c r="G52" s="171">
        <v>0.41385295939525885</v>
      </c>
      <c r="H52" s="171">
        <v>0</v>
      </c>
      <c r="M52" s="202"/>
      <c r="N52" s="198"/>
      <c r="O52" s="198"/>
      <c r="P52" s="198"/>
      <c r="Q52" s="202"/>
      <c r="R52" s="198"/>
      <c r="S52" s="198"/>
      <c r="T52" s="198"/>
      <c r="U52" s="202"/>
      <c r="V52" s="202"/>
      <c r="W52" s="202"/>
      <c r="X52" s="202"/>
      <c r="Y52" s="202"/>
      <c r="Z52" s="198"/>
      <c r="AA52" s="198"/>
      <c r="AB52" s="198"/>
      <c r="AC52" s="195"/>
    </row>
    <row r="53" spans="1:29" s="183" customFormat="1" x14ac:dyDescent="0.3">
      <c r="A53" s="177" t="s">
        <v>275</v>
      </c>
      <c r="B53" s="165">
        <v>0.96636363636363631</v>
      </c>
      <c r="C53" s="165">
        <v>0.18101136363636361</v>
      </c>
      <c r="D53" s="165">
        <v>0.86282750786972695</v>
      </c>
      <c r="E53" s="165">
        <v>1.1778608668262405</v>
      </c>
      <c r="F53" s="176">
        <v>-0.83299999999999996</v>
      </c>
      <c r="G53" s="176">
        <v>0.33206371474445445</v>
      </c>
      <c r="H53" s="176">
        <v>-8.1789244650804394E-2</v>
      </c>
      <c r="M53" s="200"/>
      <c r="N53" s="197"/>
      <c r="O53" s="197"/>
      <c r="P53" s="197"/>
      <c r="Q53" s="200"/>
      <c r="R53" s="197"/>
      <c r="S53" s="197"/>
      <c r="T53" s="197"/>
      <c r="U53" s="200"/>
      <c r="V53" s="200"/>
      <c r="W53" s="200"/>
      <c r="X53" s="200"/>
      <c r="Y53" s="200"/>
      <c r="Z53" s="197"/>
      <c r="AA53" s="197"/>
      <c r="AB53" s="197"/>
      <c r="AC53" s="201"/>
    </row>
    <row r="54" spans="1:29" ht="27" thickBot="1" x14ac:dyDescent="0.35">
      <c r="A54" s="177" t="s">
        <v>223</v>
      </c>
      <c r="B54" s="166">
        <v>0.73540151515151519</v>
      </c>
      <c r="C54" s="166">
        <v>-4.995075757575751E-2</v>
      </c>
      <c r="D54" s="165">
        <v>0.33187205387205387</v>
      </c>
      <c r="E54" s="165">
        <v>1.1778608668262405</v>
      </c>
      <c r="F54" s="176">
        <v>-0.18099999999999999</v>
      </c>
      <c r="G54" s="176">
        <v>0.29542452300785632</v>
      </c>
      <c r="H54" s="176">
        <v>-0.11842843638740252</v>
      </c>
      <c r="M54" s="200"/>
      <c r="N54" s="197"/>
      <c r="O54" s="197"/>
      <c r="P54" s="197"/>
      <c r="Q54" s="200"/>
      <c r="R54" s="197"/>
      <c r="S54" s="197"/>
      <c r="T54" s="197"/>
      <c r="U54" s="200"/>
      <c r="V54" s="200"/>
      <c r="W54" s="200"/>
      <c r="X54" s="200"/>
      <c r="Y54" s="200"/>
      <c r="Z54" s="197"/>
      <c r="AA54" s="197"/>
      <c r="AB54" s="197"/>
      <c r="AC54" s="195"/>
    </row>
    <row r="55" spans="1:29" ht="16.2" thickBot="1" x14ac:dyDescent="0.35">
      <c r="C55" s="181">
        <v>-7.0210227272727244E-2</v>
      </c>
      <c r="E55" s="181">
        <v>0.18032713068386841</v>
      </c>
      <c r="F55" s="184"/>
      <c r="H55" s="181">
        <v>-5.9214218193701262E-2</v>
      </c>
      <c r="M55" s="195"/>
      <c r="N55" s="195"/>
      <c r="O55" s="185"/>
      <c r="P55" s="185"/>
      <c r="Q55" s="195"/>
      <c r="R55" s="195"/>
      <c r="S55" s="185"/>
      <c r="T55" s="185"/>
      <c r="U55" s="195"/>
      <c r="V55" s="195"/>
      <c r="W55" s="195"/>
      <c r="X55" s="195"/>
      <c r="Y55" s="195"/>
      <c r="Z55" s="203"/>
      <c r="AA55" s="195"/>
      <c r="AB55" s="185"/>
      <c r="AC55" s="195"/>
    </row>
    <row r="56" spans="1:29" x14ac:dyDescent="0.3"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</row>
    <row r="57" spans="1:29" x14ac:dyDescent="0.3"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</row>
    <row r="58" spans="1:29" x14ac:dyDescent="0.3"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</row>
  </sheetData>
  <sheetProtection selectLockedCells="1" selectUnlockedCells="1"/>
  <mergeCells count="1">
    <mergeCell ref="A1:H1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58"/>
  <sheetViews>
    <sheetView topLeftCell="A4" zoomScale="60" zoomScaleNormal="60" workbookViewId="0">
      <selection activeCell="K22" sqref="K22"/>
    </sheetView>
  </sheetViews>
  <sheetFormatPr defaultColWidth="8.88671875" defaultRowHeight="14.4" x14ac:dyDescent="0.3"/>
  <cols>
    <col min="1" max="1" width="33.88671875" style="180" customWidth="1"/>
    <col min="2" max="2" width="12.6640625" style="1" customWidth="1"/>
    <col min="3" max="3" width="11.5546875" style="1" customWidth="1"/>
    <col min="4" max="4" width="8.88671875" style="1"/>
    <col min="5" max="5" width="11.33203125" style="1" customWidth="1"/>
    <col min="6" max="6" width="16.109375" style="1" customWidth="1"/>
    <col min="7" max="7" width="8.88671875" style="1"/>
    <col min="8" max="8" width="13" style="1" customWidth="1"/>
    <col min="9" max="13" width="8.88671875" style="1"/>
    <col min="14" max="14" width="13" style="1" customWidth="1"/>
    <col min="15" max="16384" width="8.88671875" style="1"/>
  </cols>
  <sheetData>
    <row r="1" spans="1:9" ht="15.75" customHeight="1" thickBot="1" x14ac:dyDescent="0.35">
      <c r="A1" s="271"/>
      <c r="B1" s="271"/>
      <c r="C1" s="271"/>
      <c r="D1" s="271"/>
      <c r="E1" s="271"/>
      <c r="F1" s="271"/>
      <c r="G1" s="271"/>
      <c r="H1" s="271"/>
    </row>
    <row r="2" spans="1:9" ht="15.75" customHeight="1" thickBot="1" x14ac:dyDescent="0.35">
      <c r="A2" s="159"/>
      <c r="B2" s="160"/>
      <c r="C2" s="161">
        <v>7.7692947586601557E-2</v>
      </c>
      <c r="E2" s="161">
        <v>6.4086843293050866E-2</v>
      </c>
      <c r="F2" s="159"/>
      <c r="H2" s="161">
        <v>5.5283612661590931E-2</v>
      </c>
    </row>
    <row r="3" spans="1:9" ht="37.200000000000003" customHeight="1" x14ac:dyDescent="0.3">
      <c r="A3" s="162" t="s">
        <v>104</v>
      </c>
      <c r="B3" s="163" t="s">
        <v>304</v>
      </c>
      <c r="C3" s="163" t="s">
        <v>305</v>
      </c>
      <c r="D3" s="163" t="s">
        <v>306</v>
      </c>
      <c r="E3" s="163" t="s">
        <v>305</v>
      </c>
      <c r="F3" s="163" t="s">
        <v>312</v>
      </c>
      <c r="G3" s="163" t="s">
        <v>308</v>
      </c>
      <c r="H3" s="163" t="s">
        <v>305</v>
      </c>
      <c r="I3" s="163" t="s">
        <v>313</v>
      </c>
    </row>
    <row r="4" spans="1:9" ht="15.75" customHeight="1" x14ac:dyDescent="0.3">
      <c r="A4" s="164" t="s">
        <v>274</v>
      </c>
      <c r="B4" s="165">
        <v>0.88415551115551116</v>
      </c>
      <c r="C4" s="165">
        <v>0.15538589517320311</v>
      </c>
      <c r="D4" s="166">
        <v>0.89264085727279618</v>
      </c>
      <c r="E4" s="166">
        <v>2.0227597471951575E-2</v>
      </c>
      <c r="F4" s="167">
        <v>-7.5999999999999998E-2</v>
      </c>
      <c r="G4" s="165">
        <v>0.56693212280943583</v>
      </c>
      <c r="H4" s="165">
        <v>0.11056722532318186</v>
      </c>
      <c r="I4" s="194">
        <v>1</v>
      </c>
    </row>
    <row r="5" spans="1:9" ht="15.75" customHeight="1" x14ac:dyDescent="0.3">
      <c r="A5" s="164" t="s">
        <v>311</v>
      </c>
      <c r="B5" s="165">
        <v>0.83010539460539456</v>
      </c>
      <c r="C5" s="165">
        <v>0.10133577862308651</v>
      </c>
      <c r="D5" s="165">
        <v>1.0005869463869463</v>
      </c>
      <c r="E5" s="165">
        <v>0.12817368658610173</v>
      </c>
      <c r="F5" s="167">
        <v>-0.22090449954086322</v>
      </c>
      <c r="G5" s="165">
        <v>0.53659594715049252</v>
      </c>
      <c r="H5" s="165">
        <v>8.0231049664238552E-2</v>
      </c>
      <c r="I5" s="194">
        <v>2</v>
      </c>
    </row>
    <row r="6" spans="1:9" ht="15.75" customHeight="1" x14ac:dyDescent="0.3">
      <c r="A6" s="164" t="s">
        <v>261</v>
      </c>
      <c r="B6" s="166">
        <v>0.80490043290043278</v>
      </c>
      <c r="C6" s="166">
        <v>7.6130816918124733E-2</v>
      </c>
      <c r="D6" s="166">
        <v>0.8746645956607495</v>
      </c>
      <c r="E6" s="166">
        <v>2.2513358599048905E-3</v>
      </c>
      <c r="F6" s="167">
        <v>-0.10982109995267886</v>
      </c>
      <c r="G6" s="165">
        <v>0.52324797620283447</v>
      </c>
      <c r="H6" s="165">
        <v>6.6883078716580502E-2</v>
      </c>
      <c r="I6" s="194">
        <v>3</v>
      </c>
    </row>
    <row r="7" spans="1:9" ht="15.75" customHeight="1" x14ac:dyDescent="0.3">
      <c r="A7" s="164" t="s">
        <v>230</v>
      </c>
      <c r="B7" s="166">
        <v>0.75312587412587406</v>
      </c>
      <c r="C7" s="166">
        <v>2.4356258143566012E-2</v>
      </c>
      <c r="D7" s="165">
        <v>0.95175708227410549</v>
      </c>
      <c r="E7" s="165">
        <v>7.9343822473260883E-2</v>
      </c>
      <c r="F7" s="167">
        <v>-0.13714063714063718</v>
      </c>
      <c r="G7" s="165">
        <v>0.52258077308644746</v>
      </c>
      <c r="H7" s="165">
        <v>6.6215875600193486E-2</v>
      </c>
      <c r="I7" s="194">
        <v>4</v>
      </c>
    </row>
    <row r="8" spans="1:9" ht="15.75" customHeight="1" x14ac:dyDescent="0.3">
      <c r="A8" s="164" t="s">
        <v>259</v>
      </c>
      <c r="B8" s="166">
        <v>0.69649983349983347</v>
      </c>
      <c r="C8" s="166">
        <v>-3.2269782482474585E-2</v>
      </c>
      <c r="D8" s="165">
        <v>0.9855919983619984</v>
      </c>
      <c r="E8" s="165">
        <v>0.11317873856115379</v>
      </c>
      <c r="F8" s="167">
        <v>-0.11853180138985775</v>
      </c>
      <c r="G8" s="165">
        <v>0.52118667682399134</v>
      </c>
      <c r="H8" s="165">
        <v>6.4821779337737362E-2</v>
      </c>
      <c r="I8" s="194">
        <v>5</v>
      </c>
    </row>
    <row r="9" spans="1:9" ht="26.4" customHeight="1" x14ac:dyDescent="0.3">
      <c r="A9" s="164" t="s">
        <v>238</v>
      </c>
      <c r="B9" s="165">
        <v>0.8228100233100234</v>
      </c>
      <c r="C9" s="165">
        <v>9.4040407327715347E-2</v>
      </c>
      <c r="D9" s="166">
        <v>0.86937669288458019</v>
      </c>
      <c r="E9" s="166">
        <v>-3.036566916264416E-3</v>
      </c>
      <c r="F9" s="167">
        <v>-0.13743184351880011</v>
      </c>
      <c r="G9" s="165">
        <v>0.51825162422526783</v>
      </c>
      <c r="H9" s="165">
        <v>6.1886726739013853E-2</v>
      </c>
      <c r="I9" s="194">
        <v>6</v>
      </c>
    </row>
    <row r="10" spans="1:9" ht="15.75" customHeight="1" x14ac:dyDescent="0.3">
      <c r="A10" s="164" t="s">
        <v>227</v>
      </c>
      <c r="B10" s="166">
        <v>0.71</v>
      </c>
      <c r="C10" s="166">
        <v>-1.8769615982308085E-2</v>
      </c>
      <c r="D10" s="165">
        <v>0.996</v>
      </c>
      <c r="E10" s="165">
        <v>0.12358674019915539</v>
      </c>
      <c r="F10" s="167">
        <v>-0.15960743801652899</v>
      </c>
      <c r="G10" s="165">
        <v>0.51546418732782362</v>
      </c>
      <c r="H10" s="165">
        <v>5.9099289841569647E-2</v>
      </c>
      <c r="I10" s="194">
        <v>7</v>
      </c>
    </row>
    <row r="11" spans="1:9" ht="15.75" customHeight="1" x14ac:dyDescent="0.3">
      <c r="A11" s="168" t="s">
        <v>236</v>
      </c>
      <c r="B11" s="166">
        <v>0.77784232434232425</v>
      </c>
      <c r="C11" s="166">
        <v>4.9072708360016204E-2</v>
      </c>
      <c r="D11" s="166">
        <v>0.86718960876899254</v>
      </c>
      <c r="E11" s="166">
        <v>-5.2236510318520724E-3</v>
      </c>
      <c r="F11" s="169">
        <v>-0.11666970589219394</v>
      </c>
      <c r="G11" s="166">
        <v>0.50945407573970758</v>
      </c>
      <c r="H11" s="166">
        <v>5.3089178253453606E-2</v>
      </c>
      <c r="I11" s="194">
        <v>8</v>
      </c>
    </row>
    <row r="12" spans="1:9" ht="15.75" customHeight="1" x14ac:dyDescent="0.3">
      <c r="A12" s="168" t="s">
        <v>229</v>
      </c>
      <c r="B12" s="165">
        <v>0.84224698634698625</v>
      </c>
      <c r="C12" s="165">
        <v>0.1134773703646782</v>
      </c>
      <c r="D12" s="166">
        <v>0.91457333848641797</v>
      </c>
      <c r="E12" s="166">
        <v>4.2160078685573366E-2</v>
      </c>
      <c r="F12" s="169">
        <v>-0.22937857596948519</v>
      </c>
      <c r="G12" s="166">
        <v>0.50914724962130631</v>
      </c>
      <c r="H12" s="166">
        <v>5.2782352135052335E-2</v>
      </c>
      <c r="I12" s="194">
        <v>8</v>
      </c>
    </row>
    <row r="13" spans="1:9" ht="15.75" customHeight="1" x14ac:dyDescent="0.3">
      <c r="A13" s="168" t="s">
        <v>256</v>
      </c>
      <c r="B13" s="166">
        <v>0.71654711954711958</v>
      </c>
      <c r="C13" s="166">
        <v>-1.2222496435188468E-2</v>
      </c>
      <c r="D13" s="165">
        <v>0.93928759157509156</v>
      </c>
      <c r="E13" s="165">
        <v>6.6874331774246953E-2</v>
      </c>
      <c r="F13" s="169">
        <v>-0.14700216450216452</v>
      </c>
      <c r="G13" s="166">
        <v>0.50294418220668213</v>
      </c>
      <c r="H13" s="166">
        <v>4.657928472042816E-2</v>
      </c>
      <c r="I13" s="194">
        <v>9</v>
      </c>
    </row>
    <row r="14" spans="1:9" ht="15.75" customHeight="1" x14ac:dyDescent="0.3">
      <c r="A14" s="168" t="s">
        <v>237</v>
      </c>
      <c r="B14" s="166">
        <v>0.74145720945720939</v>
      </c>
      <c r="C14" s="166">
        <v>1.2687593474901337E-2</v>
      </c>
      <c r="D14" s="166">
        <v>0.90620606323963382</v>
      </c>
      <c r="E14" s="166">
        <v>3.379280343878921E-2</v>
      </c>
      <c r="F14" s="169">
        <v>-0.15314179284767526</v>
      </c>
      <c r="G14" s="166">
        <v>0.49817382661638931</v>
      </c>
      <c r="H14" s="166">
        <v>4.1808929130135342E-2</v>
      </c>
      <c r="I14" s="194">
        <v>10</v>
      </c>
    </row>
    <row r="15" spans="1:9" ht="15.75" customHeight="1" x14ac:dyDescent="0.3">
      <c r="A15" s="168" t="s">
        <v>233</v>
      </c>
      <c r="B15" s="166">
        <v>0.71996936396936395</v>
      </c>
      <c r="C15" s="166">
        <v>-8.8002520129440986E-3</v>
      </c>
      <c r="D15" s="165">
        <v>0.974205372992478</v>
      </c>
      <c r="E15" s="165">
        <v>0.10179211319163339</v>
      </c>
      <c r="F15" s="169">
        <v>-0.20233525113907891</v>
      </c>
      <c r="G15" s="166">
        <v>0.49727982860758768</v>
      </c>
      <c r="H15" s="166">
        <v>4.0914931121333709E-2</v>
      </c>
      <c r="I15" s="194">
        <v>11</v>
      </c>
    </row>
    <row r="16" spans="1:9" ht="15.75" customHeight="1" x14ac:dyDescent="0.3">
      <c r="A16" s="168" t="s">
        <v>231</v>
      </c>
      <c r="B16" s="166">
        <v>0.7260904095904096</v>
      </c>
      <c r="C16" s="166">
        <v>-2.6792063918984477E-3</v>
      </c>
      <c r="D16" s="166">
        <v>0.8824847749469461</v>
      </c>
      <c r="E16" s="166">
        <v>1.0071515146101495E-2</v>
      </c>
      <c r="F16" s="169">
        <v>-0.12580525535070985</v>
      </c>
      <c r="G16" s="166">
        <v>0.49425664306221528</v>
      </c>
      <c r="H16" s="166">
        <v>3.7891745575961311E-2</v>
      </c>
      <c r="I16" s="194">
        <v>12</v>
      </c>
    </row>
    <row r="17" spans="1:9" ht="15.75" customHeight="1" x14ac:dyDescent="0.3">
      <c r="A17" s="168" t="s">
        <v>248</v>
      </c>
      <c r="B17" s="166">
        <v>0.72667605394605383</v>
      </c>
      <c r="C17" s="166">
        <v>-2.0935620362542151E-3</v>
      </c>
      <c r="D17" s="165">
        <v>0.96132771817507923</v>
      </c>
      <c r="E17" s="165">
        <v>8.8914458374234617E-2</v>
      </c>
      <c r="F17" s="169">
        <v>-0.2163335601134645</v>
      </c>
      <c r="G17" s="166">
        <v>0.49055673733588945</v>
      </c>
      <c r="H17" s="166">
        <v>3.4191839849635475E-2</v>
      </c>
      <c r="I17" s="194">
        <v>13</v>
      </c>
    </row>
    <row r="18" spans="1:9" ht="15.75" customHeight="1" x14ac:dyDescent="0.3">
      <c r="A18" s="168" t="s">
        <v>262</v>
      </c>
      <c r="B18" s="166">
        <v>0.68413686313686328</v>
      </c>
      <c r="C18" s="166">
        <v>-4.4632752845444768E-2</v>
      </c>
      <c r="D18" s="166">
        <v>0.91536232462599787</v>
      </c>
      <c r="E18" s="166">
        <v>4.294906482515326E-2</v>
      </c>
      <c r="F18" s="169">
        <v>-0.15049463870668234</v>
      </c>
      <c r="G18" s="166">
        <v>0.48300151635205957</v>
      </c>
      <c r="H18" s="166">
        <v>2.6636618865805595E-2</v>
      </c>
      <c r="I18" s="194">
        <v>14</v>
      </c>
    </row>
    <row r="19" spans="1:9" ht="15.75" customHeight="1" x14ac:dyDescent="0.3">
      <c r="A19" s="168" t="s">
        <v>245</v>
      </c>
      <c r="B19" s="166">
        <v>0.70068797868797861</v>
      </c>
      <c r="C19" s="166">
        <v>-2.8081637294329442E-2</v>
      </c>
      <c r="D19" s="166">
        <v>0.9123229335020081</v>
      </c>
      <c r="E19" s="166">
        <v>3.9909673701163495E-2</v>
      </c>
      <c r="F19" s="169">
        <v>-0.16460936567888429</v>
      </c>
      <c r="G19" s="166">
        <v>0.48280051550370079</v>
      </c>
      <c r="H19" s="166">
        <v>2.6435618017446816E-2</v>
      </c>
      <c r="I19" s="194">
        <v>15</v>
      </c>
    </row>
    <row r="20" spans="1:9" ht="15.75" customHeight="1" x14ac:dyDescent="0.3">
      <c r="A20" s="168" t="s">
        <v>294</v>
      </c>
      <c r="B20" s="166">
        <v>0.71597435897435913</v>
      </c>
      <c r="C20" s="166">
        <v>-1.2795257007948924E-2</v>
      </c>
      <c r="D20" s="166">
        <v>0.92594632034632041</v>
      </c>
      <c r="E20" s="166">
        <v>5.3533060545475797E-2</v>
      </c>
      <c r="F20" s="169">
        <v>-0.20699048426321154</v>
      </c>
      <c r="G20" s="166">
        <v>0.47831006501915602</v>
      </c>
      <c r="H20" s="166">
        <v>2.1945167532902043E-2</v>
      </c>
      <c r="I20" s="194">
        <v>16</v>
      </c>
    </row>
    <row r="21" spans="1:9" ht="15.75" customHeight="1" x14ac:dyDescent="0.3">
      <c r="A21" s="168" t="s">
        <v>243</v>
      </c>
      <c r="B21" s="166">
        <v>0.76294155844155842</v>
      </c>
      <c r="C21" s="166">
        <v>3.4171942459250371E-2</v>
      </c>
      <c r="D21" s="166">
        <v>0.82501761904761894</v>
      </c>
      <c r="E21" s="166">
        <v>-4.7395640753225665E-2</v>
      </c>
      <c r="F21" s="169">
        <v>-0.15727267385021415</v>
      </c>
      <c r="G21" s="166">
        <v>0.47689550121298768</v>
      </c>
      <c r="H21" s="166">
        <v>2.0530603726733709E-2</v>
      </c>
      <c r="I21" s="194">
        <v>17</v>
      </c>
    </row>
    <row r="22" spans="1:9" ht="15.75" customHeight="1" x14ac:dyDescent="0.3">
      <c r="A22" s="168" t="s">
        <v>235</v>
      </c>
      <c r="B22" s="166">
        <v>0.68617948717948707</v>
      </c>
      <c r="C22" s="166">
        <v>-4.2590128802820981E-2</v>
      </c>
      <c r="D22" s="166">
        <v>0.86730360334580681</v>
      </c>
      <c r="E22" s="166">
        <v>-5.1096564550378032E-3</v>
      </c>
      <c r="F22" s="169">
        <v>-0.15960743801652899</v>
      </c>
      <c r="G22" s="166">
        <v>0.46462521750292157</v>
      </c>
      <c r="H22" s="166">
        <v>8.2603200166675994E-3</v>
      </c>
      <c r="I22" s="194">
        <v>18</v>
      </c>
    </row>
    <row r="23" spans="1:9" ht="15.75" customHeight="1" x14ac:dyDescent="0.3">
      <c r="A23" s="168" t="s">
        <v>253</v>
      </c>
      <c r="B23" s="166">
        <v>0.66393306693306697</v>
      </c>
      <c r="C23" s="166">
        <v>-6.4836549049241077E-2</v>
      </c>
      <c r="D23" s="166">
        <v>0.86438621233547264</v>
      </c>
      <c r="E23" s="166">
        <v>-8.0270474653719726E-3</v>
      </c>
      <c r="F23" s="169">
        <v>-0.14547182615364429</v>
      </c>
      <c r="G23" s="166">
        <v>0.46094915103829842</v>
      </c>
      <c r="H23" s="166">
        <v>4.5842535520444483E-3</v>
      </c>
      <c r="I23" s="194">
        <v>19</v>
      </c>
    </row>
    <row r="24" spans="1:9" ht="15.75" customHeight="1" x14ac:dyDescent="0.3">
      <c r="A24" s="168" t="s">
        <v>250</v>
      </c>
      <c r="B24" s="166">
        <v>0.7067154512154511</v>
      </c>
      <c r="C24" s="166">
        <v>-2.2054164766856954E-2</v>
      </c>
      <c r="D24" s="165">
        <v>0.95718150082484699</v>
      </c>
      <c r="E24" s="165">
        <v>8.4768241024002378E-2</v>
      </c>
      <c r="F24" s="169">
        <v>-0.29178560595672898</v>
      </c>
      <c r="G24" s="166">
        <v>0.45737044869452298</v>
      </c>
      <c r="H24" s="166">
        <v>1.0055512082690066E-3</v>
      </c>
      <c r="I24" s="194">
        <v>20</v>
      </c>
    </row>
    <row r="25" spans="1:9" ht="15.6" customHeight="1" x14ac:dyDescent="0.3">
      <c r="A25" s="170" t="s">
        <v>309</v>
      </c>
      <c r="B25" s="171">
        <v>0.72876961598230805</v>
      </c>
      <c r="C25" s="171">
        <v>2.0781097640419597E-16</v>
      </c>
      <c r="D25" s="192">
        <v>0.87241325980084461</v>
      </c>
      <c r="E25" s="192">
        <v>2.5193522481878552E-16</v>
      </c>
      <c r="F25" s="172">
        <v>-0.23208818332439157</v>
      </c>
      <c r="G25" s="173">
        <v>0.45636489748625397</v>
      </c>
      <c r="H25" s="173">
        <v>-8.5401771125012046E-17</v>
      </c>
    </row>
    <row r="26" spans="1:9" ht="15.6" customHeight="1" x14ac:dyDescent="0.3">
      <c r="A26" s="174" t="s">
        <v>234</v>
      </c>
      <c r="B26" s="166">
        <v>0.78614585414585425</v>
      </c>
      <c r="C26" s="166">
        <v>5.73762381635462E-2</v>
      </c>
      <c r="D26" s="166">
        <v>0.89745512987012988</v>
      </c>
      <c r="E26" s="166">
        <v>2.5041870069285266E-2</v>
      </c>
      <c r="F26" s="175">
        <v>-0.31920110192837459</v>
      </c>
      <c r="G26" s="166">
        <v>0.45479996069586975</v>
      </c>
      <c r="H26" s="166">
        <v>-1.5649367903842193E-3</v>
      </c>
      <c r="I26" s="194">
        <v>21</v>
      </c>
    </row>
    <row r="27" spans="1:9" ht="15.75" customHeight="1" x14ac:dyDescent="0.3">
      <c r="A27" s="168" t="s">
        <v>247</v>
      </c>
      <c r="B27" s="166">
        <v>0.65842390942390938</v>
      </c>
      <c r="C27" s="166">
        <v>-7.0345706558398668E-2</v>
      </c>
      <c r="D27" s="166">
        <v>0.8755382608695651</v>
      </c>
      <c r="E27" s="166">
        <v>3.1250010687204899E-3</v>
      </c>
      <c r="F27" s="169">
        <v>-0.17392941283315611</v>
      </c>
      <c r="G27" s="166">
        <v>0.45334425248677279</v>
      </c>
      <c r="H27" s="166">
        <v>-3.0206449994811813E-3</v>
      </c>
      <c r="I27" s="194">
        <v>22</v>
      </c>
    </row>
    <row r="28" spans="1:9" ht="15.75" customHeight="1" x14ac:dyDescent="0.3">
      <c r="A28" s="168" t="s">
        <v>251</v>
      </c>
      <c r="B28" s="166">
        <v>0.67788961038961038</v>
      </c>
      <c r="C28" s="166">
        <v>-5.0880005592697675E-2</v>
      </c>
      <c r="D28" s="166">
        <v>0.87611531854751024</v>
      </c>
      <c r="E28" s="166">
        <v>3.7020587466656263E-3</v>
      </c>
      <c r="F28" s="169">
        <v>-0.19435199381723445</v>
      </c>
      <c r="G28" s="166">
        <v>0.45321764503996204</v>
      </c>
      <c r="H28" s="166">
        <v>-3.1472524462919371E-3</v>
      </c>
      <c r="I28" s="194">
        <v>22</v>
      </c>
    </row>
    <row r="29" spans="1:9" ht="15.75" customHeight="1" x14ac:dyDescent="0.3">
      <c r="A29" s="168" t="s">
        <v>254</v>
      </c>
      <c r="B29" s="166">
        <v>0.76647752247752232</v>
      </c>
      <c r="C29" s="166">
        <v>3.7707906495214272E-2</v>
      </c>
      <c r="D29" s="166">
        <v>0.85315295540832281</v>
      </c>
      <c r="E29" s="166">
        <v>-1.9260304392521799E-2</v>
      </c>
      <c r="F29" s="169">
        <v>-0.26008292645121289</v>
      </c>
      <c r="G29" s="166">
        <v>0.45318251714487739</v>
      </c>
      <c r="H29" s="166">
        <v>-3.1823803413765783E-3</v>
      </c>
      <c r="I29" s="194">
        <v>22</v>
      </c>
    </row>
    <row r="30" spans="1:9" ht="15.75" customHeight="1" x14ac:dyDescent="0.3">
      <c r="A30" s="168" t="s">
        <v>260</v>
      </c>
      <c r="B30" s="166">
        <v>0.73006143856143846</v>
      </c>
      <c r="C30" s="166">
        <v>1.2918225791304083E-3</v>
      </c>
      <c r="D30" s="191">
        <v>0.89100000000000001</v>
      </c>
      <c r="E30" s="166">
        <v>1.8586740199155405E-2</v>
      </c>
      <c r="F30" s="169">
        <v>-0.31407296803018725</v>
      </c>
      <c r="G30" s="166">
        <v>0.43566282351041702</v>
      </c>
      <c r="H30" s="166">
        <v>-2.0702073975836954E-2</v>
      </c>
      <c r="I30" s="194">
        <v>23</v>
      </c>
    </row>
    <row r="31" spans="1:9" ht="15.75" customHeight="1" x14ac:dyDescent="0.3">
      <c r="A31" s="168" t="s">
        <v>244</v>
      </c>
      <c r="B31" s="166">
        <v>0.72699633699633692</v>
      </c>
      <c r="C31" s="166">
        <v>-1.7732789859711273E-3</v>
      </c>
      <c r="D31" s="165">
        <v>0.95429871087192653</v>
      </c>
      <c r="E31" s="165">
        <v>8.1885451071081916E-2</v>
      </c>
      <c r="F31" s="169">
        <v>-0.3897935397935397</v>
      </c>
      <c r="G31" s="166">
        <v>0.43050050269157464</v>
      </c>
      <c r="H31" s="166">
        <v>-2.5864394794679335E-2</v>
      </c>
      <c r="I31" s="194">
        <v>24</v>
      </c>
    </row>
    <row r="32" spans="1:9" ht="15.75" customHeight="1" x14ac:dyDescent="0.3">
      <c r="A32" s="168" t="s">
        <v>257</v>
      </c>
      <c r="B32" s="191">
        <v>0.74343023643023631</v>
      </c>
      <c r="C32" s="166">
        <v>1.4660620447928263E-2</v>
      </c>
      <c r="D32" s="166">
        <v>0.85534699190716135</v>
      </c>
      <c r="E32" s="166">
        <v>-1.7066267893683262E-2</v>
      </c>
      <c r="F32" s="169">
        <v>-0.33420430579521487</v>
      </c>
      <c r="G32" s="166">
        <v>0.42152430751406089</v>
      </c>
      <c r="H32" s="166">
        <v>-3.4840589972193081E-2</v>
      </c>
      <c r="I32" s="194">
        <v>25</v>
      </c>
    </row>
    <row r="33" spans="1:15" ht="15.75" customHeight="1" x14ac:dyDescent="0.3">
      <c r="A33" s="168" t="s">
        <v>241</v>
      </c>
      <c r="B33" s="166">
        <v>0.72299317349317349</v>
      </c>
      <c r="C33" s="166">
        <v>-5.7764424891345589E-3</v>
      </c>
      <c r="D33" s="191">
        <v>0.84399999999999997</v>
      </c>
      <c r="E33" s="166">
        <v>-2.8413259800844637E-2</v>
      </c>
      <c r="F33" s="169">
        <v>-0.32166438934923014</v>
      </c>
      <c r="G33" s="166">
        <v>0.41510959471464776</v>
      </c>
      <c r="H33" s="166">
        <v>-4.1255302771606217E-2</v>
      </c>
      <c r="I33" s="194">
        <v>26</v>
      </c>
    </row>
    <row r="34" spans="1:15" ht="15.75" customHeight="1" x14ac:dyDescent="0.3">
      <c r="A34" s="168" t="s">
        <v>232</v>
      </c>
      <c r="B34" s="166">
        <v>0.71209590409590418</v>
      </c>
      <c r="C34" s="166">
        <v>-1.6673711886403875E-2</v>
      </c>
      <c r="D34" s="166">
        <v>0.79892588865086012</v>
      </c>
      <c r="E34" s="166">
        <v>-7.3487371149984493E-2</v>
      </c>
      <c r="F34" s="169">
        <v>-0.26621671258034896</v>
      </c>
      <c r="G34" s="166">
        <v>0.41493502672213839</v>
      </c>
      <c r="H34" s="166">
        <v>-4.1429870764115584E-2</v>
      </c>
      <c r="I34" s="194">
        <v>26</v>
      </c>
    </row>
    <row r="35" spans="1:15" ht="15.75" customHeight="1" x14ac:dyDescent="0.3">
      <c r="A35" s="168" t="s">
        <v>255</v>
      </c>
      <c r="B35" s="166">
        <v>0.72701232101232105</v>
      </c>
      <c r="C35" s="166">
        <v>-1.757294969987E-3</v>
      </c>
      <c r="D35" s="166">
        <v>0.82610729752770684</v>
      </c>
      <c r="E35" s="166">
        <v>-4.6305962273137768E-2</v>
      </c>
      <c r="F35" s="169">
        <v>-0.33288819024113137</v>
      </c>
      <c r="G35" s="166">
        <v>0.40674380943296545</v>
      </c>
      <c r="H35" s="166">
        <v>-4.962108805328852E-2</v>
      </c>
      <c r="I35" s="194">
        <v>27</v>
      </c>
    </row>
    <row r="36" spans="1:15" ht="15.75" customHeight="1" x14ac:dyDescent="0.3">
      <c r="A36" s="168" t="s">
        <v>240</v>
      </c>
      <c r="B36" s="165">
        <v>0.8097365967365967</v>
      </c>
      <c r="C36" s="165">
        <v>8.0966980754288653E-2</v>
      </c>
      <c r="D36" s="176">
        <v>0.652725</v>
      </c>
      <c r="E36" s="176">
        <v>-0.21968825980084461</v>
      </c>
      <c r="F36" s="169">
        <v>-0.28575688232438801</v>
      </c>
      <c r="G36" s="166">
        <v>0.39223490480406964</v>
      </c>
      <c r="H36" s="166">
        <v>-6.4129992682184334E-2</v>
      </c>
      <c r="I36" s="194">
        <v>18</v>
      </c>
    </row>
    <row r="37" spans="1:15" ht="15.75" customHeight="1" x14ac:dyDescent="0.3">
      <c r="A37" s="168" t="s">
        <v>258</v>
      </c>
      <c r="B37" s="176">
        <v>0.62138198468198469</v>
      </c>
      <c r="C37" s="176">
        <v>-0.10738763130032336</v>
      </c>
      <c r="D37" s="166">
        <v>0.86284408939847135</v>
      </c>
      <c r="E37" s="166">
        <v>-9.5691704023732616E-3</v>
      </c>
      <c r="F37" s="169">
        <v>-0.30835313923549212</v>
      </c>
      <c r="G37" s="166">
        <v>0.3919576449483213</v>
      </c>
      <c r="H37" s="166">
        <v>-6.4407252537932669E-2</v>
      </c>
      <c r="I37" s="194">
        <v>19</v>
      </c>
    </row>
    <row r="38" spans="1:15" ht="15.75" customHeight="1" x14ac:dyDescent="0.3">
      <c r="A38" s="168" t="s">
        <v>242</v>
      </c>
      <c r="B38" s="166">
        <v>0.68781668331668333</v>
      </c>
      <c r="C38" s="166">
        <v>-4.0952932665624719E-2</v>
      </c>
      <c r="D38" s="166">
        <v>0.79416864793390052</v>
      </c>
      <c r="E38" s="166">
        <v>-7.8244611866944092E-2</v>
      </c>
      <c r="F38" s="169">
        <v>-0.31653993313084228</v>
      </c>
      <c r="G38" s="166">
        <v>0.38848179937324717</v>
      </c>
      <c r="H38" s="166">
        <v>-6.7883098113006801E-2</v>
      </c>
      <c r="I38" s="194">
        <v>20</v>
      </c>
    </row>
    <row r="39" spans="1:15" ht="15.75" customHeight="1" x14ac:dyDescent="0.3">
      <c r="A39" s="168" t="s">
        <v>252</v>
      </c>
      <c r="B39" s="166">
        <v>0.74573176823176812</v>
      </c>
      <c r="C39" s="166">
        <v>1.6962152249460072E-2</v>
      </c>
      <c r="D39" s="166">
        <v>0.72630347763347769</v>
      </c>
      <c r="E39" s="166">
        <v>-0.14610978216736692</v>
      </c>
      <c r="F39" s="169">
        <v>-0.32666908848727039</v>
      </c>
      <c r="G39" s="166">
        <v>0.38178871912599188</v>
      </c>
      <c r="H39" s="166">
        <v>-7.4576178360262091E-2</v>
      </c>
      <c r="I39" s="194">
        <v>21</v>
      </c>
    </row>
    <row r="40" spans="1:15" ht="15.75" customHeight="1" x14ac:dyDescent="0.3">
      <c r="A40" s="168" t="s">
        <v>249</v>
      </c>
      <c r="B40" s="166">
        <v>0.72149450549450556</v>
      </c>
      <c r="C40" s="166">
        <v>-7.2751104878024941E-3</v>
      </c>
      <c r="D40" s="166">
        <v>0.83930894342945184</v>
      </c>
      <c r="E40" s="166">
        <v>-3.3104316371392772E-2</v>
      </c>
      <c r="F40" s="169">
        <v>-0.41870916961826066</v>
      </c>
      <c r="G40" s="166">
        <v>0.380698093101899</v>
      </c>
      <c r="H40" s="166">
        <v>-7.5666804384354969E-2</v>
      </c>
      <c r="I40" s="194">
        <v>22</v>
      </c>
    </row>
    <row r="41" spans="1:15" ht="15.75" customHeight="1" x14ac:dyDescent="0.3">
      <c r="A41" s="168" t="s">
        <v>228</v>
      </c>
      <c r="B41" s="166">
        <v>0.705744755244755</v>
      </c>
      <c r="C41" s="166">
        <v>-2.3024860737553055E-2</v>
      </c>
      <c r="D41" s="166">
        <v>0.84394821428571432</v>
      </c>
      <c r="E41" s="166">
        <v>-2.8465045515130294E-2</v>
      </c>
      <c r="F41" s="169">
        <v>-0.41771270012376727</v>
      </c>
      <c r="G41" s="166">
        <v>0.37732675646890068</v>
      </c>
      <c r="H41" s="166">
        <v>-7.9038141017353292E-2</v>
      </c>
      <c r="I41" s="194">
        <v>23</v>
      </c>
    </row>
    <row r="42" spans="1:15" ht="15.75" customHeight="1" x14ac:dyDescent="0.3">
      <c r="A42" s="177" t="s">
        <v>226</v>
      </c>
      <c r="B42" s="176">
        <v>0.62800505050505051</v>
      </c>
      <c r="C42" s="176">
        <v>-0.10076456547725754</v>
      </c>
      <c r="D42" s="166">
        <v>0.85919303627407084</v>
      </c>
      <c r="E42" s="166">
        <v>-1.3220223526773767E-2</v>
      </c>
      <c r="F42" s="178">
        <v>-0.40981011412829593</v>
      </c>
      <c r="G42" s="176">
        <v>0.35912932421694183</v>
      </c>
      <c r="H42" s="176">
        <v>-9.7235573269312148E-2</v>
      </c>
      <c r="I42" s="194">
        <v>24</v>
      </c>
    </row>
    <row r="43" spans="1:15" ht="15.75" customHeight="1" thickBot="1" x14ac:dyDescent="0.35">
      <c r="A43" s="177" t="s">
        <v>225</v>
      </c>
      <c r="B43" s="176">
        <v>0.57758207070707057</v>
      </c>
      <c r="C43" s="176">
        <v>-0.15118754527523748</v>
      </c>
      <c r="D43" s="176">
        <v>0.49027201457079511</v>
      </c>
      <c r="E43" s="176">
        <v>-0.3821412452300495</v>
      </c>
      <c r="F43" s="178">
        <v>-0.23514692378328739</v>
      </c>
      <c r="G43" s="179">
        <v>0.27756905383152614</v>
      </c>
      <c r="H43" s="179">
        <v>-0.17879584365472784</v>
      </c>
      <c r="I43" s="194">
        <v>25</v>
      </c>
    </row>
    <row r="44" spans="1:15" ht="15.75" customHeight="1" thickBot="1" x14ac:dyDescent="0.35">
      <c r="B44" s="180"/>
      <c r="C44" s="181">
        <v>-7.5593772637618739E-2</v>
      </c>
      <c r="D44" s="180"/>
      <c r="E44" s="181">
        <v>-0.19107062261502475</v>
      </c>
      <c r="F44" s="180"/>
      <c r="H44" s="181">
        <v>-8.9397921827363919E-2</v>
      </c>
    </row>
    <row r="45" spans="1:15" ht="15.75" customHeight="1" x14ac:dyDescent="0.3">
      <c r="A45" s="158"/>
      <c r="B45" s="158"/>
    </row>
    <row r="46" spans="1:15" ht="15.75" customHeight="1" x14ac:dyDescent="0.3">
      <c r="A46" s="158"/>
      <c r="B46" s="158"/>
    </row>
    <row r="47" spans="1:15" ht="15" thickBot="1" x14ac:dyDescent="0.35">
      <c r="M47" s="195"/>
      <c r="N47" s="195"/>
      <c r="O47" s="195"/>
    </row>
    <row r="48" spans="1:15" ht="16.2" thickBot="1" x14ac:dyDescent="0.35">
      <c r="A48" s="159"/>
      <c r="B48" s="160"/>
      <c r="C48" s="161">
        <v>9.0505681818181805E-2</v>
      </c>
      <c r="E48" s="161">
        <v>0.58893043341312024</v>
      </c>
      <c r="H48" s="161">
        <v>6.0205634470380381E-2</v>
      </c>
      <c r="M48" s="195"/>
      <c r="N48" s="185"/>
      <c r="O48" s="195"/>
    </row>
    <row r="49" spans="1:15" ht="61.2" customHeight="1" x14ac:dyDescent="0.3">
      <c r="A49" s="182" t="s">
        <v>104</v>
      </c>
      <c r="B49" s="163" t="s">
        <v>304</v>
      </c>
      <c r="C49" s="163" t="s">
        <v>305</v>
      </c>
      <c r="D49" s="163" t="s">
        <v>306</v>
      </c>
      <c r="E49" s="163" t="s">
        <v>305</v>
      </c>
      <c r="F49" s="163" t="s">
        <v>307</v>
      </c>
      <c r="G49" s="163" t="s">
        <v>308</v>
      </c>
      <c r="H49" s="163" t="s">
        <v>305</v>
      </c>
      <c r="I49" s="163" t="s">
        <v>313</v>
      </c>
      <c r="M49" s="196"/>
      <c r="N49" s="196"/>
      <c r="O49" s="195"/>
    </row>
    <row r="50" spans="1:15" s="183" customFormat="1" ht="26.4" x14ac:dyDescent="0.3">
      <c r="A50" s="164" t="s">
        <v>222</v>
      </c>
      <c r="B50" s="176">
        <v>0.64493181818181822</v>
      </c>
      <c r="C50" s="176">
        <v>-0.14042045454545449</v>
      </c>
      <c r="D50" s="166">
        <v>1.1778608668262405</v>
      </c>
      <c r="E50" s="166">
        <v>0.36065426136773682</v>
      </c>
      <c r="F50" s="165">
        <v>-0.22</v>
      </c>
      <c r="G50" s="165">
        <v>0.53426422833601961</v>
      </c>
      <c r="H50" s="165">
        <v>0.12041126894076076</v>
      </c>
      <c r="I50" s="219">
        <v>1</v>
      </c>
      <c r="M50" s="197"/>
      <c r="N50" s="197"/>
      <c r="O50" s="201"/>
    </row>
    <row r="51" spans="1:15" s="183" customFormat="1" ht="26.4" x14ac:dyDescent="0.3">
      <c r="A51" s="164" t="s">
        <v>224</v>
      </c>
      <c r="B51" s="166">
        <v>0.7947121212121212</v>
      </c>
      <c r="C51" s="166">
        <v>9.3598484848484986E-3</v>
      </c>
      <c r="D51" s="165">
        <v>0.89626599326599321</v>
      </c>
      <c r="E51" s="165">
        <v>1.1778608668262405</v>
      </c>
      <c r="F51" s="165">
        <v>-0.21</v>
      </c>
      <c r="G51" s="165">
        <v>0.49365937149270483</v>
      </c>
      <c r="H51" s="221">
        <v>7.9806412097445989E-2</v>
      </c>
      <c r="I51" s="194">
        <v>2</v>
      </c>
      <c r="M51" s="197"/>
      <c r="N51" s="197"/>
      <c r="O51" s="201"/>
    </row>
    <row r="52" spans="1:15" ht="15.6" x14ac:dyDescent="0.3">
      <c r="A52" s="170" t="s">
        <v>309</v>
      </c>
      <c r="B52" s="171">
        <v>0.7853522727272727</v>
      </c>
      <c r="C52" s="171">
        <v>0</v>
      </c>
      <c r="D52" s="171">
        <v>0.81720660545850365</v>
      </c>
      <c r="E52" s="171">
        <v>0.9735592154616145</v>
      </c>
      <c r="F52" s="171">
        <v>-0.36099999999999999</v>
      </c>
      <c r="G52" s="171">
        <v>0.41385295939525885</v>
      </c>
      <c r="H52" s="69">
        <v>0</v>
      </c>
      <c r="I52" s="220"/>
      <c r="M52" s="198"/>
      <c r="N52" s="198"/>
      <c r="O52" s="195"/>
    </row>
    <row r="53" spans="1:15" s="183" customFormat="1" ht="15.6" x14ac:dyDescent="0.3">
      <c r="A53" s="177" t="s">
        <v>275</v>
      </c>
      <c r="B53" s="165">
        <v>0.96636363636363631</v>
      </c>
      <c r="C53" s="165">
        <v>0.18101136363636361</v>
      </c>
      <c r="D53" s="165">
        <v>0.86282750786972695</v>
      </c>
      <c r="E53" s="165">
        <v>1.1778608668262405</v>
      </c>
      <c r="F53" s="176">
        <v>-0.83299999999999996</v>
      </c>
      <c r="G53" s="176">
        <v>0.33206371474445445</v>
      </c>
      <c r="H53" s="176">
        <v>-8.1789244650804394E-2</v>
      </c>
      <c r="I53" s="194">
        <v>3</v>
      </c>
      <c r="M53" s="197"/>
      <c r="N53" s="197"/>
      <c r="O53" s="201"/>
    </row>
    <row r="54" spans="1:15" ht="27" thickBot="1" x14ac:dyDescent="0.35">
      <c r="A54" s="177" t="s">
        <v>223</v>
      </c>
      <c r="B54" s="166">
        <v>0.73540151515151519</v>
      </c>
      <c r="C54" s="166">
        <v>-4.995075757575751E-2</v>
      </c>
      <c r="D54" s="165">
        <v>0.33187205387205387</v>
      </c>
      <c r="E54" s="165">
        <v>1.1778608668262405</v>
      </c>
      <c r="F54" s="176">
        <v>-0.18099999999999999</v>
      </c>
      <c r="G54" s="176">
        <v>0.29542452300785632</v>
      </c>
      <c r="H54" s="176">
        <v>-0.11842843638740252</v>
      </c>
      <c r="I54" s="194">
        <v>4</v>
      </c>
      <c r="M54" s="197"/>
      <c r="N54" s="197"/>
      <c r="O54" s="195"/>
    </row>
    <row r="55" spans="1:15" ht="16.2" thickBot="1" x14ac:dyDescent="0.35">
      <c r="C55" s="181">
        <v>-7.0210227272727244E-2</v>
      </c>
      <c r="E55" s="181">
        <v>0.18032713068386841</v>
      </c>
      <c r="F55" s="184"/>
      <c r="H55" s="181">
        <v>-5.9214218193701262E-2</v>
      </c>
      <c r="M55" s="195"/>
      <c r="N55" s="185"/>
      <c r="O55" s="195"/>
    </row>
    <row r="56" spans="1:15" x14ac:dyDescent="0.3">
      <c r="M56" s="195"/>
      <c r="N56" s="195"/>
      <c r="O56" s="195"/>
    </row>
    <row r="57" spans="1:15" x14ac:dyDescent="0.3">
      <c r="M57" s="195"/>
      <c r="N57" s="195"/>
      <c r="O57" s="195"/>
    </row>
    <row r="58" spans="1:15" x14ac:dyDescent="0.3">
      <c r="M58" s="195"/>
      <c r="N58" s="195"/>
      <c r="O58" s="195"/>
    </row>
  </sheetData>
  <sheetProtection algorithmName="SHA-512" hashValue="3pa0LyIq1vdhD366HucFSjcUnK7dj3GsFOlAbhc9OkUJRg1r0mEVzVlzAkWS6f7/SOVU/vcZa9qwQ/k2c0i9Ug==" saltValue="GiuEZ+G9L+AXNs5SFHtG/A==" spinCount="100000" sheet="1" selectLockedCells="1" selectUnlockedCells="1"/>
  <sortState ref="A4:H43">
    <sortCondition descending="1" ref="H4"/>
  </sortState>
  <mergeCells count="1">
    <mergeCell ref="A1:H1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51"/>
  <sheetViews>
    <sheetView zoomScale="70" zoomScaleNormal="70" workbookViewId="0">
      <selection activeCell="M13" sqref="M13"/>
    </sheetView>
  </sheetViews>
  <sheetFormatPr defaultColWidth="8.88671875" defaultRowHeight="14.4" x14ac:dyDescent="0.3"/>
  <cols>
    <col min="1" max="1" width="9.109375" style="1" customWidth="1"/>
    <col min="2" max="2" width="20.6640625" style="1" customWidth="1"/>
    <col min="3" max="3" width="33.88671875" style="1" customWidth="1"/>
    <col min="4" max="4" width="17.44140625" style="1" customWidth="1"/>
    <col min="5" max="5" width="6.44140625" style="1" bestFit="1" customWidth="1"/>
    <col min="6" max="6" width="5" style="1" customWidth="1"/>
    <col min="7" max="7" width="5.33203125" style="1" customWidth="1"/>
    <col min="8" max="8" width="5.109375" style="1" customWidth="1"/>
    <col min="9" max="9" width="5.33203125" style="1" customWidth="1"/>
    <col min="10" max="10" width="5.5546875" style="1" customWidth="1"/>
    <col min="11" max="11" width="9.109375" style="1" customWidth="1"/>
    <col min="12" max="12" width="7.88671875" style="1" customWidth="1"/>
    <col min="13" max="13" width="7.6640625" style="1" customWidth="1"/>
    <col min="14" max="14" width="8.5546875" style="1" customWidth="1"/>
    <col min="15" max="15" width="7.6640625" style="1" customWidth="1"/>
    <col min="16" max="16" width="7" style="1" customWidth="1"/>
    <col min="17" max="17" width="7.5546875" style="1" customWidth="1"/>
    <col min="18" max="18" width="8" style="1" customWidth="1"/>
    <col min="19" max="20" width="10" style="1" customWidth="1"/>
    <col min="21" max="21" width="10.109375" style="1" customWidth="1"/>
    <col min="22" max="22" width="16.33203125" style="1" customWidth="1"/>
    <col min="23" max="23" width="12.6640625" style="1" customWidth="1"/>
    <col min="24" max="24" width="9.109375" style="1" customWidth="1"/>
    <col min="25" max="16384" width="8.88671875" style="1"/>
  </cols>
  <sheetData>
    <row r="1" spans="1:24" ht="15.6" x14ac:dyDescent="0.3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10"/>
    </row>
    <row r="2" spans="1:24" ht="15.6" x14ac:dyDescent="0.3">
      <c r="A2" s="279" t="s">
        <v>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10"/>
    </row>
    <row r="3" spans="1:24" ht="15.6" x14ac:dyDescent="0.3">
      <c r="A3" s="280" t="s">
        <v>169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11"/>
    </row>
    <row r="4" spans="1:24" ht="16.2" thickBot="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97"/>
      <c r="U4" s="81"/>
      <c r="V4" s="81"/>
      <c r="W4" s="81"/>
      <c r="X4" s="81"/>
    </row>
    <row r="5" spans="1:24" ht="61.2" customHeight="1" x14ac:dyDescent="0.3">
      <c r="A5" s="281" t="s">
        <v>2</v>
      </c>
      <c r="B5" s="281" t="s">
        <v>105</v>
      </c>
      <c r="C5" s="289" t="s">
        <v>104</v>
      </c>
      <c r="D5" s="282" t="s">
        <v>72</v>
      </c>
      <c r="E5" s="290" t="s">
        <v>73</v>
      </c>
      <c r="F5" s="291"/>
      <c r="G5" s="292"/>
      <c r="H5" s="290" t="s">
        <v>74</v>
      </c>
      <c r="I5" s="291"/>
      <c r="J5" s="292"/>
      <c r="K5" s="285" t="s">
        <v>37</v>
      </c>
      <c r="L5" s="285"/>
      <c r="M5" s="286"/>
      <c r="N5" s="287" t="s">
        <v>41</v>
      </c>
      <c r="O5" s="285"/>
      <c r="P5" s="285"/>
      <c r="Q5" s="285"/>
      <c r="R5" s="285"/>
      <c r="S5" s="286"/>
      <c r="T5" s="98"/>
      <c r="U5" s="287" t="s">
        <v>48</v>
      </c>
      <c r="V5" s="286"/>
      <c r="W5" s="288" t="s">
        <v>49</v>
      </c>
      <c r="X5" s="276" t="s">
        <v>18</v>
      </c>
    </row>
    <row r="6" spans="1:24" ht="21.6" customHeight="1" x14ac:dyDescent="0.3">
      <c r="A6" s="281"/>
      <c r="B6" s="281"/>
      <c r="C6" s="289"/>
      <c r="D6" s="283"/>
      <c r="E6" s="272" t="s">
        <v>8</v>
      </c>
      <c r="F6" s="274" t="s">
        <v>9</v>
      </c>
      <c r="G6" s="277" t="s">
        <v>10</v>
      </c>
      <c r="H6" s="272" t="s">
        <v>8</v>
      </c>
      <c r="I6" s="274" t="s">
        <v>9</v>
      </c>
      <c r="J6" s="277" t="s">
        <v>10</v>
      </c>
      <c r="K6" s="46" t="s">
        <v>38</v>
      </c>
      <c r="L6" s="41" t="s">
        <v>39</v>
      </c>
      <c r="M6" s="41" t="s">
        <v>40</v>
      </c>
      <c r="N6" s="2" t="s">
        <v>3</v>
      </c>
      <c r="O6" s="41" t="s">
        <v>4</v>
      </c>
      <c r="P6" s="41" t="s">
        <v>5</v>
      </c>
      <c r="Q6" s="41" t="s">
        <v>43</v>
      </c>
      <c r="R6" s="41" t="s">
        <v>45</v>
      </c>
      <c r="S6" s="41" t="s">
        <v>46</v>
      </c>
      <c r="T6" s="108" t="s">
        <v>276</v>
      </c>
      <c r="U6" s="41" t="s">
        <v>6</v>
      </c>
      <c r="V6" s="41" t="s">
        <v>7</v>
      </c>
      <c r="W6" s="288"/>
      <c r="X6" s="275"/>
    </row>
    <row r="7" spans="1:24" ht="20.25" customHeight="1" x14ac:dyDescent="0.3">
      <c r="A7" s="281"/>
      <c r="B7" s="281"/>
      <c r="C7" s="289"/>
      <c r="D7" s="284"/>
      <c r="E7" s="273"/>
      <c r="F7" s="275"/>
      <c r="G7" s="278"/>
      <c r="H7" s="273"/>
      <c r="I7" s="275"/>
      <c r="J7" s="278"/>
      <c r="K7" s="42" t="s">
        <v>8</v>
      </c>
      <c r="L7" s="43" t="s">
        <v>9</v>
      </c>
      <c r="M7" s="43" t="s">
        <v>10</v>
      </c>
      <c r="N7" s="43" t="s">
        <v>8</v>
      </c>
      <c r="O7" s="41" t="s">
        <v>11</v>
      </c>
      <c r="P7" s="41" t="s">
        <v>12</v>
      </c>
      <c r="Q7" s="43" t="s">
        <v>42</v>
      </c>
      <c r="R7" s="41" t="s">
        <v>44</v>
      </c>
      <c r="S7" s="41" t="s">
        <v>47</v>
      </c>
      <c r="T7" s="108" t="s">
        <v>277</v>
      </c>
      <c r="U7" s="43" t="s">
        <v>60</v>
      </c>
      <c r="V7" s="41" t="s">
        <v>13</v>
      </c>
      <c r="W7" s="288"/>
      <c r="X7" s="58" t="s">
        <v>54</v>
      </c>
    </row>
    <row r="8" spans="1:24" ht="26.4" x14ac:dyDescent="0.3">
      <c r="A8" s="3">
        <v>1</v>
      </c>
      <c r="B8" s="3" t="s">
        <v>221</v>
      </c>
      <c r="C8" s="79" t="s">
        <v>222</v>
      </c>
      <c r="D8" s="100">
        <v>1</v>
      </c>
      <c r="E8" s="101">
        <v>1</v>
      </c>
      <c r="F8" s="102"/>
      <c r="G8" s="103"/>
      <c r="H8" s="101">
        <v>1</v>
      </c>
      <c r="I8" s="102"/>
      <c r="J8" s="103"/>
      <c r="K8" s="20">
        <v>0.95699999999999996</v>
      </c>
      <c r="L8" s="20"/>
      <c r="M8" s="20"/>
      <c r="N8" s="20">
        <v>0.8</v>
      </c>
      <c r="O8" s="20"/>
      <c r="P8" s="20"/>
      <c r="Q8" s="20"/>
      <c r="R8" s="20"/>
      <c r="S8" s="20">
        <v>0.24</v>
      </c>
      <c r="T8" s="20"/>
      <c r="U8" s="20">
        <v>0.8</v>
      </c>
      <c r="V8" s="20">
        <v>0.5</v>
      </c>
      <c r="W8" s="20">
        <v>0</v>
      </c>
      <c r="X8" s="59">
        <f>AVERAGE(K8:W8)*1.5</f>
        <v>0.82424999999999993</v>
      </c>
    </row>
    <row r="9" spans="1:24" s="15" customFormat="1" ht="26.4" x14ac:dyDescent="0.3">
      <c r="A9" s="3">
        <v>2</v>
      </c>
      <c r="B9" s="3" t="s">
        <v>221</v>
      </c>
      <c r="C9" s="79" t="s">
        <v>223</v>
      </c>
      <c r="D9" s="100">
        <v>1</v>
      </c>
      <c r="E9" s="101">
        <v>1</v>
      </c>
      <c r="F9" s="102"/>
      <c r="G9" s="103"/>
      <c r="H9" s="101">
        <v>1</v>
      </c>
      <c r="I9" s="102"/>
      <c r="J9" s="103"/>
      <c r="K9" s="20">
        <v>1</v>
      </c>
      <c r="L9" s="20"/>
      <c r="M9" s="20"/>
      <c r="N9" s="20">
        <v>0.78</v>
      </c>
      <c r="O9" s="20"/>
      <c r="P9" s="20"/>
      <c r="Q9" s="20"/>
      <c r="R9" s="20"/>
      <c r="S9" s="20">
        <v>0.33300000000000002</v>
      </c>
      <c r="T9" s="20"/>
      <c r="U9" s="20">
        <v>0.6</v>
      </c>
      <c r="V9" s="20">
        <v>0.3</v>
      </c>
      <c r="W9" s="99">
        <v>1</v>
      </c>
      <c r="X9" s="59">
        <f t="shared" ref="X9:X50" si="0">AVERAGE(K9:W9)*1.5</f>
        <v>1.00325</v>
      </c>
    </row>
    <row r="10" spans="1:24" s="12" customFormat="1" ht="26.4" x14ac:dyDescent="0.3">
      <c r="A10" s="3">
        <v>3</v>
      </c>
      <c r="B10" s="3" t="s">
        <v>221</v>
      </c>
      <c r="C10" s="79" t="s">
        <v>224</v>
      </c>
      <c r="D10" s="100">
        <v>1</v>
      </c>
      <c r="E10" s="101">
        <v>1</v>
      </c>
      <c r="F10" s="102"/>
      <c r="G10" s="103"/>
      <c r="H10" s="101">
        <v>1</v>
      </c>
      <c r="I10" s="102"/>
      <c r="J10" s="103"/>
      <c r="K10" s="20">
        <v>0.92</v>
      </c>
      <c r="L10" s="20"/>
      <c r="M10" s="20"/>
      <c r="N10" s="20">
        <v>0.65</v>
      </c>
      <c r="O10" s="20"/>
      <c r="P10" s="20"/>
      <c r="Q10" s="20"/>
      <c r="R10" s="20"/>
      <c r="S10" s="20">
        <v>0.14000000000000001</v>
      </c>
      <c r="T10" s="20"/>
      <c r="U10" s="20">
        <v>0.85</v>
      </c>
      <c r="V10" s="20">
        <v>0.65</v>
      </c>
      <c r="W10" s="99">
        <v>1</v>
      </c>
      <c r="X10" s="59">
        <f t="shared" si="0"/>
        <v>1.0525</v>
      </c>
    </row>
    <row r="11" spans="1:24" s="12" customFormat="1" ht="14.4" customHeight="1" x14ac:dyDescent="0.3">
      <c r="A11" s="3">
        <v>4</v>
      </c>
      <c r="B11" s="3" t="s">
        <v>221</v>
      </c>
      <c r="C11" s="80" t="s">
        <v>225</v>
      </c>
      <c r="D11" s="100">
        <v>1</v>
      </c>
      <c r="E11" s="101">
        <v>1</v>
      </c>
      <c r="F11" s="102">
        <v>1</v>
      </c>
      <c r="G11" s="103"/>
      <c r="H11" s="101">
        <v>1</v>
      </c>
      <c r="I11" s="102">
        <v>1</v>
      </c>
      <c r="J11" s="103"/>
      <c r="K11" s="20">
        <v>0.95</v>
      </c>
      <c r="L11" s="20">
        <v>0.91</v>
      </c>
      <c r="M11" s="20"/>
      <c r="N11" s="20">
        <v>9.2999999999999999E-2</v>
      </c>
      <c r="O11" s="20">
        <v>0.31</v>
      </c>
      <c r="P11" s="20">
        <v>0.49</v>
      </c>
      <c r="Q11" s="20">
        <v>0.33</v>
      </c>
      <c r="R11" s="20">
        <v>0.34</v>
      </c>
      <c r="S11" s="20">
        <v>0.17699999999999999</v>
      </c>
      <c r="T11" s="20">
        <v>0.14499999999999999</v>
      </c>
      <c r="U11" s="20">
        <v>0.35</v>
      </c>
      <c r="V11" s="20">
        <v>0.35</v>
      </c>
      <c r="W11" s="99">
        <v>1</v>
      </c>
      <c r="X11" s="59">
        <f t="shared" si="0"/>
        <v>0.68062499999999992</v>
      </c>
    </row>
    <row r="12" spans="1:24" s="12" customFormat="1" ht="26.4" x14ac:dyDescent="0.3">
      <c r="A12" s="3">
        <v>5</v>
      </c>
      <c r="B12" s="3" t="s">
        <v>221</v>
      </c>
      <c r="C12" s="80" t="s">
        <v>226</v>
      </c>
      <c r="D12" s="100">
        <v>1</v>
      </c>
      <c r="E12" s="101">
        <v>1</v>
      </c>
      <c r="F12" s="102">
        <v>1</v>
      </c>
      <c r="G12" s="103"/>
      <c r="H12" s="101">
        <v>1</v>
      </c>
      <c r="I12" s="102">
        <v>1</v>
      </c>
      <c r="J12" s="103"/>
      <c r="K12" s="20">
        <v>0.96</v>
      </c>
      <c r="L12" s="20">
        <v>0.93</v>
      </c>
      <c r="M12" s="20"/>
      <c r="N12" s="20">
        <v>0.3</v>
      </c>
      <c r="O12" s="20">
        <v>0.22</v>
      </c>
      <c r="P12" s="20">
        <v>0.44</v>
      </c>
      <c r="Q12" s="20">
        <v>0.28999999999999998</v>
      </c>
      <c r="R12" s="20">
        <v>0.55000000000000004</v>
      </c>
      <c r="S12" s="20">
        <v>0.27</v>
      </c>
      <c r="T12" s="20">
        <v>0.24</v>
      </c>
      <c r="U12" s="20">
        <v>1</v>
      </c>
      <c r="V12" s="20">
        <v>0.38</v>
      </c>
      <c r="W12" s="99">
        <v>1</v>
      </c>
      <c r="X12" s="59">
        <f t="shared" si="0"/>
        <v>0.82250000000000001</v>
      </c>
    </row>
    <row r="13" spans="1:24" s="12" customFormat="1" ht="14.4" customHeight="1" x14ac:dyDescent="0.3">
      <c r="A13" s="3">
        <v>6</v>
      </c>
      <c r="B13" s="3" t="s">
        <v>221</v>
      </c>
      <c r="C13" s="77" t="s">
        <v>227</v>
      </c>
      <c r="D13" s="100">
        <v>1</v>
      </c>
      <c r="E13" s="101">
        <v>1</v>
      </c>
      <c r="F13" s="102">
        <v>1</v>
      </c>
      <c r="G13" s="103">
        <v>1</v>
      </c>
      <c r="H13" s="101">
        <v>1</v>
      </c>
      <c r="I13" s="102">
        <v>1</v>
      </c>
      <c r="J13" s="103"/>
      <c r="K13" s="20">
        <v>1</v>
      </c>
      <c r="L13" s="20">
        <v>1</v>
      </c>
      <c r="M13" s="222">
        <v>1</v>
      </c>
      <c r="N13" s="20">
        <v>0.53</v>
      </c>
      <c r="O13" s="20">
        <v>0.45400000000000001</v>
      </c>
      <c r="P13" s="20">
        <v>0.6</v>
      </c>
      <c r="Q13" s="20">
        <v>0.74</v>
      </c>
      <c r="R13" s="20">
        <v>0.65</v>
      </c>
      <c r="S13" s="20">
        <v>0.69</v>
      </c>
      <c r="T13" s="20">
        <v>0.6</v>
      </c>
      <c r="U13" s="20">
        <v>0.55000000000000004</v>
      </c>
      <c r="V13" s="20">
        <v>0.65</v>
      </c>
      <c r="W13" s="99">
        <v>1</v>
      </c>
      <c r="X13" s="59">
        <f t="shared" si="0"/>
        <v>1.0920000000000001</v>
      </c>
    </row>
    <row r="14" spans="1:24" s="12" customFormat="1" ht="14.4" customHeight="1" x14ac:dyDescent="0.3">
      <c r="A14" s="3">
        <v>7</v>
      </c>
      <c r="B14" s="3" t="s">
        <v>221</v>
      </c>
      <c r="C14" s="77" t="s">
        <v>228</v>
      </c>
      <c r="D14" s="100">
        <v>1</v>
      </c>
      <c r="E14" s="101">
        <v>1</v>
      </c>
      <c r="F14" s="102">
        <v>1</v>
      </c>
      <c r="G14" s="103">
        <v>1</v>
      </c>
      <c r="H14" s="101">
        <v>1</v>
      </c>
      <c r="I14" s="102">
        <v>1</v>
      </c>
      <c r="J14" s="103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0.45</v>
      </c>
      <c r="P14" s="20">
        <v>0.56999999999999995</v>
      </c>
      <c r="Q14" s="20">
        <v>0.59</v>
      </c>
      <c r="R14" s="20">
        <v>0.96</v>
      </c>
      <c r="S14" s="20">
        <v>0.36699999999999999</v>
      </c>
      <c r="T14" s="20">
        <v>0.1</v>
      </c>
      <c r="U14" s="20">
        <v>0.8</v>
      </c>
      <c r="V14" s="20">
        <v>0.8</v>
      </c>
      <c r="W14" s="99">
        <v>1</v>
      </c>
      <c r="X14" s="59">
        <f t="shared" si="0"/>
        <v>1.1119615384615384</v>
      </c>
    </row>
    <row r="15" spans="1:24" s="12" customFormat="1" ht="14.4" customHeight="1" x14ac:dyDescent="0.3">
      <c r="A15" s="3">
        <v>8</v>
      </c>
      <c r="B15" s="3" t="s">
        <v>221</v>
      </c>
      <c r="C15" s="77" t="s">
        <v>229</v>
      </c>
      <c r="D15" s="100">
        <v>1</v>
      </c>
      <c r="E15" s="101">
        <v>1</v>
      </c>
      <c r="F15" s="102">
        <v>1</v>
      </c>
      <c r="G15" s="103">
        <v>1</v>
      </c>
      <c r="H15" s="101">
        <v>1</v>
      </c>
      <c r="I15" s="102">
        <v>1</v>
      </c>
      <c r="J15" s="103">
        <v>1</v>
      </c>
      <c r="K15" s="20">
        <v>1</v>
      </c>
      <c r="L15" s="20">
        <v>0.998</v>
      </c>
      <c r="M15" s="20">
        <v>0.998</v>
      </c>
      <c r="N15" s="20">
        <v>0.75</v>
      </c>
      <c r="O15" s="20">
        <v>0.84799999999999998</v>
      </c>
      <c r="P15" s="20">
        <v>0.98</v>
      </c>
      <c r="Q15" s="20">
        <v>0.91</v>
      </c>
      <c r="R15" s="20">
        <v>0.93</v>
      </c>
      <c r="S15" s="20">
        <v>0.86099999999999999</v>
      </c>
      <c r="T15" s="20">
        <v>0.5</v>
      </c>
      <c r="U15" s="20">
        <v>0.85</v>
      </c>
      <c r="V15" s="20">
        <v>1</v>
      </c>
      <c r="W15" s="99">
        <v>1</v>
      </c>
      <c r="X15" s="59">
        <f t="shared" si="0"/>
        <v>1.341346153846154</v>
      </c>
    </row>
    <row r="16" spans="1:24" s="12" customFormat="1" ht="26.4" x14ac:dyDescent="0.3">
      <c r="A16" s="3">
        <v>9</v>
      </c>
      <c r="B16" s="3" t="s">
        <v>221</v>
      </c>
      <c r="C16" s="77" t="s">
        <v>230</v>
      </c>
      <c r="D16" s="100">
        <v>1</v>
      </c>
      <c r="E16" s="101">
        <v>1</v>
      </c>
      <c r="F16" s="102">
        <v>1</v>
      </c>
      <c r="G16" s="103">
        <v>1</v>
      </c>
      <c r="H16" s="101">
        <v>1</v>
      </c>
      <c r="I16" s="102">
        <v>1</v>
      </c>
      <c r="J16" s="103">
        <v>1</v>
      </c>
      <c r="K16" s="20">
        <v>0.97799999999999998</v>
      </c>
      <c r="L16" s="20">
        <v>0.97399999999999998</v>
      </c>
      <c r="M16" s="20">
        <v>1</v>
      </c>
      <c r="N16" s="20">
        <v>0.7</v>
      </c>
      <c r="O16" s="20">
        <v>0.60399999999999998</v>
      </c>
      <c r="P16" s="20">
        <v>0.8</v>
      </c>
      <c r="Q16" s="20">
        <v>0.72</v>
      </c>
      <c r="R16" s="20">
        <v>0.91</v>
      </c>
      <c r="S16" s="20">
        <v>0.66</v>
      </c>
      <c r="T16" s="20">
        <v>0.5</v>
      </c>
      <c r="U16" s="20">
        <v>0.78</v>
      </c>
      <c r="V16" s="20">
        <v>0.6</v>
      </c>
      <c r="W16" s="99">
        <v>1</v>
      </c>
      <c r="X16" s="59">
        <f t="shared" si="0"/>
        <v>1.1799230769230769</v>
      </c>
    </row>
    <row r="17" spans="1:24" s="12" customFormat="1" ht="26.4" x14ac:dyDescent="0.3">
      <c r="A17" s="3">
        <v>10</v>
      </c>
      <c r="B17" s="3" t="s">
        <v>221</v>
      </c>
      <c r="C17" s="77" t="s">
        <v>231</v>
      </c>
      <c r="D17" s="100">
        <v>1</v>
      </c>
      <c r="E17" s="101">
        <v>1</v>
      </c>
      <c r="F17" s="102">
        <v>1</v>
      </c>
      <c r="G17" s="103">
        <v>1</v>
      </c>
      <c r="H17" s="101">
        <v>1</v>
      </c>
      <c r="I17" s="102">
        <v>1</v>
      </c>
      <c r="J17" s="103">
        <v>1</v>
      </c>
      <c r="K17" s="20">
        <v>1</v>
      </c>
      <c r="L17" s="20">
        <v>1</v>
      </c>
      <c r="M17" s="20">
        <v>1</v>
      </c>
      <c r="N17" s="20">
        <v>0.5</v>
      </c>
      <c r="O17" s="20">
        <v>0.64</v>
      </c>
      <c r="P17" s="20">
        <v>0.65</v>
      </c>
      <c r="Q17" s="20">
        <v>0.72</v>
      </c>
      <c r="R17" s="20">
        <v>0.75</v>
      </c>
      <c r="S17" s="20">
        <v>0.62</v>
      </c>
      <c r="T17" s="20">
        <v>0.47499999999999998</v>
      </c>
      <c r="U17" s="20">
        <v>0.88</v>
      </c>
      <c r="V17" s="20">
        <v>0.1</v>
      </c>
      <c r="W17" s="99">
        <v>1</v>
      </c>
      <c r="X17" s="59">
        <f t="shared" si="0"/>
        <v>1.0771153846153845</v>
      </c>
    </row>
    <row r="18" spans="1:24" s="12" customFormat="1" ht="14.4" customHeight="1" x14ac:dyDescent="0.3">
      <c r="A18" s="3">
        <v>11</v>
      </c>
      <c r="B18" s="3" t="s">
        <v>221</v>
      </c>
      <c r="C18" s="77" t="s">
        <v>232</v>
      </c>
      <c r="D18" s="100">
        <v>1</v>
      </c>
      <c r="E18" s="101">
        <v>1</v>
      </c>
      <c r="F18" s="102">
        <v>1</v>
      </c>
      <c r="G18" s="103">
        <v>1</v>
      </c>
      <c r="H18" s="101">
        <v>1</v>
      </c>
      <c r="I18" s="102">
        <v>1</v>
      </c>
      <c r="J18" s="103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0.55800000000000005</v>
      </c>
      <c r="P18" s="20">
        <v>0.46</v>
      </c>
      <c r="Q18" s="20">
        <v>0.52</v>
      </c>
      <c r="R18" s="20">
        <v>0.79</v>
      </c>
      <c r="S18" s="20">
        <v>0.33</v>
      </c>
      <c r="T18" s="20">
        <v>0.6</v>
      </c>
      <c r="U18" s="20">
        <v>0.3</v>
      </c>
      <c r="V18" s="20">
        <v>0.35</v>
      </c>
      <c r="W18" s="99">
        <v>1</v>
      </c>
      <c r="X18" s="59">
        <f t="shared" si="0"/>
        <v>1.0278461538461539</v>
      </c>
    </row>
    <row r="19" spans="1:24" s="12" customFormat="1" ht="26.4" x14ac:dyDescent="0.3">
      <c r="A19" s="3">
        <v>12</v>
      </c>
      <c r="B19" s="3" t="s">
        <v>221</v>
      </c>
      <c r="C19" s="77" t="s">
        <v>233</v>
      </c>
      <c r="D19" s="100">
        <v>1</v>
      </c>
      <c r="E19" s="101">
        <v>1</v>
      </c>
      <c r="F19" s="102">
        <v>1</v>
      </c>
      <c r="G19" s="103">
        <v>1</v>
      </c>
      <c r="H19" s="101">
        <v>1</v>
      </c>
      <c r="I19" s="102">
        <v>1</v>
      </c>
      <c r="J19" s="103">
        <v>1</v>
      </c>
      <c r="K19" s="20">
        <v>0.997</v>
      </c>
      <c r="L19" s="20">
        <v>0.98</v>
      </c>
      <c r="M19" s="20">
        <v>0.99</v>
      </c>
      <c r="N19" s="20">
        <v>0.32</v>
      </c>
      <c r="O19" s="20">
        <v>0.48799999999999999</v>
      </c>
      <c r="P19" s="20">
        <v>0.85</v>
      </c>
      <c r="Q19" s="20">
        <v>0.69</v>
      </c>
      <c r="R19" s="20">
        <v>0.66</v>
      </c>
      <c r="S19" s="20">
        <v>0.56100000000000005</v>
      </c>
      <c r="T19" s="20">
        <v>0.72</v>
      </c>
      <c r="U19" s="20">
        <v>0.8</v>
      </c>
      <c r="V19" s="20">
        <v>0.6</v>
      </c>
      <c r="W19" s="99">
        <v>0.8</v>
      </c>
      <c r="X19" s="59">
        <f t="shared" si="0"/>
        <v>1.0910769230769231</v>
      </c>
    </row>
    <row r="20" spans="1:24" s="12" customFormat="1" ht="14.4" customHeight="1" x14ac:dyDescent="0.3">
      <c r="A20" s="3">
        <v>13</v>
      </c>
      <c r="B20" s="3" t="s">
        <v>221</v>
      </c>
      <c r="C20" s="78" t="s">
        <v>234</v>
      </c>
      <c r="D20" s="104">
        <v>1</v>
      </c>
      <c r="E20" s="105">
        <v>1</v>
      </c>
      <c r="F20" s="106">
        <v>1</v>
      </c>
      <c r="G20" s="107">
        <v>1</v>
      </c>
      <c r="H20" s="105">
        <v>1</v>
      </c>
      <c r="I20" s="106">
        <v>1</v>
      </c>
      <c r="J20" s="107">
        <v>1</v>
      </c>
      <c r="K20" s="20">
        <v>1</v>
      </c>
      <c r="L20" s="20">
        <v>1</v>
      </c>
      <c r="M20" s="20">
        <v>1</v>
      </c>
      <c r="N20" s="20">
        <v>0.8</v>
      </c>
      <c r="O20" s="20">
        <v>0.81</v>
      </c>
      <c r="P20" s="20">
        <v>0.75</v>
      </c>
      <c r="Q20" s="20">
        <v>0.9</v>
      </c>
      <c r="R20" s="20">
        <v>0.61</v>
      </c>
      <c r="S20" s="20">
        <v>0.61</v>
      </c>
      <c r="T20" s="20">
        <v>0.51</v>
      </c>
      <c r="U20" s="20">
        <v>0.81</v>
      </c>
      <c r="V20" s="20">
        <v>0.85399999999999998</v>
      </c>
      <c r="W20" s="99">
        <v>1</v>
      </c>
      <c r="X20" s="59">
        <f t="shared" si="0"/>
        <v>1.2293076923076924</v>
      </c>
    </row>
    <row r="21" spans="1:24" s="12" customFormat="1" ht="14.4" customHeight="1" x14ac:dyDescent="0.3">
      <c r="A21" s="3">
        <v>14</v>
      </c>
      <c r="B21" s="3" t="s">
        <v>221</v>
      </c>
      <c r="C21" s="77" t="s">
        <v>235</v>
      </c>
      <c r="D21" s="104">
        <v>1</v>
      </c>
      <c r="E21" s="105">
        <v>1</v>
      </c>
      <c r="F21" s="106">
        <v>1</v>
      </c>
      <c r="G21" s="107">
        <v>1</v>
      </c>
      <c r="H21" s="105">
        <v>1</v>
      </c>
      <c r="I21" s="106">
        <v>1</v>
      </c>
      <c r="J21" s="107"/>
      <c r="K21" s="20">
        <v>1</v>
      </c>
      <c r="L21" s="20">
        <v>1</v>
      </c>
      <c r="M21" s="20">
        <v>1</v>
      </c>
      <c r="N21" s="20">
        <v>0.45</v>
      </c>
      <c r="O21" s="20">
        <v>0.61599999999999999</v>
      </c>
      <c r="P21" s="20">
        <v>0.48</v>
      </c>
      <c r="Q21" s="20">
        <v>0.27</v>
      </c>
      <c r="R21" s="20">
        <v>0.54</v>
      </c>
      <c r="S21" s="20">
        <v>0.56000000000000005</v>
      </c>
      <c r="T21" s="20">
        <v>0.35</v>
      </c>
      <c r="U21" s="20">
        <v>0.7</v>
      </c>
      <c r="V21" s="20">
        <v>0.35</v>
      </c>
      <c r="W21" s="99">
        <v>1</v>
      </c>
      <c r="X21" s="59">
        <f t="shared" si="0"/>
        <v>0.95953846153846134</v>
      </c>
    </row>
    <row r="22" spans="1:24" s="12" customFormat="1" ht="14.4" customHeight="1" x14ac:dyDescent="0.3">
      <c r="A22" s="3">
        <v>15</v>
      </c>
      <c r="B22" s="3" t="s">
        <v>221</v>
      </c>
      <c r="C22" s="77" t="s">
        <v>236</v>
      </c>
      <c r="D22" s="104">
        <v>1</v>
      </c>
      <c r="E22" s="105">
        <v>1</v>
      </c>
      <c r="F22" s="106">
        <v>1</v>
      </c>
      <c r="G22" s="107">
        <v>1</v>
      </c>
      <c r="H22" s="105">
        <v>1</v>
      </c>
      <c r="I22" s="106">
        <v>1</v>
      </c>
      <c r="J22" s="107">
        <v>1</v>
      </c>
      <c r="K22" s="20">
        <v>1</v>
      </c>
      <c r="L22" s="20">
        <v>1</v>
      </c>
      <c r="M22" s="20">
        <v>1</v>
      </c>
      <c r="N22" s="20">
        <v>0.72</v>
      </c>
      <c r="O22" s="20">
        <v>0.69699999999999995</v>
      </c>
      <c r="P22" s="20">
        <v>0.78</v>
      </c>
      <c r="Q22" s="20">
        <v>0.71</v>
      </c>
      <c r="R22" s="20">
        <v>0.74</v>
      </c>
      <c r="S22" s="20">
        <v>0.378</v>
      </c>
      <c r="T22" s="20">
        <v>0.65</v>
      </c>
      <c r="U22" s="20">
        <v>0.6</v>
      </c>
      <c r="V22" s="20">
        <v>0.6</v>
      </c>
      <c r="W22" s="99">
        <v>1</v>
      </c>
      <c r="X22" s="59">
        <f t="shared" si="0"/>
        <v>1.1394230769230769</v>
      </c>
    </row>
    <row r="23" spans="1:24" s="12" customFormat="1" ht="26.4" x14ac:dyDescent="0.3">
      <c r="A23" s="3">
        <v>16</v>
      </c>
      <c r="B23" s="3" t="s">
        <v>221</v>
      </c>
      <c r="C23" s="77" t="s">
        <v>237</v>
      </c>
      <c r="D23" s="104">
        <v>1</v>
      </c>
      <c r="E23" s="105">
        <v>1</v>
      </c>
      <c r="F23" s="106">
        <v>1</v>
      </c>
      <c r="G23" s="107">
        <v>1</v>
      </c>
      <c r="H23" s="105">
        <v>1</v>
      </c>
      <c r="I23" s="106">
        <v>1</v>
      </c>
      <c r="J23" s="107">
        <v>1</v>
      </c>
      <c r="K23" s="20">
        <v>1</v>
      </c>
      <c r="L23" s="20">
        <v>1</v>
      </c>
      <c r="M23" s="20">
        <v>1</v>
      </c>
      <c r="N23" s="20">
        <v>1</v>
      </c>
      <c r="O23" s="20">
        <v>0.70899999999999996</v>
      </c>
      <c r="P23" s="20">
        <v>0.77</v>
      </c>
      <c r="Q23" s="20">
        <v>0.7</v>
      </c>
      <c r="R23" s="20">
        <v>0.85</v>
      </c>
      <c r="S23" s="20">
        <v>0.56100000000000005</v>
      </c>
      <c r="T23" s="20">
        <v>0.3</v>
      </c>
      <c r="U23" s="20">
        <v>0.83</v>
      </c>
      <c r="V23" s="20">
        <v>0.9</v>
      </c>
      <c r="W23" s="99">
        <v>1</v>
      </c>
      <c r="X23" s="59">
        <f t="shared" si="0"/>
        <v>1.2253846153846153</v>
      </c>
    </row>
    <row r="24" spans="1:24" s="12" customFormat="1" x14ac:dyDescent="0.3">
      <c r="A24" s="3">
        <v>17</v>
      </c>
      <c r="B24" s="3" t="s">
        <v>221</v>
      </c>
      <c r="C24" s="77" t="s">
        <v>238</v>
      </c>
      <c r="D24" s="104">
        <v>1</v>
      </c>
      <c r="E24" s="105">
        <v>1</v>
      </c>
      <c r="F24" s="106">
        <v>1</v>
      </c>
      <c r="G24" s="107">
        <v>1</v>
      </c>
      <c r="H24" s="105">
        <v>1</v>
      </c>
      <c r="I24" s="106">
        <v>1</v>
      </c>
      <c r="J24" s="107">
        <v>1</v>
      </c>
      <c r="K24" s="20">
        <v>0.97</v>
      </c>
      <c r="L24" s="20">
        <v>0.91200000000000003</v>
      </c>
      <c r="M24" s="20">
        <v>0.96299999999999997</v>
      </c>
      <c r="N24" s="20">
        <v>0.77</v>
      </c>
      <c r="O24" s="20">
        <v>0.61599999999999999</v>
      </c>
      <c r="P24" s="20">
        <v>0.55000000000000004</v>
      </c>
      <c r="Q24" s="20">
        <v>0.69</v>
      </c>
      <c r="R24" s="20">
        <v>0.89</v>
      </c>
      <c r="S24" s="20">
        <v>0.72</v>
      </c>
      <c r="T24" s="20">
        <v>0.28000000000000003</v>
      </c>
      <c r="U24" s="20">
        <v>0.89</v>
      </c>
      <c r="V24" s="20">
        <v>0.81</v>
      </c>
      <c r="W24" s="99">
        <v>1</v>
      </c>
      <c r="X24" s="59">
        <f t="shared" si="0"/>
        <v>1.1608846153846155</v>
      </c>
    </row>
    <row r="25" spans="1:24" s="12" customFormat="1" ht="26.4" x14ac:dyDescent="0.3">
      <c r="A25" s="3">
        <v>18</v>
      </c>
      <c r="B25" s="3" t="s">
        <v>221</v>
      </c>
      <c r="C25" s="76" t="s">
        <v>294</v>
      </c>
      <c r="D25" s="104">
        <v>11</v>
      </c>
      <c r="E25" s="105">
        <v>1</v>
      </c>
      <c r="F25" s="106">
        <v>1</v>
      </c>
      <c r="G25" s="107">
        <v>1</v>
      </c>
      <c r="H25" s="105">
        <v>1</v>
      </c>
      <c r="I25" s="106">
        <v>1</v>
      </c>
      <c r="J25" s="107">
        <v>1</v>
      </c>
      <c r="K25" s="20">
        <v>1</v>
      </c>
      <c r="L25" s="20">
        <v>1</v>
      </c>
      <c r="M25" s="20">
        <v>1</v>
      </c>
      <c r="N25" s="20">
        <v>0.6</v>
      </c>
      <c r="O25" s="20">
        <v>0.46500000000000002</v>
      </c>
      <c r="P25" s="20">
        <v>0.41</v>
      </c>
      <c r="Q25" s="20">
        <v>0.49</v>
      </c>
      <c r="R25" s="20">
        <v>0.65</v>
      </c>
      <c r="S25" s="20">
        <v>0.33900000000000002</v>
      </c>
      <c r="T25" s="20">
        <v>0.41</v>
      </c>
      <c r="U25" s="20">
        <v>0.43</v>
      </c>
      <c r="V25" s="20">
        <v>0.3</v>
      </c>
      <c r="W25" s="99">
        <v>1</v>
      </c>
      <c r="X25" s="59">
        <f t="shared" si="0"/>
        <v>0.93392307692307708</v>
      </c>
    </row>
    <row r="26" spans="1:24" s="12" customFormat="1" x14ac:dyDescent="0.3">
      <c r="A26" s="3">
        <v>19</v>
      </c>
      <c r="B26" s="3" t="s">
        <v>221</v>
      </c>
      <c r="C26" s="77" t="s">
        <v>274</v>
      </c>
      <c r="D26" s="104">
        <v>1</v>
      </c>
      <c r="E26" s="105">
        <v>1</v>
      </c>
      <c r="F26" s="106">
        <v>1</v>
      </c>
      <c r="G26" s="107">
        <v>1</v>
      </c>
      <c r="H26" s="105">
        <v>1</v>
      </c>
      <c r="I26" s="106">
        <v>1</v>
      </c>
      <c r="J26" s="107">
        <v>1</v>
      </c>
      <c r="K26" s="20">
        <v>1</v>
      </c>
      <c r="L26" s="20">
        <v>1</v>
      </c>
      <c r="M26" s="20">
        <v>1</v>
      </c>
      <c r="N26" s="20">
        <v>1</v>
      </c>
      <c r="O26" s="20">
        <v>0.79</v>
      </c>
      <c r="P26" s="20">
        <v>0.88</v>
      </c>
      <c r="Q26" s="20">
        <v>0.82</v>
      </c>
      <c r="R26" s="20">
        <v>0.9</v>
      </c>
      <c r="S26" s="20">
        <v>1</v>
      </c>
      <c r="T26" s="20">
        <v>0.9</v>
      </c>
      <c r="U26" s="20">
        <v>1</v>
      </c>
      <c r="V26" s="20">
        <v>1</v>
      </c>
      <c r="W26" s="99">
        <v>1</v>
      </c>
      <c r="X26" s="59">
        <f t="shared" si="0"/>
        <v>1.4180769230769232</v>
      </c>
    </row>
    <row r="27" spans="1:24" s="12" customFormat="1" x14ac:dyDescent="0.3">
      <c r="A27" s="3">
        <v>20</v>
      </c>
      <c r="B27" s="3" t="s">
        <v>221</v>
      </c>
      <c r="C27" s="77" t="s">
        <v>240</v>
      </c>
      <c r="D27" s="104">
        <v>1</v>
      </c>
      <c r="E27" s="105">
        <v>1</v>
      </c>
      <c r="F27" s="106">
        <v>1</v>
      </c>
      <c r="G27" s="107">
        <v>1</v>
      </c>
      <c r="H27" s="105">
        <v>1</v>
      </c>
      <c r="I27" s="106">
        <v>1</v>
      </c>
      <c r="J27" s="107">
        <v>1</v>
      </c>
      <c r="K27" s="20">
        <v>1</v>
      </c>
      <c r="L27" s="20">
        <v>1</v>
      </c>
      <c r="M27" s="20">
        <v>1</v>
      </c>
      <c r="N27" s="20">
        <v>0.53300000000000003</v>
      </c>
      <c r="O27" s="20">
        <v>0.56899999999999995</v>
      </c>
      <c r="P27" s="20">
        <v>0.54</v>
      </c>
      <c r="Q27" s="20">
        <v>0.56999999999999995</v>
      </c>
      <c r="R27" s="20">
        <v>0.77</v>
      </c>
      <c r="S27" s="20">
        <v>0.58799999999999997</v>
      </c>
      <c r="T27" s="20">
        <v>0.6</v>
      </c>
      <c r="U27" s="20">
        <v>0.7</v>
      </c>
      <c r="V27" s="20">
        <v>1</v>
      </c>
      <c r="W27" s="99">
        <v>1</v>
      </c>
      <c r="X27" s="59">
        <f t="shared" si="0"/>
        <v>1.1388461538461538</v>
      </c>
    </row>
    <row r="28" spans="1:24" s="12" customFormat="1" x14ac:dyDescent="0.3">
      <c r="A28" s="3">
        <v>21</v>
      </c>
      <c r="B28" s="3" t="s">
        <v>221</v>
      </c>
      <c r="C28" s="77" t="s">
        <v>241</v>
      </c>
      <c r="D28" s="104">
        <v>1</v>
      </c>
      <c r="E28" s="105">
        <v>1</v>
      </c>
      <c r="F28" s="106">
        <v>1</v>
      </c>
      <c r="G28" s="107">
        <v>1</v>
      </c>
      <c r="H28" s="105">
        <v>1</v>
      </c>
      <c r="I28" s="106">
        <v>1</v>
      </c>
      <c r="J28" s="107">
        <v>1</v>
      </c>
      <c r="K28" s="20">
        <v>0.97199999999999998</v>
      </c>
      <c r="L28" s="20">
        <v>0.97899999999999998</v>
      </c>
      <c r="M28" s="20">
        <v>0.996</v>
      </c>
      <c r="N28" s="20">
        <v>0.51</v>
      </c>
      <c r="O28" s="20">
        <v>0.5</v>
      </c>
      <c r="P28" s="20">
        <v>0.82</v>
      </c>
      <c r="Q28" s="20">
        <v>0.59</v>
      </c>
      <c r="R28" s="20">
        <v>0.8</v>
      </c>
      <c r="S28" s="20">
        <v>0.50600000000000001</v>
      </c>
      <c r="T28" s="20">
        <v>0.51</v>
      </c>
      <c r="U28" s="20">
        <v>0.62</v>
      </c>
      <c r="V28" s="20">
        <v>0.25</v>
      </c>
      <c r="W28" s="99">
        <v>1</v>
      </c>
      <c r="X28" s="59">
        <f t="shared" si="0"/>
        <v>1.0445769230769233</v>
      </c>
    </row>
    <row r="29" spans="1:24" s="12" customFormat="1" x14ac:dyDescent="0.3">
      <c r="A29" s="3">
        <v>22</v>
      </c>
      <c r="B29" s="3" t="s">
        <v>221</v>
      </c>
      <c r="C29" s="77" t="s">
        <v>242</v>
      </c>
      <c r="D29" s="104">
        <v>1</v>
      </c>
      <c r="E29" s="105">
        <v>1</v>
      </c>
      <c r="F29" s="106">
        <v>1</v>
      </c>
      <c r="G29" s="107">
        <v>1</v>
      </c>
      <c r="H29" s="105">
        <v>1</v>
      </c>
      <c r="I29" s="106">
        <v>1</v>
      </c>
      <c r="J29" s="107">
        <v>1</v>
      </c>
      <c r="K29" s="20">
        <v>1</v>
      </c>
      <c r="L29" s="20">
        <v>0.97499999999999998</v>
      </c>
      <c r="M29" s="20">
        <v>1</v>
      </c>
      <c r="N29" s="20">
        <v>0.375</v>
      </c>
      <c r="O29" s="20">
        <v>0.56899999999999995</v>
      </c>
      <c r="P29" s="20">
        <v>0.6</v>
      </c>
      <c r="Q29" s="20">
        <v>0.26</v>
      </c>
      <c r="R29" s="20">
        <v>0.75</v>
      </c>
      <c r="S29" s="20">
        <v>0.4</v>
      </c>
      <c r="T29" s="20">
        <v>0.5</v>
      </c>
      <c r="U29" s="20">
        <v>0.65</v>
      </c>
      <c r="V29" s="20">
        <v>0.4</v>
      </c>
      <c r="W29" s="99">
        <v>1</v>
      </c>
      <c r="X29" s="59">
        <f t="shared" si="0"/>
        <v>0.97834615384615398</v>
      </c>
    </row>
    <row r="30" spans="1:24" s="12" customFormat="1" x14ac:dyDescent="0.3">
      <c r="A30" s="3">
        <v>23</v>
      </c>
      <c r="B30" s="3" t="s">
        <v>221</v>
      </c>
      <c r="C30" s="77" t="s">
        <v>243</v>
      </c>
      <c r="D30" s="104">
        <v>1</v>
      </c>
      <c r="E30" s="105">
        <v>1</v>
      </c>
      <c r="F30" s="106">
        <v>1</v>
      </c>
      <c r="G30" s="107">
        <v>1</v>
      </c>
      <c r="H30" s="105">
        <v>1</v>
      </c>
      <c r="I30" s="106">
        <v>1</v>
      </c>
      <c r="J30" s="107">
        <v>1</v>
      </c>
      <c r="K30" s="20">
        <v>1</v>
      </c>
      <c r="L30" s="20">
        <v>0.9</v>
      </c>
      <c r="M30" s="20">
        <v>1</v>
      </c>
      <c r="N30" s="20">
        <v>0.9</v>
      </c>
      <c r="O30" s="20">
        <v>0.56899999999999995</v>
      </c>
      <c r="P30" s="20">
        <v>1</v>
      </c>
      <c r="Q30" s="20">
        <v>0.8</v>
      </c>
      <c r="R30" s="20">
        <v>0.73</v>
      </c>
      <c r="S30" s="20">
        <v>0.38</v>
      </c>
      <c r="T30" s="20">
        <v>0.9</v>
      </c>
      <c r="U30" s="20">
        <v>0.9</v>
      </c>
      <c r="V30" s="20">
        <v>0.1</v>
      </c>
      <c r="W30" s="99">
        <v>1</v>
      </c>
      <c r="X30" s="59">
        <f t="shared" si="0"/>
        <v>1.1744999999999999</v>
      </c>
    </row>
    <row r="31" spans="1:24" s="12" customFormat="1" x14ac:dyDescent="0.3">
      <c r="A31" s="3">
        <v>24</v>
      </c>
      <c r="B31" s="3" t="s">
        <v>221</v>
      </c>
      <c r="C31" s="77" t="s">
        <v>244</v>
      </c>
      <c r="D31" s="104">
        <v>1</v>
      </c>
      <c r="E31" s="105">
        <v>1</v>
      </c>
      <c r="F31" s="106">
        <v>1</v>
      </c>
      <c r="G31" s="107">
        <v>1</v>
      </c>
      <c r="H31" s="105">
        <v>1</v>
      </c>
      <c r="I31" s="106">
        <v>1</v>
      </c>
      <c r="J31" s="107">
        <v>1</v>
      </c>
      <c r="K31" s="20">
        <v>0.96199999999999997</v>
      </c>
      <c r="L31" s="20">
        <v>0.96599999999999997</v>
      </c>
      <c r="M31" s="20">
        <v>0.998</v>
      </c>
      <c r="N31" s="20">
        <v>0.92400000000000004</v>
      </c>
      <c r="O31" s="20">
        <v>0.83699999999999997</v>
      </c>
      <c r="P31" s="20">
        <v>0.93</v>
      </c>
      <c r="Q31" s="20">
        <v>0.9</v>
      </c>
      <c r="R31" s="20">
        <v>0.72</v>
      </c>
      <c r="S31" s="20">
        <v>0.78</v>
      </c>
      <c r="T31" s="20">
        <v>0.72199999999999998</v>
      </c>
      <c r="U31" s="20">
        <v>0.78300000000000003</v>
      </c>
      <c r="V31" s="20">
        <v>0.85</v>
      </c>
      <c r="W31" s="99">
        <v>0.2</v>
      </c>
      <c r="X31" s="59">
        <f t="shared" si="0"/>
        <v>1.2198461538461536</v>
      </c>
    </row>
    <row r="32" spans="1:24" s="12" customFormat="1" x14ac:dyDescent="0.3">
      <c r="A32" s="3">
        <v>25</v>
      </c>
      <c r="B32" s="3" t="s">
        <v>221</v>
      </c>
      <c r="C32" s="77" t="s">
        <v>245</v>
      </c>
      <c r="D32" s="104">
        <v>1</v>
      </c>
      <c r="E32" s="105">
        <v>1</v>
      </c>
      <c r="F32" s="106">
        <v>1</v>
      </c>
      <c r="G32" s="107">
        <v>1</v>
      </c>
      <c r="H32" s="105">
        <v>1</v>
      </c>
      <c r="I32" s="106">
        <v>1</v>
      </c>
      <c r="J32" s="107">
        <v>1</v>
      </c>
      <c r="K32" s="20">
        <v>0.90500000000000003</v>
      </c>
      <c r="L32" s="20">
        <v>0.88200000000000001</v>
      </c>
      <c r="M32" s="20">
        <v>0.98799999999999999</v>
      </c>
      <c r="N32" s="20">
        <v>0.54300000000000004</v>
      </c>
      <c r="O32" s="20">
        <v>0.74399999999999999</v>
      </c>
      <c r="P32" s="20">
        <v>0.57999999999999996</v>
      </c>
      <c r="Q32" s="20">
        <v>0.61</v>
      </c>
      <c r="R32" s="20">
        <v>0.8</v>
      </c>
      <c r="S32" s="20">
        <v>0.13800000000000001</v>
      </c>
      <c r="T32" s="20">
        <v>0.54</v>
      </c>
      <c r="U32" s="20">
        <v>0.21</v>
      </c>
      <c r="V32" s="20">
        <v>0.21</v>
      </c>
      <c r="W32" s="99">
        <v>0.2</v>
      </c>
      <c r="X32" s="59">
        <f t="shared" si="0"/>
        <v>0.84807692307692306</v>
      </c>
    </row>
    <row r="33" spans="1:24" s="12" customFormat="1" x14ac:dyDescent="0.3">
      <c r="A33" s="3">
        <v>26</v>
      </c>
      <c r="B33" s="3" t="s">
        <v>221</v>
      </c>
      <c r="C33" s="77" t="s">
        <v>246</v>
      </c>
      <c r="D33" s="104">
        <v>11</v>
      </c>
      <c r="E33" s="105">
        <v>1</v>
      </c>
      <c r="F33" s="106">
        <v>1</v>
      </c>
      <c r="G33" s="107">
        <v>1</v>
      </c>
      <c r="H33" s="105">
        <v>1</v>
      </c>
      <c r="I33" s="106">
        <v>1</v>
      </c>
      <c r="J33" s="107">
        <v>1</v>
      </c>
      <c r="K33" s="20">
        <v>0.98</v>
      </c>
      <c r="L33" s="20">
        <v>0.94499999999999995</v>
      </c>
      <c r="M33" s="20">
        <v>0.94</v>
      </c>
      <c r="N33" s="20">
        <v>0.73</v>
      </c>
      <c r="O33" s="20">
        <v>0.67400000000000004</v>
      </c>
      <c r="P33" s="20">
        <v>0.73</v>
      </c>
      <c r="Q33" s="20">
        <v>0.62</v>
      </c>
      <c r="R33" s="20">
        <v>0.92</v>
      </c>
      <c r="S33" s="20">
        <v>0.52400000000000002</v>
      </c>
      <c r="T33" s="20">
        <v>0.5</v>
      </c>
      <c r="U33" s="20">
        <v>0.8</v>
      </c>
      <c r="V33" s="20">
        <v>0.8</v>
      </c>
      <c r="W33" s="99">
        <v>1</v>
      </c>
      <c r="X33" s="59">
        <f t="shared" si="0"/>
        <v>1.1726538461538463</v>
      </c>
    </row>
    <row r="34" spans="1:24" s="12" customFormat="1" x14ac:dyDescent="0.3">
      <c r="A34" s="3">
        <v>27</v>
      </c>
      <c r="B34" s="3" t="s">
        <v>221</v>
      </c>
      <c r="C34" s="77" t="s">
        <v>247</v>
      </c>
      <c r="D34" s="104">
        <v>1</v>
      </c>
      <c r="E34" s="105">
        <v>1</v>
      </c>
      <c r="F34" s="106">
        <v>1</v>
      </c>
      <c r="G34" s="107">
        <v>1</v>
      </c>
      <c r="H34" s="105">
        <v>1</v>
      </c>
      <c r="I34" s="106">
        <v>1</v>
      </c>
      <c r="J34" s="107">
        <v>1</v>
      </c>
      <c r="K34" s="20">
        <v>0.98</v>
      </c>
      <c r="L34" s="20">
        <v>0.96</v>
      </c>
      <c r="M34" s="20">
        <v>0.97</v>
      </c>
      <c r="N34" s="20">
        <v>0.3</v>
      </c>
      <c r="O34" s="20">
        <v>0.98799999999999999</v>
      </c>
      <c r="P34" s="20">
        <v>0.68</v>
      </c>
      <c r="Q34" s="20">
        <v>0.34</v>
      </c>
      <c r="R34" s="20">
        <v>0.8</v>
      </c>
      <c r="S34" s="20">
        <v>0.75</v>
      </c>
      <c r="T34" s="20">
        <v>0.42</v>
      </c>
      <c r="U34" s="20">
        <v>0.5</v>
      </c>
      <c r="V34" s="20">
        <v>0.3</v>
      </c>
      <c r="W34" s="99">
        <v>1</v>
      </c>
      <c r="X34" s="59">
        <f t="shared" si="0"/>
        <v>1.037076923076923</v>
      </c>
    </row>
    <row r="35" spans="1:24" s="12" customFormat="1" x14ac:dyDescent="0.3">
      <c r="A35" s="3">
        <v>28</v>
      </c>
      <c r="B35" s="3" t="s">
        <v>221</v>
      </c>
      <c r="C35" s="77" t="s">
        <v>248</v>
      </c>
      <c r="D35" s="104">
        <v>11</v>
      </c>
      <c r="E35" s="105">
        <v>1</v>
      </c>
      <c r="F35" s="106">
        <v>1</v>
      </c>
      <c r="G35" s="107">
        <v>1</v>
      </c>
      <c r="H35" s="105">
        <v>1</v>
      </c>
      <c r="I35" s="106">
        <v>1</v>
      </c>
      <c r="J35" s="107">
        <v>1</v>
      </c>
      <c r="K35" s="20">
        <v>0.98099999999999998</v>
      </c>
      <c r="L35" s="20">
        <v>0.97599999999999998</v>
      </c>
      <c r="M35" s="20">
        <v>1</v>
      </c>
      <c r="N35" s="20">
        <v>0.75</v>
      </c>
      <c r="O35" s="20">
        <v>0.72</v>
      </c>
      <c r="P35" s="20">
        <v>0.68</v>
      </c>
      <c r="Q35" s="20">
        <v>0.65</v>
      </c>
      <c r="R35" s="20">
        <v>0.77</v>
      </c>
      <c r="S35" s="20">
        <v>0.41</v>
      </c>
      <c r="T35" s="20">
        <v>0.5</v>
      </c>
      <c r="U35" s="20">
        <v>0.8</v>
      </c>
      <c r="V35" s="20">
        <v>0.4</v>
      </c>
      <c r="W35" s="99">
        <v>1</v>
      </c>
      <c r="X35" s="59">
        <f t="shared" si="0"/>
        <v>1.1119615384615384</v>
      </c>
    </row>
    <row r="36" spans="1:24" s="12" customFormat="1" x14ac:dyDescent="0.3">
      <c r="A36" s="3">
        <v>29</v>
      </c>
      <c r="B36" s="3" t="s">
        <v>221</v>
      </c>
      <c r="C36" s="77" t="s">
        <v>249</v>
      </c>
      <c r="D36" s="104">
        <v>1</v>
      </c>
      <c r="E36" s="105">
        <v>1</v>
      </c>
      <c r="F36" s="106">
        <v>1</v>
      </c>
      <c r="G36" s="107">
        <v>1</v>
      </c>
      <c r="H36" s="105">
        <v>1</v>
      </c>
      <c r="I36" s="106">
        <v>1</v>
      </c>
      <c r="J36" s="107">
        <v>1</v>
      </c>
      <c r="K36" s="20">
        <v>0.99099999999999999</v>
      </c>
      <c r="L36" s="20">
        <v>0.98899999999999999</v>
      </c>
      <c r="M36" s="20">
        <v>1</v>
      </c>
      <c r="N36" s="20">
        <v>0.98799999999999999</v>
      </c>
      <c r="O36" s="20">
        <v>0.81</v>
      </c>
      <c r="P36" s="20">
        <v>0.78</v>
      </c>
      <c r="Q36" s="20">
        <v>0.57999999999999996</v>
      </c>
      <c r="R36" s="20">
        <v>0.86</v>
      </c>
      <c r="S36" s="20">
        <v>0.75</v>
      </c>
      <c r="T36" s="20">
        <v>0.65</v>
      </c>
      <c r="U36" s="20">
        <v>0.8</v>
      </c>
      <c r="V36" s="20">
        <v>0.2</v>
      </c>
      <c r="W36" s="99">
        <v>1</v>
      </c>
      <c r="X36" s="59">
        <f t="shared" si="0"/>
        <v>1.1997692307692309</v>
      </c>
    </row>
    <row r="37" spans="1:24" s="12" customFormat="1" x14ac:dyDescent="0.3">
      <c r="A37" s="3">
        <v>30</v>
      </c>
      <c r="B37" s="3" t="s">
        <v>221</v>
      </c>
      <c r="C37" s="77" t="s">
        <v>250</v>
      </c>
      <c r="D37" s="104">
        <v>1</v>
      </c>
      <c r="E37" s="105">
        <v>1</v>
      </c>
      <c r="F37" s="106">
        <v>1</v>
      </c>
      <c r="G37" s="107">
        <v>1</v>
      </c>
      <c r="H37" s="105">
        <v>1</v>
      </c>
      <c r="I37" s="106">
        <v>1</v>
      </c>
      <c r="J37" s="107">
        <v>1</v>
      </c>
      <c r="K37" s="20">
        <v>0.93</v>
      </c>
      <c r="L37" s="20">
        <v>0.95</v>
      </c>
      <c r="M37" s="20">
        <v>0.99299999999999999</v>
      </c>
      <c r="N37" s="20">
        <v>0.7</v>
      </c>
      <c r="O37" s="20">
        <v>0.56000000000000005</v>
      </c>
      <c r="P37" s="20">
        <v>0.64</v>
      </c>
      <c r="Q37" s="20">
        <v>0.69</v>
      </c>
      <c r="R37" s="20">
        <v>0.6</v>
      </c>
      <c r="S37" s="20">
        <v>0.621</v>
      </c>
      <c r="T37" s="20">
        <v>0.5</v>
      </c>
      <c r="U37" s="20">
        <v>0.42299999999999999</v>
      </c>
      <c r="V37" s="20">
        <v>0.3</v>
      </c>
      <c r="W37" s="99">
        <v>1</v>
      </c>
      <c r="X37" s="59">
        <f t="shared" si="0"/>
        <v>1.0277307692307691</v>
      </c>
    </row>
    <row r="38" spans="1:24" s="12" customFormat="1" x14ac:dyDescent="0.3">
      <c r="A38" s="3">
        <v>31</v>
      </c>
      <c r="B38" s="3" t="s">
        <v>221</v>
      </c>
      <c r="C38" s="77" t="s">
        <v>251</v>
      </c>
      <c r="D38" s="104">
        <v>1</v>
      </c>
      <c r="E38" s="105">
        <v>1</v>
      </c>
      <c r="F38" s="106">
        <v>1</v>
      </c>
      <c r="G38" s="107">
        <v>1</v>
      </c>
      <c r="H38" s="105"/>
      <c r="I38" s="106">
        <v>1</v>
      </c>
      <c r="J38" s="107">
        <v>1</v>
      </c>
      <c r="K38" s="20"/>
      <c r="L38" s="20">
        <v>0.98</v>
      </c>
      <c r="M38" s="20">
        <v>0.99</v>
      </c>
      <c r="N38" s="20"/>
      <c r="O38" s="20">
        <v>0.66</v>
      </c>
      <c r="P38" s="20">
        <v>0.7</v>
      </c>
      <c r="Q38" s="20">
        <v>0.42</v>
      </c>
      <c r="R38" s="20">
        <v>0.74</v>
      </c>
      <c r="S38" s="20">
        <v>0.54100000000000004</v>
      </c>
      <c r="T38" s="20">
        <v>0.6</v>
      </c>
      <c r="U38" s="20">
        <v>0.77</v>
      </c>
      <c r="V38" s="20">
        <v>0.77</v>
      </c>
      <c r="W38" s="99">
        <v>0.5</v>
      </c>
      <c r="X38" s="59">
        <f t="shared" si="0"/>
        <v>1.0460454545454545</v>
      </c>
    </row>
    <row r="39" spans="1:24" s="12" customFormat="1" x14ac:dyDescent="0.3">
      <c r="A39" s="3">
        <v>32</v>
      </c>
      <c r="B39" s="3" t="s">
        <v>221</v>
      </c>
      <c r="C39" s="77" t="s">
        <v>252</v>
      </c>
      <c r="D39" s="104">
        <v>1</v>
      </c>
      <c r="E39" s="105">
        <v>1</v>
      </c>
      <c r="F39" s="106">
        <v>1</v>
      </c>
      <c r="G39" s="107">
        <v>1</v>
      </c>
      <c r="H39" s="105">
        <v>1</v>
      </c>
      <c r="I39" s="106">
        <v>1</v>
      </c>
      <c r="J39" s="107">
        <v>1</v>
      </c>
      <c r="K39" s="20">
        <v>1</v>
      </c>
      <c r="L39" s="20">
        <v>1</v>
      </c>
      <c r="M39" s="20">
        <v>1</v>
      </c>
      <c r="N39" s="20">
        <v>1</v>
      </c>
      <c r="O39" s="20">
        <v>0.73</v>
      </c>
      <c r="P39" s="20">
        <v>0.85</v>
      </c>
      <c r="Q39" s="20">
        <v>0.48</v>
      </c>
      <c r="R39" s="20">
        <v>0.89</v>
      </c>
      <c r="S39" s="20">
        <v>0.46500000000000002</v>
      </c>
      <c r="T39" s="20">
        <v>0.5</v>
      </c>
      <c r="U39" s="20">
        <v>0.4</v>
      </c>
      <c r="V39" s="20">
        <v>0.4</v>
      </c>
      <c r="W39" s="99">
        <v>1</v>
      </c>
      <c r="X39" s="59">
        <f t="shared" si="0"/>
        <v>1.1209615384615386</v>
      </c>
    </row>
    <row r="40" spans="1:24" s="12" customFormat="1" x14ac:dyDescent="0.3">
      <c r="A40" s="3">
        <v>33</v>
      </c>
      <c r="B40" s="3" t="s">
        <v>221</v>
      </c>
      <c r="C40" s="77" t="s">
        <v>253</v>
      </c>
      <c r="D40" s="104">
        <v>1</v>
      </c>
      <c r="E40" s="105">
        <v>1</v>
      </c>
      <c r="F40" s="106">
        <v>1</v>
      </c>
      <c r="G40" s="107">
        <v>1</v>
      </c>
      <c r="H40" s="105">
        <v>1</v>
      </c>
      <c r="I40" s="106">
        <v>1</v>
      </c>
      <c r="J40" s="107">
        <v>1</v>
      </c>
      <c r="K40" s="20">
        <v>0.94</v>
      </c>
      <c r="L40" s="20">
        <v>0.93</v>
      </c>
      <c r="M40" s="20">
        <v>0.98</v>
      </c>
      <c r="N40" s="20">
        <v>0.64800000000000002</v>
      </c>
      <c r="O40" s="20">
        <v>0.78</v>
      </c>
      <c r="P40" s="20">
        <v>0.88</v>
      </c>
      <c r="Q40" s="20">
        <v>0.74</v>
      </c>
      <c r="R40" s="20">
        <v>0.64500000000000002</v>
      </c>
      <c r="S40" s="20">
        <v>0.26100000000000001</v>
      </c>
      <c r="T40" s="20">
        <v>0.55600000000000005</v>
      </c>
      <c r="U40" s="20">
        <v>0.93500000000000005</v>
      </c>
      <c r="V40" s="20">
        <v>0.22500000000000001</v>
      </c>
      <c r="W40" s="99">
        <v>1</v>
      </c>
      <c r="X40" s="59">
        <f t="shared" si="0"/>
        <v>1.0984615384615386</v>
      </c>
    </row>
    <row r="41" spans="1:24" s="12" customFormat="1" x14ac:dyDescent="0.3">
      <c r="A41" s="3">
        <v>34</v>
      </c>
      <c r="B41" s="3" t="s">
        <v>221</v>
      </c>
      <c r="C41" s="77" t="s">
        <v>254</v>
      </c>
      <c r="D41" s="104">
        <v>1</v>
      </c>
      <c r="E41" s="105">
        <v>1</v>
      </c>
      <c r="F41" s="106">
        <v>1</v>
      </c>
      <c r="G41" s="107">
        <v>1</v>
      </c>
      <c r="H41" s="105">
        <v>1</v>
      </c>
      <c r="I41" s="106">
        <v>1</v>
      </c>
      <c r="J41" s="107">
        <v>1</v>
      </c>
      <c r="K41" s="20">
        <v>1</v>
      </c>
      <c r="L41" s="20">
        <v>1</v>
      </c>
      <c r="M41" s="20">
        <v>1</v>
      </c>
      <c r="N41" s="20">
        <v>0.6</v>
      </c>
      <c r="O41" s="20">
        <v>0.86</v>
      </c>
      <c r="P41" s="20">
        <v>0.51</v>
      </c>
      <c r="Q41" s="20">
        <v>0.51</v>
      </c>
      <c r="R41" s="20">
        <v>0.74</v>
      </c>
      <c r="S41" s="20">
        <v>0.67</v>
      </c>
      <c r="T41" s="20">
        <v>0.7</v>
      </c>
      <c r="U41" s="20">
        <v>0.45</v>
      </c>
      <c r="V41" s="20">
        <v>0.3</v>
      </c>
      <c r="W41" s="99">
        <v>1</v>
      </c>
      <c r="X41" s="59">
        <f t="shared" si="0"/>
        <v>1.0776923076923077</v>
      </c>
    </row>
    <row r="42" spans="1:24" s="12" customFormat="1" x14ac:dyDescent="0.3">
      <c r="A42" s="3">
        <v>35</v>
      </c>
      <c r="B42" s="3" t="s">
        <v>221</v>
      </c>
      <c r="C42" s="77" t="s">
        <v>255</v>
      </c>
      <c r="D42" s="104">
        <v>1</v>
      </c>
      <c r="E42" s="105">
        <v>1</v>
      </c>
      <c r="F42" s="106">
        <v>1</v>
      </c>
      <c r="G42" s="107">
        <v>1</v>
      </c>
      <c r="H42" s="105">
        <v>1</v>
      </c>
      <c r="I42" s="106">
        <v>1</v>
      </c>
      <c r="J42" s="107">
        <v>1</v>
      </c>
      <c r="K42" s="20">
        <v>1</v>
      </c>
      <c r="L42" s="20">
        <v>1</v>
      </c>
      <c r="M42" s="20">
        <v>1</v>
      </c>
      <c r="N42" s="20">
        <v>0.31</v>
      </c>
      <c r="O42" s="20">
        <v>0.59</v>
      </c>
      <c r="P42" s="20">
        <v>0.62</v>
      </c>
      <c r="Q42" s="20">
        <v>0.49</v>
      </c>
      <c r="R42" s="20">
        <v>0.71</v>
      </c>
      <c r="S42" s="20">
        <v>0.26600000000000001</v>
      </c>
      <c r="T42" s="20">
        <v>0.5</v>
      </c>
      <c r="U42" s="20">
        <v>0.5</v>
      </c>
      <c r="V42" s="20">
        <v>0.5</v>
      </c>
      <c r="W42" s="99">
        <v>1</v>
      </c>
      <c r="X42" s="59">
        <f t="shared" si="0"/>
        <v>0.97915384615384615</v>
      </c>
    </row>
    <row r="43" spans="1:24" s="12" customFormat="1" x14ac:dyDescent="0.3">
      <c r="A43" s="3">
        <v>36</v>
      </c>
      <c r="B43" s="3" t="s">
        <v>221</v>
      </c>
      <c r="C43" s="77" t="s">
        <v>256</v>
      </c>
      <c r="D43" s="104">
        <v>1</v>
      </c>
      <c r="E43" s="105">
        <v>1</v>
      </c>
      <c r="F43" s="106">
        <v>1</v>
      </c>
      <c r="G43" s="107">
        <v>1</v>
      </c>
      <c r="H43" s="105">
        <v>1</v>
      </c>
      <c r="I43" s="106">
        <v>1</v>
      </c>
      <c r="J43" s="107"/>
      <c r="K43" s="20">
        <v>1</v>
      </c>
      <c r="L43" s="20">
        <v>0.99</v>
      </c>
      <c r="M43" s="20">
        <v>1</v>
      </c>
      <c r="N43" s="20">
        <v>0.68</v>
      </c>
      <c r="O43" s="20">
        <v>0.55000000000000004</v>
      </c>
      <c r="P43" s="20">
        <v>0.88</v>
      </c>
      <c r="Q43" s="20">
        <v>0.66</v>
      </c>
      <c r="R43" s="20">
        <v>0.73</v>
      </c>
      <c r="S43" s="20">
        <v>0.64</v>
      </c>
      <c r="T43" s="20">
        <v>0.47</v>
      </c>
      <c r="U43" s="20">
        <v>0.73</v>
      </c>
      <c r="V43" s="20">
        <v>0.2</v>
      </c>
      <c r="W43" s="99">
        <v>1</v>
      </c>
      <c r="X43" s="59">
        <f t="shared" si="0"/>
        <v>1.0996153846153847</v>
      </c>
    </row>
    <row r="44" spans="1:24" s="12" customFormat="1" x14ac:dyDescent="0.3">
      <c r="A44" s="3">
        <v>37</v>
      </c>
      <c r="B44" s="3" t="s">
        <v>221</v>
      </c>
      <c r="C44" s="77" t="s">
        <v>257</v>
      </c>
      <c r="D44" s="104">
        <v>1</v>
      </c>
      <c r="E44" s="105">
        <v>1</v>
      </c>
      <c r="F44" s="106">
        <v>1</v>
      </c>
      <c r="G44" s="107">
        <v>1</v>
      </c>
      <c r="H44" s="105">
        <v>1</v>
      </c>
      <c r="I44" s="106">
        <v>1</v>
      </c>
      <c r="J44" s="107">
        <v>1</v>
      </c>
      <c r="K44" s="20">
        <v>0.98</v>
      </c>
      <c r="L44" s="20">
        <v>0.98</v>
      </c>
      <c r="M44" s="20">
        <v>0.98</v>
      </c>
      <c r="N44" s="20">
        <v>0.91</v>
      </c>
      <c r="O44" s="20">
        <v>0.17399999999999999</v>
      </c>
      <c r="P44" s="20">
        <v>0.55000000000000004</v>
      </c>
      <c r="Q44" s="20">
        <v>0.43</v>
      </c>
      <c r="R44" s="20">
        <v>0.54</v>
      </c>
      <c r="S44" s="20">
        <v>0.17499999999999999</v>
      </c>
      <c r="T44" s="20">
        <v>0.35</v>
      </c>
      <c r="U44" s="20">
        <v>0.7</v>
      </c>
      <c r="V44" s="20">
        <v>0.5</v>
      </c>
      <c r="W44" s="99">
        <v>1</v>
      </c>
      <c r="X44" s="59">
        <f t="shared" si="0"/>
        <v>0.95411538461538448</v>
      </c>
    </row>
    <row r="45" spans="1:24" s="12" customFormat="1" x14ac:dyDescent="0.3">
      <c r="A45" s="3">
        <v>38</v>
      </c>
      <c r="B45" s="3" t="s">
        <v>221</v>
      </c>
      <c r="C45" s="77" t="s">
        <v>258</v>
      </c>
      <c r="D45" s="104">
        <v>1</v>
      </c>
      <c r="E45" s="105">
        <v>1</v>
      </c>
      <c r="F45" s="106">
        <v>1</v>
      </c>
      <c r="G45" s="107">
        <v>1</v>
      </c>
      <c r="H45" s="105">
        <v>1</v>
      </c>
      <c r="I45" s="106">
        <v>1</v>
      </c>
      <c r="J45" s="107">
        <v>1</v>
      </c>
      <c r="K45" s="20">
        <v>0.95</v>
      </c>
      <c r="L45" s="20">
        <v>0.879</v>
      </c>
      <c r="M45" s="20">
        <v>0.96299999999999997</v>
      </c>
      <c r="N45" s="20">
        <v>1</v>
      </c>
      <c r="O45" s="20">
        <v>0.72</v>
      </c>
      <c r="P45" s="20">
        <v>0.61</v>
      </c>
      <c r="Q45" s="20">
        <v>0.49</v>
      </c>
      <c r="R45" s="20">
        <v>0.6</v>
      </c>
      <c r="S45" s="20">
        <v>9.0200000000000002E-2</v>
      </c>
      <c r="T45" s="20">
        <v>0.4</v>
      </c>
      <c r="U45" s="20">
        <v>0.65</v>
      </c>
      <c r="V45" s="20">
        <v>0.5</v>
      </c>
      <c r="W45" s="99">
        <v>0.1</v>
      </c>
      <c r="X45" s="59">
        <f t="shared" si="0"/>
        <v>0.91756153846153843</v>
      </c>
    </row>
    <row r="46" spans="1:24" s="12" customFormat="1" x14ac:dyDescent="0.3">
      <c r="A46" s="3">
        <v>39</v>
      </c>
      <c r="B46" s="3" t="s">
        <v>221</v>
      </c>
      <c r="C46" s="77" t="s">
        <v>259</v>
      </c>
      <c r="D46" s="104">
        <v>11</v>
      </c>
      <c r="E46" s="105">
        <v>1</v>
      </c>
      <c r="F46" s="106">
        <v>1</v>
      </c>
      <c r="G46" s="107">
        <v>1</v>
      </c>
      <c r="H46" s="105">
        <v>1</v>
      </c>
      <c r="I46" s="106">
        <v>1</v>
      </c>
      <c r="J46" s="107">
        <v>1</v>
      </c>
      <c r="K46" s="20">
        <v>0.94599999999999995</v>
      </c>
      <c r="L46" s="20">
        <v>0.92900000000000005</v>
      </c>
      <c r="M46" s="20">
        <v>0.93899999999999995</v>
      </c>
      <c r="N46" s="20">
        <v>0.6</v>
      </c>
      <c r="O46" s="20">
        <v>0.43</v>
      </c>
      <c r="P46" s="20">
        <v>0.66</v>
      </c>
      <c r="Q46" s="20">
        <v>0.63</v>
      </c>
      <c r="R46" s="20">
        <v>0.8</v>
      </c>
      <c r="S46" s="20">
        <v>0.54</v>
      </c>
      <c r="T46" s="20">
        <v>0.5</v>
      </c>
      <c r="U46" s="20">
        <v>0.55000000000000004</v>
      </c>
      <c r="V46" s="20">
        <v>0.65</v>
      </c>
      <c r="W46" s="99">
        <v>1</v>
      </c>
      <c r="X46" s="59">
        <f t="shared" si="0"/>
        <v>1.0585384615384614</v>
      </c>
    </row>
    <row r="47" spans="1:24" s="12" customFormat="1" x14ac:dyDescent="0.3">
      <c r="A47" s="3">
        <v>40</v>
      </c>
      <c r="B47" s="3" t="s">
        <v>221</v>
      </c>
      <c r="C47" s="77" t="s">
        <v>260</v>
      </c>
      <c r="D47" s="104">
        <v>1</v>
      </c>
      <c r="E47" s="105">
        <v>1</v>
      </c>
      <c r="F47" s="106">
        <v>1</v>
      </c>
      <c r="G47" s="107">
        <v>1</v>
      </c>
      <c r="H47" s="105">
        <v>1</v>
      </c>
      <c r="I47" s="106">
        <v>1</v>
      </c>
      <c r="J47" s="107">
        <v>1</v>
      </c>
      <c r="K47" s="20">
        <v>1</v>
      </c>
      <c r="L47" s="20">
        <v>1</v>
      </c>
      <c r="M47" s="20">
        <v>1</v>
      </c>
      <c r="N47" s="20">
        <v>0.65</v>
      </c>
      <c r="O47" s="20">
        <v>0.70899999999999996</v>
      </c>
      <c r="P47" s="20">
        <v>0.63</v>
      </c>
      <c r="Q47" s="20">
        <v>0.64</v>
      </c>
      <c r="R47" s="20">
        <v>0.67</v>
      </c>
      <c r="S47" s="20">
        <v>0.61199999999999999</v>
      </c>
      <c r="T47" s="20">
        <v>0.5</v>
      </c>
      <c r="U47" s="20">
        <v>0.53</v>
      </c>
      <c r="V47" s="20">
        <v>0.53</v>
      </c>
      <c r="W47" s="99">
        <v>1</v>
      </c>
      <c r="X47" s="59">
        <f t="shared" si="0"/>
        <v>1.0928076923076924</v>
      </c>
    </row>
    <row r="48" spans="1:24" s="12" customFormat="1" x14ac:dyDescent="0.3">
      <c r="A48" s="3">
        <v>41</v>
      </c>
      <c r="B48" s="3" t="s">
        <v>221</v>
      </c>
      <c r="C48" s="77" t="s">
        <v>261</v>
      </c>
      <c r="D48" s="104">
        <v>11</v>
      </c>
      <c r="E48" s="105">
        <v>1</v>
      </c>
      <c r="F48" s="106">
        <v>1</v>
      </c>
      <c r="G48" s="107">
        <v>1</v>
      </c>
      <c r="H48" s="105">
        <v>1</v>
      </c>
      <c r="I48" s="106">
        <v>1</v>
      </c>
      <c r="J48" s="107">
        <v>1</v>
      </c>
      <c r="K48" s="20">
        <v>0.96</v>
      </c>
      <c r="L48" s="20">
        <v>0.99</v>
      </c>
      <c r="M48" s="20">
        <v>1</v>
      </c>
      <c r="N48" s="20">
        <v>0.81</v>
      </c>
      <c r="O48" s="20">
        <v>0.82499999999999996</v>
      </c>
      <c r="P48" s="20">
        <v>0.92</v>
      </c>
      <c r="Q48" s="20">
        <v>0.81</v>
      </c>
      <c r="R48" s="20">
        <v>0.8</v>
      </c>
      <c r="S48" s="20">
        <v>0.621</v>
      </c>
      <c r="T48" s="20">
        <v>0.7</v>
      </c>
      <c r="U48" s="20">
        <v>0.65</v>
      </c>
      <c r="V48" s="20">
        <v>0.80800000000000005</v>
      </c>
      <c r="W48" s="99">
        <v>1</v>
      </c>
      <c r="X48" s="59">
        <f t="shared" si="0"/>
        <v>1.2569999999999997</v>
      </c>
    </row>
    <row r="49" spans="1:25" s="12" customFormat="1" x14ac:dyDescent="0.3">
      <c r="A49" s="3">
        <v>42</v>
      </c>
      <c r="B49" s="3" t="s">
        <v>221</v>
      </c>
      <c r="C49" s="77" t="s">
        <v>262</v>
      </c>
      <c r="D49" s="104">
        <v>1</v>
      </c>
      <c r="E49" s="105">
        <v>1</v>
      </c>
      <c r="F49" s="106">
        <v>1</v>
      </c>
      <c r="G49" s="107">
        <v>1</v>
      </c>
      <c r="H49" s="105">
        <v>1</v>
      </c>
      <c r="I49" s="106">
        <v>1</v>
      </c>
      <c r="J49" s="107">
        <v>1</v>
      </c>
      <c r="K49" s="20">
        <v>1</v>
      </c>
      <c r="L49" s="20">
        <v>1</v>
      </c>
      <c r="M49" s="20">
        <v>1</v>
      </c>
      <c r="N49" s="20">
        <v>0.86</v>
      </c>
      <c r="O49" s="20">
        <v>0.52</v>
      </c>
      <c r="P49" s="20">
        <v>0.45</v>
      </c>
      <c r="Q49" s="20">
        <v>0.48</v>
      </c>
      <c r="R49" s="20">
        <v>0.63</v>
      </c>
      <c r="S49" s="20">
        <v>0.27</v>
      </c>
      <c r="T49" s="20">
        <v>0.3</v>
      </c>
      <c r="U49" s="20">
        <v>0.6</v>
      </c>
      <c r="V49" s="20">
        <v>0.3</v>
      </c>
      <c r="W49" s="99">
        <v>1</v>
      </c>
      <c r="X49" s="59">
        <f t="shared" si="0"/>
        <v>0.9703846153846154</v>
      </c>
    </row>
    <row r="50" spans="1:25" s="12" customFormat="1" x14ac:dyDescent="0.3">
      <c r="A50" s="3">
        <v>43</v>
      </c>
      <c r="B50" s="3" t="s">
        <v>221</v>
      </c>
      <c r="C50" s="77" t="s">
        <v>275</v>
      </c>
      <c r="D50" s="104">
        <v>111</v>
      </c>
      <c r="E50" s="105">
        <v>1</v>
      </c>
      <c r="F50" s="106"/>
      <c r="G50" s="107"/>
      <c r="H50" s="105">
        <v>1</v>
      </c>
      <c r="I50" s="106"/>
      <c r="J50" s="107"/>
      <c r="K50" s="20">
        <v>1</v>
      </c>
      <c r="L50" s="20"/>
      <c r="M50" s="20"/>
      <c r="N50" s="20">
        <v>1</v>
      </c>
      <c r="O50" s="20"/>
      <c r="P50" s="20"/>
      <c r="Q50" s="20"/>
      <c r="R50" s="20"/>
      <c r="S50" s="20"/>
      <c r="T50" s="20"/>
      <c r="U50" s="20">
        <v>1</v>
      </c>
      <c r="V50" s="20">
        <v>1</v>
      </c>
      <c r="W50" s="99">
        <v>1</v>
      </c>
      <c r="X50" s="59">
        <f t="shared" si="0"/>
        <v>1.5</v>
      </c>
    </row>
    <row r="51" spans="1:25" s="19" customFormat="1" ht="28.5" customHeight="1" x14ac:dyDescent="0.3">
      <c r="A51" s="69" t="s">
        <v>215</v>
      </c>
      <c r="B51" s="57" t="s">
        <v>221</v>
      </c>
      <c r="C51" s="57"/>
      <c r="D51" s="57"/>
      <c r="E51" s="131">
        <f>SUM(E8:E50)</f>
        <v>43</v>
      </c>
      <c r="F51" s="131">
        <f t="shared" ref="F51:J51" si="1">SUM(F8:F50)</f>
        <v>39</v>
      </c>
      <c r="G51" s="131">
        <f t="shared" si="1"/>
        <v>37</v>
      </c>
      <c r="H51" s="131">
        <f t="shared" si="1"/>
        <v>42</v>
      </c>
      <c r="I51" s="131">
        <f t="shared" si="1"/>
        <v>39</v>
      </c>
      <c r="J51" s="131">
        <f t="shared" si="1"/>
        <v>34</v>
      </c>
      <c r="K51" s="57">
        <f>AVERAGE(K8:K50)</f>
        <v>0.98116666666666674</v>
      </c>
      <c r="L51" s="57">
        <f t="shared" ref="L51:W51" si="2">AVERAGE(L8:L50)</f>
        <v>0.97189743589743594</v>
      </c>
      <c r="M51" s="57">
        <f t="shared" si="2"/>
        <v>0.99156756756756748</v>
      </c>
      <c r="N51" s="57">
        <f t="shared" si="2"/>
        <v>0.69247619047619036</v>
      </c>
      <c r="O51" s="57">
        <f t="shared" si="2"/>
        <v>0.62469230769230755</v>
      </c>
      <c r="P51" s="57">
        <f t="shared" si="2"/>
        <v>0.68461538461538474</v>
      </c>
      <c r="Q51" s="57">
        <f t="shared" si="2"/>
        <v>0.602051282051282</v>
      </c>
      <c r="R51" s="57">
        <f t="shared" si="2"/>
        <v>0.73679487179487191</v>
      </c>
      <c r="S51" s="57">
        <f t="shared" si="2"/>
        <v>0.48607619047619055</v>
      </c>
      <c r="T51" s="57">
        <f t="shared" si="2"/>
        <v>0.50507692307692298</v>
      </c>
      <c r="U51" s="57">
        <f t="shared" si="2"/>
        <v>0.68537209302325575</v>
      </c>
      <c r="V51" s="57">
        <f t="shared" si="2"/>
        <v>0.52527906976744199</v>
      </c>
      <c r="W51" s="57">
        <f t="shared" si="2"/>
        <v>0.90232558139534891</v>
      </c>
      <c r="X51" s="57">
        <f>AVERAGE(X8:X50)</f>
        <v>1.0813175597658158</v>
      </c>
      <c r="Y51" s="132"/>
    </row>
  </sheetData>
  <sheetProtection algorithmName="SHA-512" hashValue="yyI8MIXK04wiOIAXCLyzUPMRM891S4Qc0cvGsmHWLY8FWKUnNqZ41gnIHgg+cc8L2YrUhOxBGDEGEwhnxgBUcA==" saltValue="1oXEkQixuvjobxCqGuEAUg==" spinCount="100000" sheet="1" selectLockedCells="1" selectUnlockedCells="1"/>
  <sortState ref="A8:S33">
    <sortCondition ref="A8:A33"/>
  </sortState>
  <mergeCells count="20">
    <mergeCell ref="H5:J5"/>
    <mergeCell ref="E6:E7"/>
    <mergeCell ref="F6:F7"/>
    <mergeCell ref="G6:G7"/>
    <mergeCell ref="H6:H7"/>
    <mergeCell ref="I6:I7"/>
    <mergeCell ref="X5:X6"/>
    <mergeCell ref="J6:J7"/>
    <mergeCell ref="A1:W1"/>
    <mergeCell ref="A2:W2"/>
    <mergeCell ref="A3:W3"/>
    <mergeCell ref="A5:A7"/>
    <mergeCell ref="D5:D7"/>
    <mergeCell ref="K5:M5"/>
    <mergeCell ref="N5:S5"/>
    <mergeCell ref="U5:V5"/>
    <mergeCell ref="W5:W7"/>
    <mergeCell ref="C5:C7"/>
    <mergeCell ref="B5:B7"/>
    <mergeCell ref="E5:G5"/>
  </mergeCells>
  <conditionalFormatting sqref="T11:T25 T27:T49">
    <cfRule type="cellIs" dxfId="3" priority="4" operator="greaterThan">
      <formula>1</formula>
    </cfRule>
  </conditionalFormatting>
  <conditionalFormatting sqref="S8:S25">
    <cfRule type="cellIs" dxfId="2" priority="3" operator="greaterThan">
      <formula>1</formula>
    </cfRule>
  </conditionalFormatting>
  <conditionalFormatting sqref="S27:S46">
    <cfRule type="cellIs" dxfId="1" priority="2" operator="greaterThan">
      <formula>1</formula>
    </cfRule>
  </conditionalFormatting>
  <conditionalFormatting sqref="S47:S49">
    <cfRule type="cellIs" dxfId="0" priority="1" operator="greaterThan">
      <formula>1</formula>
    </cfRule>
  </conditionalFormatting>
  <printOptions horizontalCentered="1"/>
  <pageMargins left="0" right="0" top="0" bottom="0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O50"/>
  <sheetViews>
    <sheetView zoomScale="60" zoomScaleNormal="60" workbookViewId="0">
      <selection activeCell="N21" sqref="M21:N21"/>
    </sheetView>
  </sheetViews>
  <sheetFormatPr defaultColWidth="8.88671875" defaultRowHeight="14.4" x14ac:dyDescent="0.3"/>
  <cols>
    <col min="1" max="1" width="8.109375" style="5" customWidth="1"/>
    <col min="2" max="2" width="23.33203125" style="5" customWidth="1"/>
    <col min="3" max="3" width="33.33203125" style="5" customWidth="1"/>
    <col min="4" max="4" width="20.109375" style="5" customWidth="1"/>
    <col min="5" max="5" width="22.109375" style="5" customWidth="1"/>
    <col min="6" max="6" width="16.5546875" style="5" customWidth="1"/>
    <col min="7" max="7" width="16.6640625" style="5" customWidth="1"/>
    <col min="8" max="8" width="21.6640625" style="5" customWidth="1"/>
    <col min="9" max="9" width="26.88671875" style="5" customWidth="1"/>
    <col min="10" max="10" width="24.44140625" style="5" customWidth="1"/>
    <col min="11" max="11" width="24.6640625" style="5" customWidth="1"/>
    <col min="12" max="12" width="16" style="5" customWidth="1"/>
    <col min="13" max="13" width="12.44140625" style="5" customWidth="1"/>
    <col min="14" max="14" width="12.5546875" style="5" customWidth="1"/>
    <col min="15" max="15" width="9.44140625" style="5" customWidth="1"/>
    <col min="16" max="530" width="8.88671875" style="4"/>
    <col min="531" max="16384" width="8.88671875" style="5"/>
  </cols>
  <sheetData>
    <row r="1" spans="1:535" ht="15.6" x14ac:dyDescent="0.3">
      <c r="A1" s="299" t="s">
        <v>170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</row>
    <row r="2" spans="1:535" ht="15.6" x14ac:dyDescent="0.3">
      <c r="A2" s="299"/>
      <c r="B2" s="299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535" ht="42.75" customHeight="1" x14ac:dyDescent="0.3">
      <c r="A3" s="293" t="s">
        <v>2</v>
      </c>
      <c r="B3" s="281" t="s">
        <v>105</v>
      </c>
      <c r="C3" s="281" t="s">
        <v>104</v>
      </c>
      <c r="D3" s="300" t="s">
        <v>52</v>
      </c>
      <c r="E3" s="294" t="s">
        <v>75</v>
      </c>
      <c r="F3" s="294" t="s">
        <v>76</v>
      </c>
      <c r="G3" s="294" t="s">
        <v>53</v>
      </c>
      <c r="H3" s="294" t="s">
        <v>77</v>
      </c>
      <c r="I3" s="294" t="s">
        <v>263</v>
      </c>
      <c r="J3" s="293" t="s">
        <v>78</v>
      </c>
      <c r="K3" s="293"/>
      <c r="L3" s="294" t="s">
        <v>110</v>
      </c>
      <c r="M3" s="297" t="s">
        <v>61</v>
      </c>
      <c r="N3" s="298"/>
      <c r="O3" s="84" t="s">
        <v>19</v>
      </c>
    </row>
    <row r="4" spans="1:535" ht="17.25" customHeight="1" x14ac:dyDescent="0.3">
      <c r="A4" s="293"/>
      <c r="B4" s="281"/>
      <c r="C4" s="281"/>
      <c r="D4" s="301"/>
      <c r="E4" s="295" t="s">
        <v>15</v>
      </c>
      <c r="F4" s="295"/>
      <c r="G4" s="295"/>
      <c r="H4" s="295"/>
      <c r="I4" s="303"/>
      <c r="J4" s="82" t="s">
        <v>79</v>
      </c>
      <c r="K4" s="82" t="s">
        <v>80</v>
      </c>
      <c r="L4" s="295"/>
      <c r="M4" s="71" t="s">
        <v>16</v>
      </c>
      <c r="N4" s="72" t="s">
        <v>17</v>
      </c>
      <c r="O4" s="55"/>
    </row>
    <row r="5" spans="1:535" ht="72.75" customHeight="1" x14ac:dyDescent="0.3">
      <c r="A5" s="293"/>
      <c r="B5" s="281"/>
      <c r="C5" s="281"/>
      <c r="D5" s="302"/>
      <c r="E5" s="296" t="s">
        <v>66</v>
      </c>
      <c r="F5" s="296"/>
      <c r="G5" s="296"/>
      <c r="H5" s="296"/>
      <c r="I5" s="296"/>
      <c r="J5" s="83" t="s">
        <v>81</v>
      </c>
      <c r="K5" s="83" t="s">
        <v>82</v>
      </c>
      <c r="L5" s="296"/>
      <c r="M5" s="73" t="s">
        <v>50</v>
      </c>
      <c r="N5" s="73" t="s">
        <v>51</v>
      </c>
      <c r="O5" s="55" t="s">
        <v>168</v>
      </c>
    </row>
    <row r="6" spans="1:535" s="6" customFormat="1" ht="26.4" x14ac:dyDescent="0.3">
      <c r="A6" s="3">
        <v>1</v>
      </c>
      <c r="B6" s="3" t="s">
        <v>221</v>
      </c>
      <c r="C6" s="85" t="s">
        <v>222</v>
      </c>
      <c r="D6" s="20">
        <v>0.93300000000000005</v>
      </c>
      <c r="E6" s="20">
        <v>0.73299999999999998</v>
      </c>
      <c r="F6" s="20">
        <v>1</v>
      </c>
      <c r="G6" s="20">
        <v>0.33300000000000002</v>
      </c>
      <c r="H6" s="20">
        <v>1</v>
      </c>
      <c r="I6" s="20">
        <v>0</v>
      </c>
      <c r="J6" s="20">
        <v>0</v>
      </c>
      <c r="K6" s="20">
        <v>0</v>
      </c>
      <c r="L6" s="99">
        <v>1</v>
      </c>
      <c r="M6" s="20">
        <v>0</v>
      </c>
      <c r="N6" s="20">
        <v>-6.7000000000000004E-2</v>
      </c>
      <c r="O6" s="32">
        <f>AVERAGE(D6:N6)</f>
        <v>0.44836363636363641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</row>
    <row r="7" spans="1:535" s="13" customFormat="1" ht="26.4" x14ac:dyDescent="0.3">
      <c r="A7" s="3">
        <v>2</v>
      </c>
      <c r="B7" s="3" t="s">
        <v>221</v>
      </c>
      <c r="C7" s="85" t="s">
        <v>223</v>
      </c>
      <c r="D7" s="20">
        <v>1</v>
      </c>
      <c r="E7" s="20">
        <v>0.92900000000000005</v>
      </c>
      <c r="F7" s="20">
        <v>1</v>
      </c>
      <c r="G7" s="20">
        <v>0.71399999999999997</v>
      </c>
      <c r="H7" s="20">
        <v>1</v>
      </c>
      <c r="I7" s="20">
        <v>0</v>
      </c>
      <c r="J7" s="20">
        <v>7.0999999999999994E-2</v>
      </c>
      <c r="K7" s="20">
        <v>0</v>
      </c>
      <c r="L7" s="99">
        <v>1</v>
      </c>
      <c r="M7" s="20">
        <v>0</v>
      </c>
      <c r="N7" s="20">
        <v>0</v>
      </c>
      <c r="O7" s="32">
        <f t="shared" ref="O7:O48" si="0">AVERAGE(D7:N7)</f>
        <v>0.5194545454545455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</row>
    <row r="8" spans="1:535" s="6" customFormat="1" ht="26.4" x14ac:dyDescent="0.3">
      <c r="A8" s="3">
        <v>3</v>
      </c>
      <c r="B8" s="3" t="s">
        <v>221</v>
      </c>
      <c r="C8" s="85" t="s">
        <v>224</v>
      </c>
      <c r="D8" s="20">
        <v>1</v>
      </c>
      <c r="E8" s="20">
        <v>0.75</v>
      </c>
      <c r="F8" s="20">
        <v>0.58299999999999996</v>
      </c>
      <c r="G8" s="20">
        <v>0.41599999999999998</v>
      </c>
      <c r="H8" s="20">
        <v>0.25</v>
      </c>
      <c r="I8" s="20">
        <v>0.16600000000000001</v>
      </c>
      <c r="J8" s="20">
        <v>0</v>
      </c>
      <c r="K8" s="20">
        <v>0</v>
      </c>
      <c r="L8" s="119">
        <v>1</v>
      </c>
      <c r="M8" s="20">
        <v>-0.33300000000000002</v>
      </c>
      <c r="N8" s="20">
        <v>-0.25</v>
      </c>
      <c r="O8" s="32">
        <f t="shared" si="0"/>
        <v>0.32563636363636361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</row>
    <row r="9" spans="1:535" s="13" customFormat="1" x14ac:dyDescent="0.3">
      <c r="A9" s="3">
        <v>4</v>
      </c>
      <c r="B9" s="3" t="s">
        <v>221</v>
      </c>
      <c r="C9" s="86" t="s">
        <v>225</v>
      </c>
      <c r="D9" s="20">
        <v>0.94</v>
      </c>
      <c r="E9" s="20">
        <v>0.86599999999999999</v>
      </c>
      <c r="F9" s="20">
        <v>1</v>
      </c>
      <c r="G9" s="20">
        <v>0.2</v>
      </c>
      <c r="H9" s="20">
        <v>0.06</v>
      </c>
      <c r="I9" s="20">
        <v>0.2</v>
      </c>
      <c r="J9" s="20">
        <v>0</v>
      </c>
      <c r="K9" s="20">
        <v>0</v>
      </c>
      <c r="L9" s="99">
        <v>1</v>
      </c>
      <c r="M9" s="20">
        <v>-6.6000000000000003E-2</v>
      </c>
      <c r="N9" s="20">
        <v>-0.45500000000000002</v>
      </c>
      <c r="O9" s="32">
        <f t="shared" si="0"/>
        <v>0.34045454545454545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</row>
    <row r="10" spans="1:535" s="13" customFormat="1" ht="26.4" x14ac:dyDescent="0.3">
      <c r="A10" s="3">
        <v>5</v>
      </c>
      <c r="B10" s="3" t="s">
        <v>221</v>
      </c>
      <c r="C10" s="86" t="s">
        <v>226</v>
      </c>
      <c r="D10" s="20">
        <v>1</v>
      </c>
      <c r="E10" s="20">
        <v>1</v>
      </c>
      <c r="F10" s="20">
        <v>1</v>
      </c>
      <c r="G10" s="20">
        <v>0.45</v>
      </c>
      <c r="H10" s="20">
        <v>0.1</v>
      </c>
      <c r="I10" s="20">
        <v>0.05</v>
      </c>
      <c r="J10" s="20">
        <v>0</v>
      </c>
      <c r="K10" s="20">
        <v>0</v>
      </c>
      <c r="L10" s="99">
        <v>1</v>
      </c>
      <c r="M10" s="20">
        <v>0</v>
      </c>
      <c r="N10" s="20">
        <v>0</v>
      </c>
      <c r="O10" s="32">
        <f t="shared" si="0"/>
        <v>0.41818181818181815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</row>
    <row r="11" spans="1:535" s="13" customFormat="1" x14ac:dyDescent="0.3">
      <c r="A11" s="3">
        <v>6</v>
      </c>
      <c r="B11" s="3" t="s">
        <v>221</v>
      </c>
      <c r="C11" s="87" t="s">
        <v>227</v>
      </c>
      <c r="D11" s="20">
        <v>1</v>
      </c>
      <c r="E11" s="20">
        <v>0.94099999999999995</v>
      </c>
      <c r="F11" s="20">
        <v>1</v>
      </c>
      <c r="G11" s="20">
        <v>0.70599999999999996</v>
      </c>
      <c r="H11" s="20">
        <v>0.85699999999999998</v>
      </c>
      <c r="I11" s="20">
        <v>0.11799999999999999</v>
      </c>
      <c r="J11" s="20">
        <v>0</v>
      </c>
      <c r="K11" s="20">
        <v>0</v>
      </c>
      <c r="L11" s="99">
        <v>1</v>
      </c>
      <c r="M11" s="20">
        <v>-0.11799999999999999</v>
      </c>
      <c r="N11" s="20">
        <v>-0.35299999999999998</v>
      </c>
      <c r="O11" s="32">
        <f t="shared" si="0"/>
        <v>0.46827272727272723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</row>
    <row r="12" spans="1:535" s="13" customFormat="1" x14ac:dyDescent="0.3">
      <c r="A12" s="3">
        <v>7</v>
      </c>
      <c r="B12" s="3" t="s">
        <v>221</v>
      </c>
      <c r="C12" s="87" t="s">
        <v>228</v>
      </c>
      <c r="D12" s="20">
        <v>1</v>
      </c>
      <c r="E12" s="20">
        <v>0.94599999999999995</v>
      </c>
      <c r="F12" s="20">
        <v>0.35099999999999998</v>
      </c>
      <c r="G12" s="20">
        <v>8.1000000000000003E-2</v>
      </c>
      <c r="H12" s="20">
        <v>5.3999999999999999E-2</v>
      </c>
      <c r="I12" s="20">
        <v>0.16200000000000001</v>
      </c>
      <c r="J12" s="20">
        <v>0</v>
      </c>
      <c r="K12" s="20">
        <v>0</v>
      </c>
      <c r="L12" s="99">
        <v>1</v>
      </c>
      <c r="M12" s="20">
        <v>-2.7E-2</v>
      </c>
      <c r="N12" s="20">
        <v>0</v>
      </c>
      <c r="O12" s="32">
        <f t="shared" si="0"/>
        <v>0.32427272727272721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</row>
    <row r="13" spans="1:535" s="13" customFormat="1" x14ac:dyDescent="0.3">
      <c r="A13" s="3">
        <v>8</v>
      </c>
      <c r="B13" s="3" t="s">
        <v>221</v>
      </c>
      <c r="C13" s="87" t="s">
        <v>229</v>
      </c>
      <c r="D13" s="20">
        <v>0.86199999999999999</v>
      </c>
      <c r="E13" s="20">
        <v>0.95699999999999996</v>
      </c>
      <c r="F13" s="20">
        <v>0.72299999999999998</v>
      </c>
      <c r="G13" s="20">
        <v>0.61699999999999999</v>
      </c>
      <c r="H13" s="20">
        <v>0.4</v>
      </c>
      <c r="I13" s="20">
        <v>0.23400000000000001</v>
      </c>
      <c r="J13" s="20">
        <v>4.2000000000000003E-2</v>
      </c>
      <c r="K13" s="20">
        <v>1</v>
      </c>
      <c r="L13" s="99">
        <v>1</v>
      </c>
      <c r="M13" s="20">
        <v>0</v>
      </c>
      <c r="N13" s="20">
        <v>-0.127</v>
      </c>
      <c r="O13" s="32">
        <f t="shared" si="0"/>
        <v>0.51890909090909088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</row>
    <row r="14" spans="1:535" s="13" customFormat="1" ht="26.4" x14ac:dyDescent="0.3">
      <c r="A14" s="3">
        <v>9</v>
      </c>
      <c r="B14" s="3" t="s">
        <v>221</v>
      </c>
      <c r="C14" s="87" t="s">
        <v>230</v>
      </c>
      <c r="D14" s="20">
        <v>0.68200000000000005</v>
      </c>
      <c r="E14" s="20">
        <v>0.89200000000000002</v>
      </c>
      <c r="F14" s="20">
        <v>1</v>
      </c>
      <c r="G14" s="20">
        <v>0.26700000000000002</v>
      </c>
      <c r="H14" s="20">
        <v>1</v>
      </c>
      <c r="I14" s="20">
        <v>0.13300000000000001</v>
      </c>
      <c r="J14" s="20">
        <v>0.13300000000000001</v>
      </c>
      <c r="K14" s="20">
        <v>2.1999999999999999E-2</v>
      </c>
      <c r="L14" s="99">
        <v>1</v>
      </c>
      <c r="M14" s="20">
        <v>0</v>
      </c>
      <c r="N14" s="20">
        <v>-5.2999999999999999E-2</v>
      </c>
      <c r="O14" s="32">
        <f t="shared" si="0"/>
        <v>0.4614545454545454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</row>
    <row r="15" spans="1:535" s="13" customFormat="1" ht="26.4" x14ac:dyDescent="0.3">
      <c r="A15" s="3">
        <v>10</v>
      </c>
      <c r="B15" s="3" t="s">
        <v>221</v>
      </c>
      <c r="C15" s="87" t="s">
        <v>231</v>
      </c>
      <c r="D15" s="20">
        <v>0.79400000000000004</v>
      </c>
      <c r="E15" s="20">
        <v>1</v>
      </c>
      <c r="F15" s="20">
        <v>1</v>
      </c>
      <c r="G15" s="20">
        <v>0.755</v>
      </c>
      <c r="H15" s="20">
        <v>1</v>
      </c>
      <c r="I15" s="20">
        <v>7.6999999999999999E-2</v>
      </c>
      <c r="J15" s="20">
        <v>3.7999999999999999E-2</v>
      </c>
      <c r="K15" s="20">
        <v>0</v>
      </c>
      <c r="L15" s="99">
        <v>1</v>
      </c>
      <c r="M15" s="20">
        <v>-1.9E-2</v>
      </c>
      <c r="N15" s="20">
        <v>-3.7999999999999999E-2</v>
      </c>
      <c r="O15" s="32">
        <f t="shared" si="0"/>
        <v>0.5097272727272727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</row>
    <row r="16" spans="1:535" s="13" customFormat="1" x14ac:dyDescent="0.3">
      <c r="A16" s="3">
        <v>11</v>
      </c>
      <c r="B16" s="3" t="s">
        <v>221</v>
      </c>
      <c r="C16" s="87" t="s">
        <v>232</v>
      </c>
      <c r="D16" s="20">
        <v>0.9</v>
      </c>
      <c r="E16" s="20">
        <v>0.93</v>
      </c>
      <c r="F16" s="20">
        <v>0.97</v>
      </c>
      <c r="G16" s="20">
        <v>0.5</v>
      </c>
      <c r="H16" s="20">
        <v>0.5</v>
      </c>
      <c r="I16" s="20">
        <v>7.0000000000000007E-2</v>
      </c>
      <c r="J16" s="20">
        <v>0.1</v>
      </c>
      <c r="K16" s="20">
        <v>0.7</v>
      </c>
      <c r="L16" s="99">
        <v>0.7</v>
      </c>
      <c r="M16" s="20">
        <v>-7.0000000000000007E-2</v>
      </c>
      <c r="N16" s="20">
        <v>-0.1</v>
      </c>
      <c r="O16" s="32">
        <f t="shared" si="0"/>
        <v>0.47272727272727272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</row>
    <row r="17" spans="1:535" s="13" customFormat="1" ht="26.4" x14ac:dyDescent="0.3">
      <c r="A17" s="3">
        <v>12</v>
      </c>
      <c r="B17" s="3" t="s">
        <v>221</v>
      </c>
      <c r="C17" s="87" t="s">
        <v>233</v>
      </c>
      <c r="D17" s="20">
        <v>0.75</v>
      </c>
      <c r="E17" s="20">
        <v>1</v>
      </c>
      <c r="F17" s="20">
        <v>1</v>
      </c>
      <c r="G17" s="20">
        <v>0.61499999999999999</v>
      </c>
      <c r="H17" s="20">
        <v>1</v>
      </c>
      <c r="I17" s="20">
        <v>5.0999999999999997E-2</v>
      </c>
      <c r="J17" s="20">
        <v>0.02</v>
      </c>
      <c r="K17" s="20">
        <v>0.5</v>
      </c>
      <c r="L17" s="99">
        <v>1</v>
      </c>
      <c r="M17" s="20">
        <v>-5.0999999999999997E-2</v>
      </c>
      <c r="N17" s="20">
        <v>-0.115</v>
      </c>
      <c r="O17" s="32">
        <f t="shared" si="0"/>
        <v>0.52454545454545454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</row>
    <row r="18" spans="1:535" s="13" customFormat="1" x14ac:dyDescent="0.3">
      <c r="A18" s="3">
        <v>13</v>
      </c>
      <c r="B18" s="3" t="s">
        <v>221</v>
      </c>
      <c r="C18" s="87" t="s">
        <v>234</v>
      </c>
      <c r="D18" s="20">
        <v>0.86399999999999999</v>
      </c>
      <c r="E18" s="20">
        <v>0.85099999999999998</v>
      </c>
      <c r="F18" s="20">
        <v>1</v>
      </c>
      <c r="G18" s="20">
        <v>0.40699999999999997</v>
      </c>
      <c r="H18" s="20">
        <v>1</v>
      </c>
      <c r="I18" s="20">
        <v>7.3999999999999996E-2</v>
      </c>
      <c r="J18" s="20">
        <v>0</v>
      </c>
      <c r="K18" s="20">
        <v>0</v>
      </c>
      <c r="L18" s="99">
        <v>1</v>
      </c>
      <c r="M18" s="20">
        <v>0</v>
      </c>
      <c r="N18" s="20">
        <v>-0.111</v>
      </c>
      <c r="O18" s="32">
        <f t="shared" si="0"/>
        <v>0.46227272727272728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</row>
    <row r="19" spans="1:535" s="13" customFormat="1" x14ac:dyDescent="0.3">
      <c r="A19" s="3">
        <v>14</v>
      </c>
      <c r="B19" s="3" t="s">
        <v>221</v>
      </c>
      <c r="C19" s="87" t="s">
        <v>235</v>
      </c>
      <c r="D19" s="20">
        <v>1</v>
      </c>
      <c r="E19" s="20">
        <v>1</v>
      </c>
      <c r="F19" s="20">
        <v>1</v>
      </c>
      <c r="G19" s="20">
        <v>0.47</v>
      </c>
      <c r="H19" s="20">
        <v>1</v>
      </c>
      <c r="I19" s="20">
        <v>0.25</v>
      </c>
      <c r="J19" s="20">
        <v>0</v>
      </c>
      <c r="K19" s="20">
        <v>0</v>
      </c>
      <c r="L19" s="99">
        <v>1</v>
      </c>
      <c r="M19" s="20">
        <v>0</v>
      </c>
      <c r="N19" s="20">
        <v>0</v>
      </c>
      <c r="O19" s="32">
        <f t="shared" si="0"/>
        <v>0.52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</row>
    <row r="20" spans="1:535" s="12" customFormat="1" ht="13.8" customHeight="1" x14ac:dyDescent="0.3">
      <c r="A20" s="3">
        <v>15</v>
      </c>
      <c r="B20" s="3" t="s">
        <v>221</v>
      </c>
      <c r="C20" s="87" t="s">
        <v>236</v>
      </c>
      <c r="D20" s="20">
        <v>1</v>
      </c>
      <c r="E20" s="20">
        <v>0.97399999999999998</v>
      </c>
      <c r="F20" s="20">
        <v>0.51300000000000001</v>
      </c>
      <c r="G20" s="20">
        <v>0.79500000000000004</v>
      </c>
      <c r="H20" s="20">
        <v>1</v>
      </c>
      <c r="I20" s="20">
        <v>0.128</v>
      </c>
      <c r="J20" s="20">
        <v>2.5999999999999999E-2</v>
      </c>
      <c r="K20" s="20">
        <v>0</v>
      </c>
      <c r="L20" s="119">
        <v>1</v>
      </c>
      <c r="M20" s="20">
        <v>-2.5999999999999999E-2</v>
      </c>
      <c r="N20" s="20">
        <v>0</v>
      </c>
      <c r="O20" s="32">
        <f t="shared" si="0"/>
        <v>0.49181818181818182</v>
      </c>
    </row>
    <row r="21" spans="1:535" s="12" customFormat="1" ht="26.4" x14ac:dyDescent="0.3">
      <c r="A21" s="3">
        <v>16</v>
      </c>
      <c r="B21" s="3" t="s">
        <v>221</v>
      </c>
      <c r="C21" s="87" t="s">
        <v>237</v>
      </c>
      <c r="D21" s="20">
        <v>1</v>
      </c>
      <c r="E21" s="20">
        <v>1</v>
      </c>
      <c r="F21" s="20">
        <v>0</v>
      </c>
      <c r="G21" s="20">
        <v>0.81</v>
      </c>
      <c r="H21" s="20">
        <v>1</v>
      </c>
      <c r="I21" s="20">
        <v>0</v>
      </c>
      <c r="J21" s="20">
        <v>0</v>
      </c>
      <c r="K21" s="20">
        <v>0</v>
      </c>
      <c r="L21" s="99">
        <v>1</v>
      </c>
      <c r="M21" s="143">
        <v>-2.7E-2</v>
      </c>
      <c r="N21" s="143">
        <v>-0.32500000000000001</v>
      </c>
      <c r="O21" s="32">
        <f t="shared" si="0"/>
        <v>0.40527272727272728</v>
      </c>
    </row>
    <row r="22" spans="1:535" s="12" customFormat="1" x14ac:dyDescent="0.3">
      <c r="A22" s="3">
        <v>17</v>
      </c>
      <c r="B22" s="3" t="s">
        <v>221</v>
      </c>
      <c r="C22" s="87" t="s">
        <v>238</v>
      </c>
      <c r="D22" s="20">
        <v>1</v>
      </c>
      <c r="E22" s="20">
        <v>0.96399999999999997</v>
      </c>
      <c r="F22" s="20">
        <v>1</v>
      </c>
      <c r="G22" s="20">
        <v>0.74199999999999999</v>
      </c>
      <c r="H22" s="20">
        <v>1</v>
      </c>
      <c r="I22" s="20">
        <v>0.214</v>
      </c>
      <c r="J22" s="20">
        <v>0.17799999999999999</v>
      </c>
      <c r="K22" s="20">
        <v>0.17799999999999999</v>
      </c>
      <c r="L22" s="99">
        <v>1</v>
      </c>
      <c r="M22" s="20">
        <v>0</v>
      </c>
      <c r="N22" s="20">
        <v>0</v>
      </c>
      <c r="O22" s="32">
        <f t="shared" si="0"/>
        <v>0.57054545454545458</v>
      </c>
    </row>
    <row r="23" spans="1:535" s="12" customFormat="1" x14ac:dyDescent="0.3">
      <c r="A23" s="3">
        <v>18</v>
      </c>
      <c r="B23" s="3" t="s">
        <v>221</v>
      </c>
      <c r="C23" s="88" t="s">
        <v>239</v>
      </c>
      <c r="D23" s="20">
        <v>1</v>
      </c>
      <c r="E23" s="20">
        <v>1</v>
      </c>
      <c r="F23" s="20">
        <v>1</v>
      </c>
      <c r="G23" s="20">
        <v>0.52400000000000002</v>
      </c>
      <c r="H23" s="20">
        <v>1</v>
      </c>
      <c r="I23" s="20">
        <v>0.15</v>
      </c>
      <c r="J23" s="20">
        <v>0.3</v>
      </c>
      <c r="K23" s="20">
        <v>0.67</v>
      </c>
      <c r="L23" s="99">
        <v>1</v>
      </c>
      <c r="M23" s="20">
        <v>0</v>
      </c>
      <c r="N23" s="20">
        <v>0</v>
      </c>
      <c r="O23" s="32">
        <f t="shared" si="0"/>
        <v>0.60399999999999998</v>
      </c>
    </row>
    <row r="24" spans="1:535" s="12" customFormat="1" x14ac:dyDescent="0.3">
      <c r="A24" s="3">
        <v>19</v>
      </c>
      <c r="B24" s="3" t="s">
        <v>221</v>
      </c>
      <c r="C24" s="87" t="s">
        <v>273</v>
      </c>
      <c r="D24" s="20">
        <v>1</v>
      </c>
      <c r="E24" s="20">
        <v>0.98599999999999999</v>
      </c>
      <c r="F24" s="20">
        <v>1</v>
      </c>
      <c r="G24" s="20">
        <v>0.24299999999999999</v>
      </c>
      <c r="H24" s="20">
        <v>1</v>
      </c>
      <c r="I24" s="20">
        <v>5.7000000000000002E-2</v>
      </c>
      <c r="J24" s="20">
        <v>0.1</v>
      </c>
      <c r="K24" s="20">
        <v>0.1</v>
      </c>
      <c r="L24" s="119">
        <v>1</v>
      </c>
      <c r="M24" s="20">
        <v>-4.2999999999999997E-2</v>
      </c>
      <c r="N24" s="20">
        <v>0</v>
      </c>
      <c r="O24" s="32">
        <f t="shared" si="0"/>
        <v>0.49481818181818171</v>
      </c>
    </row>
    <row r="25" spans="1:535" s="12" customFormat="1" x14ac:dyDescent="0.3">
      <c r="A25" s="3">
        <v>20</v>
      </c>
      <c r="B25" s="3" t="s">
        <v>221</v>
      </c>
      <c r="C25" s="87" t="s">
        <v>240</v>
      </c>
      <c r="D25" s="20">
        <v>1</v>
      </c>
      <c r="E25" s="20">
        <v>0.92900000000000005</v>
      </c>
      <c r="F25" s="20">
        <v>0.56299999999999994</v>
      </c>
      <c r="G25" s="20">
        <v>0.5</v>
      </c>
      <c r="H25" s="20">
        <v>0.14299999999999999</v>
      </c>
      <c r="I25" s="20">
        <v>0.214</v>
      </c>
      <c r="J25" s="20">
        <v>0.36</v>
      </c>
      <c r="K25" s="20">
        <v>3.6</v>
      </c>
      <c r="L25" s="119">
        <v>1</v>
      </c>
      <c r="M25" s="20">
        <v>-0.14299999999999999</v>
      </c>
      <c r="N25" s="20">
        <v>-0.14299999999999999</v>
      </c>
      <c r="O25" s="32">
        <f t="shared" si="0"/>
        <v>0.72936363636363621</v>
      </c>
    </row>
    <row r="26" spans="1:535" s="12" customFormat="1" x14ac:dyDescent="0.3">
      <c r="A26" s="3">
        <v>21</v>
      </c>
      <c r="B26" s="3" t="s">
        <v>221</v>
      </c>
      <c r="C26" s="87" t="s">
        <v>241</v>
      </c>
      <c r="D26" s="20">
        <v>0.71199999999999997</v>
      </c>
      <c r="E26" s="20">
        <v>0.96699999999999997</v>
      </c>
      <c r="F26" s="20">
        <v>1</v>
      </c>
      <c r="G26" s="20">
        <v>0.63300000000000001</v>
      </c>
      <c r="H26" s="20">
        <v>1</v>
      </c>
      <c r="I26" s="20">
        <v>0.1</v>
      </c>
      <c r="J26" s="20">
        <v>0.17</v>
      </c>
      <c r="K26" s="20">
        <v>0.81499999999999995</v>
      </c>
      <c r="L26" s="99">
        <v>1</v>
      </c>
      <c r="M26" s="20">
        <v>0</v>
      </c>
      <c r="N26" s="20">
        <v>0</v>
      </c>
      <c r="O26" s="32">
        <f t="shared" si="0"/>
        <v>0.58154545454545437</v>
      </c>
    </row>
    <row r="27" spans="1:535" s="12" customFormat="1" x14ac:dyDescent="0.3">
      <c r="A27" s="3">
        <v>22</v>
      </c>
      <c r="B27" s="3" t="s">
        <v>221</v>
      </c>
      <c r="C27" s="87" t="s">
        <v>242</v>
      </c>
      <c r="D27" s="20">
        <v>1</v>
      </c>
      <c r="E27" s="20">
        <v>0.97399999999999998</v>
      </c>
      <c r="F27" s="20">
        <v>1</v>
      </c>
      <c r="G27" s="20">
        <v>0.44700000000000001</v>
      </c>
      <c r="H27" s="20">
        <v>1</v>
      </c>
      <c r="I27" s="20">
        <v>0.21</v>
      </c>
      <c r="J27" s="20">
        <v>0</v>
      </c>
      <c r="K27" s="20">
        <v>0</v>
      </c>
      <c r="L27" s="99">
        <v>1</v>
      </c>
      <c r="M27" s="20">
        <v>-5.2999999999999999E-2</v>
      </c>
      <c r="N27" s="20">
        <v>-0.28899999999999998</v>
      </c>
      <c r="O27" s="32">
        <f t="shared" si="0"/>
        <v>0.48081818181818187</v>
      </c>
    </row>
    <row r="28" spans="1:535" s="12" customFormat="1" x14ac:dyDescent="0.3">
      <c r="A28" s="3">
        <v>23</v>
      </c>
      <c r="B28" s="3" t="s">
        <v>221</v>
      </c>
      <c r="C28" s="87" t="s">
        <v>243</v>
      </c>
      <c r="D28" s="20">
        <v>0.81899999999999995</v>
      </c>
      <c r="E28" s="20">
        <v>0.91200000000000003</v>
      </c>
      <c r="F28" s="20">
        <v>1</v>
      </c>
      <c r="G28" s="20">
        <v>0.29399999999999998</v>
      </c>
      <c r="H28" s="20">
        <v>1</v>
      </c>
      <c r="I28" s="20">
        <v>0.17599999999999999</v>
      </c>
      <c r="J28" s="20">
        <v>0.1</v>
      </c>
      <c r="K28" s="20">
        <v>0.06</v>
      </c>
      <c r="L28" s="99">
        <v>1</v>
      </c>
      <c r="M28" s="20">
        <v>-8.8999999999999996E-2</v>
      </c>
      <c r="N28" s="20">
        <v>-6.7000000000000004E-2</v>
      </c>
      <c r="O28" s="32">
        <f t="shared" si="0"/>
        <v>0.47318181818181809</v>
      </c>
    </row>
    <row r="29" spans="1:535" s="12" customFormat="1" x14ac:dyDescent="0.3">
      <c r="A29" s="3">
        <v>24</v>
      </c>
      <c r="B29" s="3" t="s">
        <v>221</v>
      </c>
      <c r="C29" s="87" t="s">
        <v>244</v>
      </c>
      <c r="D29" s="20">
        <v>0.61099999999999999</v>
      </c>
      <c r="E29" s="20">
        <v>1</v>
      </c>
      <c r="F29" s="20">
        <v>0.38100000000000001</v>
      </c>
      <c r="G29" s="20">
        <v>0.71399999999999997</v>
      </c>
      <c r="H29" s="20">
        <v>0.75</v>
      </c>
      <c r="I29" s="20">
        <v>0.11899999999999999</v>
      </c>
      <c r="J29" s="20">
        <v>4.8000000000000001E-2</v>
      </c>
      <c r="K29" s="20">
        <v>0</v>
      </c>
      <c r="L29" s="99">
        <v>0.66700000000000004</v>
      </c>
      <c r="M29" s="20">
        <v>0</v>
      </c>
      <c r="N29" s="20">
        <v>-0.14299999999999999</v>
      </c>
      <c r="O29" s="32">
        <f t="shared" si="0"/>
        <v>0.377</v>
      </c>
    </row>
    <row r="30" spans="1:535" s="12" customFormat="1" x14ac:dyDescent="0.3">
      <c r="A30" s="3">
        <v>25</v>
      </c>
      <c r="B30" s="3" t="s">
        <v>221</v>
      </c>
      <c r="C30" s="87" t="s">
        <v>245</v>
      </c>
      <c r="D30" s="20">
        <v>0.93899999999999995</v>
      </c>
      <c r="E30" s="20">
        <v>0.90900000000000003</v>
      </c>
      <c r="F30" s="20">
        <v>1</v>
      </c>
      <c r="G30" s="20">
        <v>0.60599999999999998</v>
      </c>
      <c r="H30" s="20">
        <v>1</v>
      </c>
      <c r="I30" s="20">
        <v>0.18099999999999999</v>
      </c>
      <c r="J30" s="20">
        <v>0</v>
      </c>
      <c r="K30" s="20">
        <v>0</v>
      </c>
      <c r="L30" s="99">
        <v>1</v>
      </c>
      <c r="M30" s="20">
        <v>0</v>
      </c>
      <c r="N30" s="20">
        <v>0</v>
      </c>
      <c r="O30" s="32">
        <f t="shared" si="0"/>
        <v>0.51227272727272721</v>
      </c>
    </row>
    <row r="31" spans="1:535" s="12" customFormat="1" x14ac:dyDescent="0.3">
      <c r="A31" s="3">
        <v>26</v>
      </c>
      <c r="B31" s="3" t="s">
        <v>221</v>
      </c>
      <c r="C31" s="87" t="s">
        <v>246</v>
      </c>
      <c r="D31" s="20">
        <v>1</v>
      </c>
      <c r="E31" s="20">
        <v>0.97</v>
      </c>
      <c r="F31" s="20">
        <v>1</v>
      </c>
      <c r="G31" s="20">
        <v>0.5</v>
      </c>
      <c r="H31" s="20">
        <v>1</v>
      </c>
      <c r="I31" s="20">
        <v>0.03</v>
      </c>
      <c r="J31" s="20">
        <v>0</v>
      </c>
      <c r="K31" s="20">
        <v>0</v>
      </c>
      <c r="L31" s="99">
        <v>1</v>
      </c>
      <c r="M31" s="20">
        <v>-0.03</v>
      </c>
      <c r="N31" s="20">
        <v>-0.09</v>
      </c>
      <c r="O31" s="32">
        <f t="shared" si="0"/>
        <v>0.48909090909090908</v>
      </c>
    </row>
    <row r="32" spans="1:535" s="12" customFormat="1" x14ac:dyDescent="0.3">
      <c r="A32" s="3">
        <v>27</v>
      </c>
      <c r="B32" s="3" t="s">
        <v>221</v>
      </c>
      <c r="C32" s="87" t="s">
        <v>247</v>
      </c>
      <c r="D32" s="20">
        <v>1</v>
      </c>
      <c r="E32" s="20">
        <v>1</v>
      </c>
      <c r="F32" s="20">
        <v>1</v>
      </c>
      <c r="G32" s="20">
        <v>0.33300000000000002</v>
      </c>
      <c r="H32" s="20">
        <v>5.5E-2</v>
      </c>
      <c r="I32" s="20">
        <v>0.111</v>
      </c>
      <c r="J32" s="20">
        <v>0</v>
      </c>
      <c r="K32" s="20">
        <v>0</v>
      </c>
      <c r="L32" s="99">
        <v>1</v>
      </c>
      <c r="M32" s="20">
        <v>0</v>
      </c>
      <c r="N32" s="20">
        <v>-5.6000000000000001E-2</v>
      </c>
      <c r="O32" s="32">
        <f t="shared" si="0"/>
        <v>0.40390909090909094</v>
      </c>
    </row>
    <row r="33" spans="1:15" s="12" customFormat="1" x14ac:dyDescent="0.3">
      <c r="A33" s="3">
        <v>28</v>
      </c>
      <c r="B33" s="3" t="s">
        <v>221</v>
      </c>
      <c r="C33" s="87" t="s">
        <v>248</v>
      </c>
      <c r="D33" s="20">
        <v>1</v>
      </c>
      <c r="E33" s="20">
        <v>0.87870000000000004</v>
      </c>
      <c r="F33" s="20">
        <v>0.48480000000000001</v>
      </c>
      <c r="G33" s="20">
        <v>0.57569999999999999</v>
      </c>
      <c r="H33" s="20">
        <v>0.1515</v>
      </c>
      <c r="I33" s="20">
        <v>9.0900000000000009E-3</v>
      </c>
      <c r="J33" s="20">
        <v>0.1515</v>
      </c>
      <c r="K33" s="20">
        <v>3.0300000000000001E-2</v>
      </c>
      <c r="L33" s="99">
        <v>1</v>
      </c>
      <c r="M33" s="20">
        <v>-0.03</v>
      </c>
      <c r="N33" s="20">
        <v>-0.03</v>
      </c>
      <c r="O33" s="32">
        <f t="shared" si="0"/>
        <v>0.38378090909090901</v>
      </c>
    </row>
    <row r="34" spans="1:15" s="12" customFormat="1" x14ac:dyDescent="0.3">
      <c r="A34" s="3">
        <v>29</v>
      </c>
      <c r="B34" s="3" t="s">
        <v>221</v>
      </c>
      <c r="C34" s="87" t="s">
        <v>249</v>
      </c>
      <c r="D34" s="20">
        <v>0.629</v>
      </c>
      <c r="E34" s="20">
        <v>0.98</v>
      </c>
      <c r="F34" s="20" t="s">
        <v>295</v>
      </c>
      <c r="G34" s="20">
        <v>0.45700000000000002</v>
      </c>
      <c r="H34" s="20">
        <v>1</v>
      </c>
      <c r="I34" s="20">
        <v>0.22800000000000001</v>
      </c>
      <c r="J34" s="20">
        <v>0.114</v>
      </c>
      <c r="K34" s="20">
        <v>0</v>
      </c>
      <c r="L34" s="99">
        <v>0</v>
      </c>
      <c r="M34" s="20">
        <v>-2.8000000000000001E-2</v>
      </c>
      <c r="N34" s="20">
        <v>0</v>
      </c>
      <c r="O34" s="32">
        <f t="shared" si="0"/>
        <v>0.33799999999999997</v>
      </c>
    </row>
    <row r="35" spans="1:15" s="12" customFormat="1" x14ac:dyDescent="0.3">
      <c r="A35" s="3">
        <v>30</v>
      </c>
      <c r="B35" s="3" t="s">
        <v>221</v>
      </c>
      <c r="C35" s="87" t="s">
        <v>250</v>
      </c>
      <c r="D35" s="20">
        <v>0.81899999999999995</v>
      </c>
      <c r="E35" s="20">
        <v>0.97099999999999997</v>
      </c>
      <c r="F35" s="20">
        <v>1</v>
      </c>
      <c r="G35" s="20">
        <v>0.58799999999999997</v>
      </c>
      <c r="H35" s="20">
        <v>0.85699999999999998</v>
      </c>
      <c r="I35" s="20">
        <v>0.20599999999999999</v>
      </c>
      <c r="J35" s="20">
        <v>0</v>
      </c>
      <c r="K35" s="20">
        <v>0</v>
      </c>
      <c r="L35" s="99">
        <v>1</v>
      </c>
      <c r="M35" s="20">
        <v>0</v>
      </c>
      <c r="N35" s="20">
        <v>-0.23499999999999999</v>
      </c>
      <c r="O35" s="32">
        <f t="shared" si="0"/>
        <v>0.47327272727272729</v>
      </c>
    </row>
    <row r="36" spans="1:15" s="12" customFormat="1" x14ac:dyDescent="0.3">
      <c r="A36" s="3">
        <v>31</v>
      </c>
      <c r="B36" s="3" t="s">
        <v>221</v>
      </c>
      <c r="C36" s="87" t="s">
        <v>251</v>
      </c>
      <c r="D36" s="20">
        <v>1</v>
      </c>
      <c r="E36" s="20">
        <v>1</v>
      </c>
      <c r="F36" s="20">
        <v>0.4</v>
      </c>
      <c r="G36" s="20">
        <v>0.628</v>
      </c>
      <c r="H36" s="20">
        <v>1</v>
      </c>
      <c r="I36" s="20">
        <v>8.5000000000000006E-2</v>
      </c>
      <c r="J36" s="20">
        <v>0</v>
      </c>
      <c r="K36" s="20">
        <v>0</v>
      </c>
      <c r="L36" s="99">
        <v>1</v>
      </c>
      <c r="M36" s="20">
        <v>0</v>
      </c>
      <c r="N36" s="20">
        <v>-0.14199999999999999</v>
      </c>
      <c r="O36" s="32">
        <f t="shared" si="0"/>
        <v>0.45190909090909093</v>
      </c>
    </row>
    <row r="37" spans="1:15" s="12" customFormat="1" x14ac:dyDescent="0.3">
      <c r="A37" s="3">
        <v>32</v>
      </c>
      <c r="B37" s="3" t="s">
        <v>221</v>
      </c>
      <c r="C37" s="87" t="s">
        <v>252</v>
      </c>
      <c r="D37" s="20">
        <v>1</v>
      </c>
      <c r="E37" s="20">
        <v>0.87</v>
      </c>
      <c r="F37" s="20">
        <v>0.34</v>
      </c>
      <c r="G37" s="20">
        <v>0.34</v>
      </c>
      <c r="H37" s="20">
        <v>0.17</v>
      </c>
      <c r="I37" s="20">
        <v>7.0000000000000007E-2</v>
      </c>
      <c r="J37" s="20">
        <v>0.03</v>
      </c>
      <c r="K37" s="20">
        <v>0.03</v>
      </c>
      <c r="L37" s="99">
        <v>0</v>
      </c>
      <c r="M37" s="20">
        <v>0</v>
      </c>
      <c r="N37" s="20">
        <v>0</v>
      </c>
      <c r="O37" s="32">
        <f t="shared" si="0"/>
        <v>0.25909090909090904</v>
      </c>
    </row>
    <row r="38" spans="1:15" s="12" customFormat="1" ht="18" customHeight="1" x14ac:dyDescent="0.3">
      <c r="A38" s="3">
        <v>33</v>
      </c>
      <c r="B38" s="3" t="s">
        <v>221</v>
      </c>
      <c r="C38" s="87" t="s">
        <v>253</v>
      </c>
      <c r="D38" s="20">
        <v>0.76700000000000002</v>
      </c>
      <c r="E38" s="20">
        <v>0.89800000000000002</v>
      </c>
      <c r="F38" s="20">
        <v>0.73499999999999999</v>
      </c>
      <c r="G38" s="20">
        <v>0.44900000000000001</v>
      </c>
      <c r="H38" s="20">
        <v>1</v>
      </c>
      <c r="I38" s="20">
        <v>0.14299999999999999</v>
      </c>
      <c r="J38" s="20">
        <v>0.02</v>
      </c>
      <c r="K38" s="20">
        <v>0.02</v>
      </c>
      <c r="L38" s="99">
        <v>1</v>
      </c>
      <c r="M38" s="20">
        <v>0</v>
      </c>
      <c r="N38" s="20">
        <v>-6.0999999999999999E-2</v>
      </c>
      <c r="O38" s="32">
        <f t="shared" si="0"/>
        <v>0.45190909090909082</v>
      </c>
    </row>
    <row r="39" spans="1:15" s="12" customFormat="1" x14ac:dyDescent="0.3">
      <c r="A39" s="3">
        <v>34</v>
      </c>
      <c r="B39" s="3" t="s">
        <v>221</v>
      </c>
      <c r="C39" s="87" t="s">
        <v>254</v>
      </c>
      <c r="D39" s="20">
        <v>0.95</v>
      </c>
      <c r="E39" s="20">
        <v>0.97</v>
      </c>
      <c r="F39" s="20">
        <v>0.51200000000000001</v>
      </c>
      <c r="G39" s="20">
        <v>0.53800000000000003</v>
      </c>
      <c r="H39" s="20">
        <v>0.8</v>
      </c>
      <c r="I39" s="20">
        <v>0.10199999999999999</v>
      </c>
      <c r="J39" s="20">
        <v>0.435</v>
      </c>
      <c r="K39" s="20">
        <v>5.8000000000000003E-2</v>
      </c>
      <c r="L39" s="99">
        <v>1</v>
      </c>
      <c r="M39" s="20">
        <v>-2.5000000000000001E-2</v>
      </c>
      <c r="N39" s="20">
        <v>0</v>
      </c>
      <c r="O39" s="32">
        <f t="shared" si="0"/>
        <v>0.48545454545454536</v>
      </c>
    </row>
    <row r="40" spans="1:15" s="12" customFormat="1" x14ac:dyDescent="0.3">
      <c r="A40" s="3">
        <v>35</v>
      </c>
      <c r="B40" s="3" t="s">
        <v>221</v>
      </c>
      <c r="C40" s="87" t="s">
        <v>255</v>
      </c>
      <c r="D40" s="20">
        <v>1</v>
      </c>
      <c r="E40" s="20">
        <v>0.92700000000000005</v>
      </c>
      <c r="F40" s="20">
        <v>1</v>
      </c>
      <c r="G40" s="20">
        <v>0.58799999999999997</v>
      </c>
      <c r="H40" s="20">
        <v>8.7999999999999995E-2</v>
      </c>
      <c r="I40" s="20">
        <v>8.7999999999999995E-2</v>
      </c>
      <c r="J40" s="20">
        <v>0</v>
      </c>
      <c r="K40" s="20">
        <v>0</v>
      </c>
      <c r="L40" s="99">
        <v>1</v>
      </c>
      <c r="M40" s="20">
        <v>0</v>
      </c>
      <c r="N40" s="20">
        <v>-0.17599999999999999</v>
      </c>
      <c r="O40" s="32">
        <f t="shared" si="0"/>
        <v>0.41045454545454552</v>
      </c>
    </row>
    <row r="41" spans="1:15" s="12" customFormat="1" x14ac:dyDescent="0.3">
      <c r="A41" s="3">
        <v>36</v>
      </c>
      <c r="B41" s="3" t="s">
        <v>221</v>
      </c>
      <c r="C41" s="87" t="s">
        <v>256</v>
      </c>
      <c r="D41" s="20">
        <v>0.752</v>
      </c>
      <c r="E41" s="20">
        <v>0.88100000000000001</v>
      </c>
      <c r="F41" s="20">
        <v>0.52400000000000002</v>
      </c>
      <c r="G41" s="20">
        <v>0.52400000000000002</v>
      </c>
      <c r="H41" s="20">
        <v>0.28599999999999998</v>
      </c>
      <c r="I41" s="20">
        <v>7.0999999999999994E-2</v>
      </c>
      <c r="J41" s="20">
        <v>2.4E-2</v>
      </c>
      <c r="K41" s="20">
        <v>2.4E-2</v>
      </c>
      <c r="L41" s="99">
        <v>1</v>
      </c>
      <c r="M41" s="20">
        <v>0</v>
      </c>
      <c r="N41" s="20">
        <v>0</v>
      </c>
      <c r="O41" s="32">
        <f t="shared" si="0"/>
        <v>0.37145454545454548</v>
      </c>
    </row>
    <row r="42" spans="1:15" s="12" customFormat="1" x14ac:dyDescent="0.3">
      <c r="A42" s="3">
        <v>37</v>
      </c>
      <c r="B42" s="3" t="s">
        <v>221</v>
      </c>
      <c r="C42" s="87" t="s">
        <v>257</v>
      </c>
      <c r="D42" s="20">
        <v>1</v>
      </c>
      <c r="E42" s="20">
        <v>0.93540000000000001</v>
      </c>
      <c r="F42" s="20">
        <v>1</v>
      </c>
      <c r="G42" s="20">
        <v>0.48380000000000001</v>
      </c>
      <c r="H42" s="20">
        <v>0.2903</v>
      </c>
      <c r="I42" s="143">
        <v>3.2000000000000001E-2</v>
      </c>
      <c r="J42" s="20">
        <v>0</v>
      </c>
      <c r="K42" s="20">
        <v>0</v>
      </c>
      <c r="L42" s="99">
        <v>1</v>
      </c>
      <c r="M42" s="20">
        <v>0</v>
      </c>
      <c r="N42" s="20">
        <v>-0.129</v>
      </c>
      <c r="O42" s="32">
        <f t="shared" si="0"/>
        <v>0.41931818181818187</v>
      </c>
    </row>
    <row r="43" spans="1:15" s="12" customFormat="1" x14ac:dyDescent="0.3">
      <c r="A43" s="3">
        <v>38</v>
      </c>
      <c r="B43" s="3" t="s">
        <v>221</v>
      </c>
      <c r="C43" s="87" t="s">
        <v>258</v>
      </c>
      <c r="D43" s="20">
        <v>0.73799999999999999</v>
      </c>
      <c r="E43" s="20">
        <v>0.89700000000000002</v>
      </c>
      <c r="F43" s="20">
        <v>0.41</v>
      </c>
      <c r="G43" s="20">
        <v>0.307</v>
      </c>
      <c r="H43" s="20">
        <v>0.85699999999999998</v>
      </c>
      <c r="I43" s="20">
        <v>2.5999999999999999E-2</v>
      </c>
      <c r="J43" s="20">
        <v>7.6999999999999999E-2</v>
      </c>
      <c r="K43" s="20">
        <v>0.33300000000000002</v>
      </c>
      <c r="L43" s="99">
        <v>1</v>
      </c>
      <c r="M43" s="20">
        <v>-0.128</v>
      </c>
      <c r="N43" s="20">
        <v>-7.5999999999999998E-2</v>
      </c>
      <c r="O43" s="32">
        <f t="shared" si="0"/>
        <v>0.40372727272727271</v>
      </c>
    </row>
    <row r="44" spans="1:15" s="12" customFormat="1" x14ac:dyDescent="0.3">
      <c r="A44" s="3">
        <v>39</v>
      </c>
      <c r="B44" s="3" t="s">
        <v>221</v>
      </c>
      <c r="C44" s="87" t="s">
        <v>259</v>
      </c>
      <c r="D44" s="20">
        <v>0.77800000000000002</v>
      </c>
      <c r="E44" s="20">
        <v>0.91500000000000004</v>
      </c>
      <c r="F44" s="20">
        <v>1</v>
      </c>
      <c r="G44" s="20">
        <v>0.54800000000000004</v>
      </c>
      <c r="H44" s="20">
        <v>1</v>
      </c>
      <c r="I44" s="20">
        <v>0.11899999999999999</v>
      </c>
      <c r="J44" s="20">
        <v>4.8000000000000001E-2</v>
      </c>
      <c r="K44" s="20">
        <v>4.8000000000000001E-2</v>
      </c>
      <c r="L44" s="99">
        <v>1</v>
      </c>
      <c r="M44" s="20">
        <v>0</v>
      </c>
      <c r="N44" s="20">
        <v>-2.4E-2</v>
      </c>
      <c r="O44" s="32">
        <f t="shared" si="0"/>
        <v>0.49381818181818177</v>
      </c>
    </row>
    <row r="45" spans="1:15" s="12" customFormat="1" x14ac:dyDescent="0.3">
      <c r="A45" s="3">
        <v>40</v>
      </c>
      <c r="B45" s="3" t="s">
        <v>221</v>
      </c>
      <c r="C45" s="87" t="s">
        <v>260</v>
      </c>
      <c r="D45" s="20">
        <v>0.77200000000000002</v>
      </c>
      <c r="E45" s="20">
        <v>0.92300000000000004</v>
      </c>
      <c r="F45" s="20">
        <v>1</v>
      </c>
      <c r="G45" s="20">
        <v>0.34599999999999997</v>
      </c>
      <c r="H45" s="20">
        <v>0.33300000000000002</v>
      </c>
      <c r="I45" s="20">
        <v>7.6999999999999999E-2</v>
      </c>
      <c r="J45" s="20">
        <v>3.7999999999999999E-2</v>
      </c>
      <c r="K45" s="20">
        <v>3.7999999999999999E-2</v>
      </c>
      <c r="L45" s="99">
        <v>1</v>
      </c>
      <c r="M45" s="20">
        <v>0</v>
      </c>
      <c r="N45" s="20">
        <v>-0.192</v>
      </c>
      <c r="O45" s="32">
        <f t="shared" si="0"/>
        <v>0.3940909090909091</v>
      </c>
    </row>
    <row r="46" spans="1:15" s="12" customFormat="1" x14ac:dyDescent="0.3">
      <c r="A46" s="3">
        <v>41</v>
      </c>
      <c r="B46" s="3" t="s">
        <v>221</v>
      </c>
      <c r="C46" s="87" t="s">
        <v>261</v>
      </c>
      <c r="D46" s="20">
        <v>0.72</v>
      </c>
      <c r="E46" s="20">
        <v>0.94</v>
      </c>
      <c r="F46" s="20">
        <v>0.93</v>
      </c>
      <c r="G46" s="20">
        <v>0.56000000000000005</v>
      </c>
      <c r="H46" s="20">
        <v>1</v>
      </c>
      <c r="I46" s="20">
        <v>0.183</v>
      </c>
      <c r="J46" s="20">
        <v>0.183</v>
      </c>
      <c r="K46" s="20">
        <v>0.84599999999999997</v>
      </c>
      <c r="L46" s="99">
        <v>1</v>
      </c>
      <c r="M46" s="20">
        <v>-2.7E-2</v>
      </c>
      <c r="N46" s="20">
        <v>-9.5000000000000001E-2</v>
      </c>
      <c r="O46" s="32">
        <f t="shared" si="0"/>
        <v>0.56727272727272726</v>
      </c>
    </row>
    <row r="47" spans="1:15" s="12" customFormat="1" x14ac:dyDescent="0.3">
      <c r="A47" s="3">
        <v>42</v>
      </c>
      <c r="B47" s="3" t="s">
        <v>221</v>
      </c>
      <c r="C47" s="87" t="s">
        <v>262</v>
      </c>
      <c r="D47" s="20">
        <v>0.67200000000000004</v>
      </c>
      <c r="E47" s="20">
        <v>0.84599999999999997</v>
      </c>
      <c r="F47" s="20">
        <v>0.72</v>
      </c>
      <c r="G47" s="20">
        <v>0.72</v>
      </c>
      <c r="H47" s="20">
        <v>0.24</v>
      </c>
      <c r="I47" s="20">
        <v>0.24</v>
      </c>
      <c r="J47" s="20">
        <v>0</v>
      </c>
      <c r="K47" s="20">
        <v>0</v>
      </c>
      <c r="L47" s="99">
        <v>1</v>
      </c>
      <c r="M47" s="20">
        <v>-0.08</v>
      </c>
      <c r="N47" s="20">
        <v>-0.36</v>
      </c>
      <c r="O47" s="32">
        <f t="shared" si="0"/>
        <v>0.36345454545454553</v>
      </c>
    </row>
    <row r="48" spans="1:15" s="12" customFormat="1" x14ac:dyDescent="0.3">
      <c r="A48" s="3">
        <v>43</v>
      </c>
      <c r="B48" s="3" t="s">
        <v>221</v>
      </c>
      <c r="C48" s="87" t="s">
        <v>275</v>
      </c>
      <c r="D48" s="20">
        <v>1</v>
      </c>
      <c r="E48" s="20">
        <v>0.8</v>
      </c>
      <c r="F48" s="20">
        <v>0.82</v>
      </c>
      <c r="G48" s="20">
        <v>0.53</v>
      </c>
      <c r="H48" s="20">
        <v>0.12</v>
      </c>
      <c r="I48" s="20">
        <v>0.06</v>
      </c>
      <c r="J48" s="20">
        <v>0</v>
      </c>
      <c r="K48" s="20">
        <v>0</v>
      </c>
      <c r="L48" s="99">
        <v>1</v>
      </c>
      <c r="M48" s="20">
        <v>0</v>
      </c>
      <c r="N48" s="20">
        <v>-0.06</v>
      </c>
      <c r="O48" s="32">
        <f t="shared" si="0"/>
        <v>0.38818181818181824</v>
      </c>
    </row>
    <row r="49" spans="1:15" x14ac:dyDescent="0.3">
      <c r="A49" s="69" t="s">
        <v>215</v>
      </c>
      <c r="B49" s="60" t="s">
        <v>221</v>
      </c>
      <c r="C49" s="60" t="s">
        <v>221</v>
      </c>
      <c r="D49" s="57">
        <f>AVERAGE(D6:D48)</f>
        <v>0.89309302325581374</v>
      </c>
      <c r="E49" s="57">
        <f t="shared" ref="E49:N49" si="1">AVERAGE(E6:E48)</f>
        <v>0.93051395348837174</v>
      </c>
      <c r="F49" s="57">
        <f t="shared" si="1"/>
        <v>0.80856666666666666</v>
      </c>
      <c r="G49" s="57">
        <f t="shared" si="1"/>
        <v>0.50824418604651167</v>
      </c>
      <c r="H49" s="57">
        <f t="shared" si="1"/>
        <v>0.68283255813953481</v>
      </c>
      <c r="I49" s="57">
        <f t="shared" si="1"/>
        <v>0.1166067441860465</v>
      </c>
      <c r="J49" s="57">
        <f t="shared" si="1"/>
        <v>6.5267441860465125E-2</v>
      </c>
      <c r="K49" s="57">
        <f t="shared" si="1"/>
        <v>0.21098372093023252</v>
      </c>
      <c r="L49" s="57">
        <f t="shared" si="1"/>
        <v>0.93876744186046523</v>
      </c>
      <c r="M49" s="57">
        <f t="shared" si="1"/>
        <v>-3.2860465116279068E-2</v>
      </c>
      <c r="N49" s="57">
        <f t="shared" si="1"/>
        <v>-0.10144186046511629</v>
      </c>
      <c r="O49" s="60">
        <f>AVERAGE(O6:O48)</f>
        <v>0.45542090909090893</v>
      </c>
    </row>
    <row r="50" spans="1:15" x14ac:dyDescent="0.3">
      <c r="O50" s="4"/>
    </row>
  </sheetData>
  <sheetProtection algorithmName="SHA-512" hashValue="s6WTqBgNYz9iIs3Wz7P+C+eoL7xCxKaqpo4Ac1XzqdmeHPzWBvp8sMrvYFELWEktDl4GkK3/KHp44FjAgdk0LA==" saltValue="ffQP6eCEa/FUkwxiYas4SQ==" spinCount="100000" sheet="1" objects="1" scenarios="1" selectLockedCells="1" selectUnlockedCells="1"/>
  <sortState ref="A7:T32">
    <sortCondition ref="A7:A32"/>
  </sortState>
  <mergeCells count="14">
    <mergeCell ref="B3:B5"/>
    <mergeCell ref="J3:K3"/>
    <mergeCell ref="L3:L5"/>
    <mergeCell ref="M3:N3"/>
    <mergeCell ref="A1:O1"/>
    <mergeCell ref="A3:A5"/>
    <mergeCell ref="C3:C5"/>
    <mergeCell ref="D3:D5"/>
    <mergeCell ref="F3:F5"/>
    <mergeCell ref="G3:G5"/>
    <mergeCell ref="I3:I5"/>
    <mergeCell ref="A2:O2"/>
    <mergeCell ref="E3:E5"/>
    <mergeCell ref="H3:H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49"/>
  <sheetViews>
    <sheetView zoomScale="70" zoomScaleNormal="70" workbookViewId="0">
      <selection activeCell="J40" sqref="J40"/>
    </sheetView>
  </sheetViews>
  <sheetFormatPr defaultColWidth="8.88671875" defaultRowHeight="14.4" x14ac:dyDescent="0.3"/>
  <cols>
    <col min="1" max="1" width="8.88671875" style="5"/>
    <col min="2" max="2" width="24.6640625" style="5" customWidth="1"/>
    <col min="3" max="3" width="33.5546875" style="5" customWidth="1"/>
    <col min="4" max="4" width="22.5546875" style="5" customWidth="1"/>
    <col min="5" max="5" width="18.44140625" style="5" customWidth="1"/>
    <col min="6" max="6" width="8.44140625" style="5" customWidth="1"/>
    <col min="7" max="7" width="7.6640625" style="5" customWidth="1"/>
    <col min="8" max="8" width="8.109375" style="5" customWidth="1"/>
    <col min="9" max="9" width="20.88671875" style="5" customWidth="1"/>
    <col min="10" max="10" width="17.33203125" style="5" customWidth="1"/>
    <col min="11" max="13" width="8.109375" style="5" customWidth="1"/>
    <col min="14" max="16384" width="8.88671875" style="5"/>
  </cols>
  <sheetData>
    <row r="1" spans="1:14" ht="15.75" customHeight="1" x14ac:dyDescent="0.3">
      <c r="A1" s="299" t="s">
        <v>172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4" ht="15.75" customHeight="1" x14ac:dyDescent="0.3">
      <c r="A2" s="299"/>
      <c r="B2" s="299"/>
      <c r="C2" s="308"/>
      <c r="D2" s="308"/>
      <c r="E2" s="308"/>
      <c r="F2" s="308"/>
      <c r="G2" s="308"/>
      <c r="H2" s="308"/>
      <c r="I2" s="308"/>
      <c r="J2" s="308"/>
      <c r="K2" s="308"/>
    </row>
    <row r="3" spans="1:14" ht="51.75" customHeight="1" x14ac:dyDescent="0.3">
      <c r="A3" s="293" t="s">
        <v>2</v>
      </c>
      <c r="B3" s="281" t="s">
        <v>105</v>
      </c>
      <c r="C3" s="281" t="s">
        <v>104</v>
      </c>
      <c r="D3" s="309" t="s">
        <v>115</v>
      </c>
      <c r="E3" s="310"/>
      <c r="F3" s="311" t="s">
        <v>67</v>
      </c>
      <c r="G3" s="312"/>
      <c r="H3" s="313"/>
      <c r="I3" s="314" t="s">
        <v>264</v>
      </c>
      <c r="J3" s="314" t="s">
        <v>265</v>
      </c>
      <c r="K3" s="54" t="s">
        <v>55</v>
      </c>
      <c r="L3" s="126" t="s">
        <v>19</v>
      </c>
      <c r="M3" s="126" t="s">
        <v>18</v>
      </c>
      <c r="N3" s="305" t="s">
        <v>299</v>
      </c>
    </row>
    <row r="4" spans="1:14" ht="19.5" customHeight="1" x14ac:dyDescent="0.3">
      <c r="A4" s="293"/>
      <c r="B4" s="281"/>
      <c r="C4" s="281"/>
      <c r="D4" s="56" t="s">
        <v>106</v>
      </c>
      <c r="E4" s="44" t="s">
        <v>107</v>
      </c>
      <c r="F4" s="44" t="s">
        <v>68</v>
      </c>
      <c r="G4" s="47" t="s">
        <v>69</v>
      </c>
      <c r="H4" s="47" t="s">
        <v>83</v>
      </c>
      <c r="I4" s="315"/>
      <c r="J4" s="315"/>
      <c r="K4" s="55"/>
      <c r="L4" s="127"/>
      <c r="M4" s="127"/>
      <c r="N4" s="306"/>
    </row>
    <row r="5" spans="1:14" ht="63.75" customHeight="1" x14ac:dyDescent="0.3">
      <c r="A5" s="293"/>
      <c r="B5" s="281"/>
      <c r="C5" s="281"/>
      <c r="D5" s="56" t="s">
        <v>108</v>
      </c>
      <c r="E5" s="44" t="s">
        <v>109</v>
      </c>
      <c r="F5" s="44" t="s">
        <v>8</v>
      </c>
      <c r="G5" s="47" t="s">
        <v>9</v>
      </c>
      <c r="H5" s="47" t="s">
        <v>10</v>
      </c>
      <c r="I5" s="316"/>
      <c r="J5" s="316"/>
      <c r="K5" s="55" t="s">
        <v>168</v>
      </c>
      <c r="L5" s="127" t="s">
        <v>168</v>
      </c>
      <c r="M5" s="127" t="s">
        <v>54</v>
      </c>
      <c r="N5" s="307"/>
    </row>
    <row r="6" spans="1:14" ht="26.4" x14ac:dyDescent="0.3">
      <c r="A6" s="3">
        <v>1</v>
      </c>
      <c r="B6" s="3" t="s">
        <v>221</v>
      </c>
      <c r="C6" s="85" t="s">
        <v>222</v>
      </c>
      <c r="D6" s="68"/>
      <c r="E6" s="68"/>
      <c r="F6" s="68">
        <v>0.5</v>
      </c>
      <c r="G6" s="68"/>
      <c r="H6" s="68"/>
      <c r="I6" s="68">
        <v>0.8</v>
      </c>
      <c r="J6" s="68"/>
      <c r="K6" s="67">
        <f>AVERAGE(D6:J6)</f>
        <v>0.65</v>
      </c>
      <c r="L6" s="139">
        <f>'1.2.'!O6</f>
        <v>0.44836363636363641</v>
      </c>
      <c r="M6" s="139">
        <f>'1.1.'!X8</f>
        <v>0.82424999999999993</v>
      </c>
      <c r="N6" s="140">
        <f>AVERAGE(K6:M6)</f>
        <v>0.64087121212121212</v>
      </c>
    </row>
    <row r="7" spans="1:14" s="12" customFormat="1" ht="26.4" x14ac:dyDescent="0.3">
      <c r="A7" s="3">
        <v>2</v>
      </c>
      <c r="B7" s="3" t="s">
        <v>221</v>
      </c>
      <c r="C7" s="85" t="s">
        <v>223</v>
      </c>
      <c r="D7" s="68"/>
      <c r="E7" s="68"/>
      <c r="F7" s="20">
        <v>0.4</v>
      </c>
      <c r="G7" s="20"/>
      <c r="H7" s="20"/>
      <c r="I7" s="20">
        <v>0.96699999999999997</v>
      </c>
      <c r="J7" s="20"/>
      <c r="K7" s="67">
        <f t="shared" ref="K7:K47" si="0">AVERAGE(D7:J7)</f>
        <v>0.6835</v>
      </c>
      <c r="L7" s="139">
        <f>'1.2.'!O7</f>
        <v>0.5194545454545455</v>
      </c>
      <c r="M7" s="139">
        <f>'1.1.'!X9</f>
        <v>1.00325</v>
      </c>
      <c r="N7" s="140">
        <f t="shared" ref="N7:N47" si="1">AVERAGE(K7:M7)</f>
        <v>0.73540151515151519</v>
      </c>
    </row>
    <row r="8" spans="1:14" s="12" customFormat="1" ht="26.4" x14ac:dyDescent="0.3">
      <c r="A8" s="3">
        <v>3</v>
      </c>
      <c r="B8" s="3" t="s">
        <v>221</v>
      </c>
      <c r="C8" s="85" t="s">
        <v>224</v>
      </c>
      <c r="D8" s="68"/>
      <c r="E8" s="68"/>
      <c r="F8" s="20">
        <v>1</v>
      </c>
      <c r="G8" s="20"/>
      <c r="H8" s="20"/>
      <c r="I8" s="20">
        <v>0.8</v>
      </c>
      <c r="J8" s="20"/>
      <c r="K8" s="67">
        <f t="shared" si="0"/>
        <v>0.9</v>
      </c>
      <c r="L8" s="139">
        <f>'1.2.'!O8</f>
        <v>0.32563636363636361</v>
      </c>
      <c r="M8" s="139">
        <f>'1.1.'!X10</f>
        <v>1.0525</v>
      </c>
      <c r="N8" s="140">
        <f t="shared" si="1"/>
        <v>0.75937878787878788</v>
      </c>
    </row>
    <row r="9" spans="1:14" s="12" customFormat="1" x14ac:dyDescent="0.3">
      <c r="A9" s="3">
        <v>4</v>
      </c>
      <c r="B9" s="3" t="s">
        <v>221</v>
      </c>
      <c r="C9" s="86" t="s">
        <v>225</v>
      </c>
      <c r="D9" s="68"/>
      <c r="E9" s="68"/>
      <c r="F9" s="21">
        <v>0.57499999999999996</v>
      </c>
      <c r="G9" s="21">
        <v>0.57999999999999996</v>
      </c>
      <c r="H9" s="21"/>
      <c r="I9" s="21">
        <v>0.98</v>
      </c>
      <c r="J9" s="21"/>
      <c r="K9" s="67">
        <f t="shared" si="0"/>
        <v>0.71166666666666656</v>
      </c>
      <c r="L9" s="139">
        <f>'1.2.'!O9</f>
        <v>0.34045454545454545</v>
      </c>
      <c r="M9" s="139">
        <f>'1.1.'!X11</f>
        <v>0.68062499999999992</v>
      </c>
      <c r="N9" s="140">
        <f t="shared" si="1"/>
        <v>0.57758207070707057</v>
      </c>
    </row>
    <row r="10" spans="1:14" s="12" customFormat="1" ht="26.25" customHeight="1" x14ac:dyDescent="0.3">
      <c r="A10" s="3">
        <v>5</v>
      </c>
      <c r="B10" s="3" t="s">
        <v>221</v>
      </c>
      <c r="C10" s="86" t="s">
        <v>226</v>
      </c>
      <c r="D10" s="68"/>
      <c r="E10" s="68"/>
      <c r="F10" s="21">
        <v>0.6</v>
      </c>
      <c r="G10" s="21">
        <v>0.56999999999999995</v>
      </c>
      <c r="H10" s="21"/>
      <c r="I10" s="21">
        <v>0.76</v>
      </c>
      <c r="J10" s="21"/>
      <c r="K10" s="67">
        <f t="shared" si="0"/>
        <v>0.64333333333333331</v>
      </c>
      <c r="L10" s="139">
        <f>'1.2.'!O10</f>
        <v>0.41818181818181815</v>
      </c>
      <c r="M10" s="139">
        <f>'1.1.'!X12</f>
        <v>0.82250000000000001</v>
      </c>
      <c r="N10" s="140">
        <f t="shared" si="1"/>
        <v>0.62800505050505051</v>
      </c>
    </row>
    <row r="11" spans="1:14" s="12" customFormat="1" x14ac:dyDescent="0.3">
      <c r="A11" s="3">
        <v>6</v>
      </c>
      <c r="B11" s="3" t="s">
        <v>221</v>
      </c>
      <c r="C11" s="77" t="s">
        <v>227</v>
      </c>
      <c r="D11" s="68">
        <v>0</v>
      </c>
      <c r="E11" s="68">
        <v>1</v>
      </c>
      <c r="F11" s="21">
        <v>0.47</v>
      </c>
      <c r="G11" s="21">
        <v>0.42</v>
      </c>
      <c r="H11" s="21">
        <v>0.25</v>
      </c>
      <c r="I11" s="21">
        <v>0.85</v>
      </c>
      <c r="J11" s="21">
        <v>1</v>
      </c>
      <c r="K11" s="67">
        <f t="shared" si="0"/>
        <v>0.56999999999999995</v>
      </c>
      <c r="L11" s="139">
        <f>'1.2.'!O11</f>
        <v>0.46827272727272723</v>
      </c>
      <c r="M11" s="139">
        <f>'1.1.'!X13</f>
        <v>1.0920000000000001</v>
      </c>
      <c r="N11" s="140">
        <f t="shared" si="1"/>
        <v>0.71009090909090899</v>
      </c>
    </row>
    <row r="12" spans="1:14" s="12" customFormat="1" x14ac:dyDescent="0.3">
      <c r="A12" s="3">
        <v>7</v>
      </c>
      <c r="B12" s="3" t="s">
        <v>221</v>
      </c>
      <c r="C12" s="87" t="s">
        <v>228</v>
      </c>
      <c r="D12" s="68">
        <v>0</v>
      </c>
      <c r="E12" s="68">
        <v>1</v>
      </c>
      <c r="F12" s="21">
        <v>0.77500000000000002</v>
      </c>
      <c r="G12" s="21">
        <v>0.64200000000000002</v>
      </c>
      <c r="H12" s="21">
        <v>0.35</v>
      </c>
      <c r="I12" s="21">
        <v>1</v>
      </c>
      <c r="J12" s="21">
        <v>1</v>
      </c>
      <c r="K12" s="67">
        <f t="shared" si="0"/>
        <v>0.68099999999999994</v>
      </c>
      <c r="L12" s="139">
        <f>'1.2.'!O12</f>
        <v>0.32427272727272721</v>
      </c>
      <c r="M12" s="139">
        <f>'1.1.'!X14</f>
        <v>1.1119615384615384</v>
      </c>
      <c r="N12" s="140">
        <f t="shared" si="1"/>
        <v>0.70574475524475522</v>
      </c>
    </row>
    <row r="13" spans="1:14" s="12" customFormat="1" x14ac:dyDescent="0.3">
      <c r="A13" s="3">
        <v>8</v>
      </c>
      <c r="B13" s="3" t="s">
        <v>221</v>
      </c>
      <c r="C13" s="87" t="s">
        <v>229</v>
      </c>
      <c r="D13" s="68">
        <v>0.38700000000000001</v>
      </c>
      <c r="E13" s="68">
        <v>0.61299999999999999</v>
      </c>
      <c r="F13" s="21">
        <v>1</v>
      </c>
      <c r="G13" s="21">
        <v>0.56299999999999994</v>
      </c>
      <c r="H13" s="21">
        <v>0.33639999999999998</v>
      </c>
      <c r="I13" s="21">
        <v>0.76600000000000001</v>
      </c>
      <c r="J13" s="21">
        <v>1</v>
      </c>
      <c r="K13" s="67">
        <f t="shared" si="0"/>
        <v>0.66648571428571424</v>
      </c>
      <c r="L13" s="139">
        <f>'1.2.'!O13</f>
        <v>0.51890909090909088</v>
      </c>
      <c r="M13" s="139">
        <f>'1.1.'!X15</f>
        <v>1.341346153846154</v>
      </c>
      <c r="N13" s="140">
        <f t="shared" si="1"/>
        <v>0.84224698634698625</v>
      </c>
    </row>
    <row r="14" spans="1:14" s="12" customFormat="1" ht="26.4" x14ac:dyDescent="0.3">
      <c r="A14" s="3">
        <v>9</v>
      </c>
      <c r="B14" s="3" t="s">
        <v>221</v>
      </c>
      <c r="C14" s="87" t="s">
        <v>230</v>
      </c>
      <c r="D14" s="68">
        <v>1</v>
      </c>
      <c r="E14" s="68">
        <v>0</v>
      </c>
      <c r="F14" s="21">
        <v>0.56899999999999995</v>
      </c>
      <c r="G14" s="21">
        <v>0.40699999999999997</v>
      </c>
      <c r="H14" s="21">
        <v>0.65</v>
      </c>
      <c r="I14" s="21">
        <v>0.85</v>
      </c>
      <c r="J14" s="21">
        <v>0.85</v>
      </c>
      <c r="K14" s="67">
        <f t="shared" si="0"/>
        <v>0.61799999999999999</v>
      </c>
      <c r="L14" s="139">
        <f>'1.2.'!O14</f>
        <v>0.4614545454545454</v>
      </c>
      <c r="M14" s="139">
        <f>'1.1.'!X16</f>
        <v>1.1799230769230769</v>
      </c>
      <c r="N14" s="140">
        <f t="shared" si="1"/>
        <v>0.75312587412587406</v>
      </c>
    </row>
    <row r="15" spans="1:14" s="12" customFormat="1" ht="26.4" x14ac:dyDescent="0.3">
      <c r="A15" s="3">
        <v>10</v>
      </c>
      <c r="B15" s="3" t="s">
        <v>221</v>
      </c>
      <c r="C15" s="87" t="s">
        <v>231</v>
      </c>
      <c r="D15" s="68">
        <v>0.46200000000000002</v>
      </c>
      <c r="E15" s="68">
        <v>0.53800000000000003</v>
      </c>
      <c r="F15" s="21">
        <v>0.5</v>
      </c>
      <c r="G15" s="21">
        <v>0.6</v>
      </c>
      <c r="H15" s="21">
        <v>0.5</v>
      </c>
      <c r="I15" s="21">
        <v>0.73</v>
      </c>
      <c r="J15" s="21">
        <v>0.81</v>
      </c>
      <c r="K15" s="67">
        <f t="shared" si="0"/>
        <v>0.59142857142857153</v>
      </c>
      <c r="L15" s="139">
        <f>'1.2.'!O15</f>
        <v>0.5097272727272727</v>
      </c>
      <c r="M15" s="139">
        <f>'1.1.'!X17</f>
        <v>1.0771153846153845</v>
      </c>
      <c r="N15" s="140">
        <f t="shared" si="1"/>
        <v>0.7260904095904096</v>
      </c>
    </row>
    <row r="16" spans="1:14" s="12" customFormat="1" x14ac:dyDescent="0.3">
      <c r="A16" s="3">
        <v>11</v>
      </c>
      <c r="B16" s="3" t="s">
        <v>221</v>
      </c>
      <c r="C16" s="87" t="s">
        <v>232</v>
      </c>
      <c r="D16" s="68">
        <v>0</v>
      </c>
      <c r="E16" s="68">
        <v>1</v>
      </c>
      <c r="F16" s="21">
        <v>0.55000000000000004</v>
      </c>
      <c r="G16" s="21">
        <v>0.55000000000000004</v>
      </c>
      <c r="H16" s="21">
        <v>0.5</v>
      </c>
      <c r="I16" s="21">
        <v>0.85</v>
      </c>
      <c r="J16" s="21">
        <v>1</v>
      </c>
      <c r="K16" s="67">
        <f t="shared" si="0"/>
        <v>0.63571428571428579</v>
      </c>
      <c r="L16" s="139">
        <f>'1.2.'!O16</f>
        <v>0.47272727272727272</v>
      </c>
      <c r="M16" s="139">
        <f>'1.1.'!X18</f>
        <v>1.0278461538461539</v>
      </c>
      <c r="N16" s="140">
        <f t="shared" si="1"/>
        <v>0.71209590409590418</v>
      </c>
    </row>
    <row r="17" spans="1:15" s="12" customFormat="1" ht="26.4" x14ac:dyDescent="0.3">
      <c r="A17" s="3">
        <v>12</v>
      </c>
      <c r="B17" s="3" t="s">
        <v>221</v>
      </c>
      <c r="C17" s="87" t="s">
        <v>233</v>
      </c>
      <c r="D17" s="68">
        <v>0.39700000000000002</v>
      </c>
      <c r="E17" s="68">
        <v>0.60299999999999998</v>
      </c>
      <c r="F17" s="21">
        <v>0.4</v>
      </c>
      <c r="G17" s="21">
        <v>0.3</v>
      </c>
      <c r="H17" s="21">
        <v>0.5</v>
      </c>
      <c r="I17" s="21">
        <v>0.75</v>
      </c>
      <c r="J17" s="21">
        <v>0.86</v>
      </c>
      <c r="K17" s="67">
        <f t="shared" si="0"/>
        <v>0.54428571428571426</v>
      </c>
      <c r="L17" s="139">
        <f>'1.2.'!O17</f>
        <v>0.52454545454545454</v>
      </c>
      <c r="M17" s="139">
        <f>'1.1.'!X19</f>
        <v>1.0910769230769231</v>
      </c>
      <c r="N17" s="140">
        <f t="shared" si="1"/>
        <v>0.71996936396936395</v>
      </c>
    </row>
    <row r="18" spans="1:15" s="12" customFormat="1" x14ac:dyDescent="0.3">
      <c r="A18" s="3">
        <v>13</v>
      </c>
      <c r="B18" s="3" t="s">
        <v>221</v>
      </c>
      <c r="C18" s="89" t="s">
        <v>234</v>
      </c>
      <c r="D18" s="68">
        <v>0.5</v>
      </c>
      <c r="E18" s="68">
        <v>0.5</v>
      </c>
      <c r="F18" s="21">
        <v>0.57499999999999996</v>
      </c>
      <c r="G18" s="21">
        <v>0.66600000000000004</v>
      </c>
      <c r="H18" s="21">
        <v>0.65</v>
      </c>
      <c r="I18" s="21">
        <v>0.877</v>
      </c>
      <c r="J18" s="21">
        <v>0.9</v>
      </c>
      <c r="K18" s="67">
        <f t="shared" si="0"/>
        <v>0.66685714285714293</v>
      </c>
      <c r="L18" s="139">
        <f>'1.2.'!O18</f>
        <v>0.46227272727272728</v>
      </c>
      <c r="M18" s="139">
        <f>'1.1.'!X20</f>
        <v>1.2293076923076924</v>
      </c>
      <c r="N18" s="140">
        <f t="shared" si="1"/>
        <v>0.78614585414585425</v>
      </c>
    </row>
    <row r="19" spans="1:15" s="12" customFormat="1" x14ac:dyDescent="0.3">
      <c r="A19" s="3">
        <v>14</v>
      </c>
      <c r="B19" s="3" t="s">
        <v>221</v>
      </c>
      <c r="C19" s="87" t="s">
        <v>235</v>
      </c>
      <c r="D19" s="68">
        <v>0</v>
      </c>
      <c r="E19" s="68">
        <v>1</v>
      </c>
      <c r="F19" s="21">
        <v>0.57499999999999996</v>
      </c>
      <c r="G19" s="21">
        <v>0.52</v>
      </c>
      <c r="H19" s="21"/>
      <c r="I19" s="21">
        <v>0.8</v>
      </c>
      <c r="J19" s="21"/>
      <c r="K19" s="67">
        <f t="shared" si="0"/>
        <v>0.57899999999999996</v>
      </c>
      <c r="L19" s="139">
        <f>'1.2.'!O19</f>
        <v>0.52</v>
      </c>
      <c r="M19" s="139">
        <f>'1.1.'!X21</f>
        <v>0.95953846153846134</v>
      </c>
      <c r="N19" s="140">
        <f t="shared" si="1"/>
        <v>0.68617948717948707</v>
      </c>
    </row>
    <row r="20" spans="1:15" s="12" customFormat="1" x14ac:dyDescent="0.3">
      <c r="A20" s="3">
        <v>15</v>
      </c>
      <c r="B20" s="3" t="s">
        <v>221</v>
      </c>
      <c r="C20" s="87" t="s">
        <v>236</v>
      </c>
      <c r="D20" s="68">
        <v>0</v>
      </c>
      <c r="E20" s="68">
        <v>1</v>
      </c>
      <c r="F20" s="21">
        <v>0.83799999999999997</v>
      </c>
      <c r="G20" s="21">
        <v>0.51800000000000002</v>
      </c>
      <c r="H20" s="21">
        <v>0.8</v>
      </c>
      <c r="I20" s="21">
        <v>0.76</v>
      </c>
      <c r="J20" s="21">
        <v>1</v>
      </c>
      <c r="K20" s="67">
        <f t="shared" si="0"/>
        <v>0.70228571428571418</v>
      </c>
      <c r="L20" s="139">
        <f>'1.2.'!O20</f>
        <v>0.49181818181818182</v>
      </c>
      <c r="M20" s="139">
        <f>'1.1.'!X22</f>
        <v>1.1394230769230769</v>
      </c>
      <c r="N20" s="140">
        <f t="shared" si="1"/>
        <v>0.77784232434232425</v>
      </c>
    </row>
    <row r="21" spans="1:15" s="12" customFormat="1" ht="26.4" x14ac:dyDescent="0.3">
      <c r="A21" s="3">
        <v>16</v>
      </c>
      <c r="B21" s="3" t="s">
        <v>221</v>
      </c>
      <c r="C21" s="87" t="s">
        <v>237</v>
      </c>
      <c r="D21" s="68">
        <v>0</v>
      </c>
      <c r="E21" s="68">
        <v>1</v>
      </c>
      <c r="F21" s="223">
        <v>0.53300000000000003</v>
      </c>
      <c r="G21" s="223">
        <v>0.27300000000000002</v>
      </c>
      <c r="H21" s="223">
        <v>0.5</v>
      </c>
      <c r="I21" s="21">
        <v>0.85</v>
      </c>
      <c r="J21" s="21">
        <v>1</v>
      </c>
      <c r="K21" s="67">
        <f t="shared" si="0"/>
        <v>0.59371428571428575</v>
      </c>
      <c r="L21" s="139">
        <f>'1.2.'!O21</f>
        <v>0.40527272727272728</v>
      </c>
      <c r="M21" s="139">
        <f>'1.1.'!X23</f>
        <v>1.2253846153846153</v>
      </c>
      <c r="N21" s="140">
        <f>AVERAGE(K21:M21)</f>
        <v>0.74145720945720939</v>
      </c>
      <c r="O21" s="144"/>
    </row>
    <row r="22" spans="1:15" s="12" customFormat="1" x14ac:dyDescent="0.3">
      <c r="A22" s="3">
        <v>17</v>
      </c>
      <c r="B22" s="3" t="s">
        <v>221</v>
      </c>
      <c r="C22" s="87" t="s">
        <v>238</v>
      </c>
      <c r="D22" s="68">
        <v>0.68899999999999995</v>
      </c>
      <c r="E22" s="68">
        <v>0.311</v>
      </c>
      <c r="F22" s="223">
        <v>0.9</v>
      </c>
      <c r="G22" s="223">
        <v>0.73299999999999998</v>
      </c>
      <c r="H22" s="223">
        <v>0.65</v>
      </c>
      <c r="I22" s="21">
        <v>0.91200000000000003</v>
      </c>
      <c r="J22" s="21">
        <v>0.96399999999999997</v>
      </c>
      <c r="K22" s="67">
        <f t="shared" si="0"/>
        <v>0.7370000000000001</v>
      </c>
      <c r="L22" s="139">
        <f>'1.2.'!O22</f>
        <v>0.57054545454545458</v>
      </c>
      <c r="M22" s="139">
        <f>'1.1.'!X24</f>
        <v>1.1608846153846155</v>
      </c>
      <c r="N22" s="140">
        <f t="shared" si="1"/>
        <v>0.8228100233100234</v>
      </c>
    </row>
    <row r="23" spans="1:15" s="12" customFormat="1" x14ac:dyDescent="0.3">
      <c r="A23" s="3">
        <v>18</v>
      </c>
      <c r="B23" s="3" t="s">
        <v>221</v>
      </c>
      <c r="C23" s="88" t="s">
        <v>239</v>
      </c>
      <c r="D23" s="68">
        <v>0</v>
      </c>
      <c r="E23" s="68">
        <v>1</v>
      </c>
      <c r="F23" s="21">
        <v>0.42499999999999999</v>
      </c>
      <c r="G23" s="21">
        <v>0.56999999999999995</v>
      </c>
      <c r="H23" s="21">
        <v>0.27500000000000002</v>
      </c>
      <c r="I23" s="21">
        <v>1</v>
      </c>
      <c r="J23" s="21">
        <v>1</v>
      </c>
      <c r="K23" s="67">
        <f t="shared" si="0"/>
        <v>0.61</v>
      </c>
      <c r="L23" s="139">
        <f>'1.2.'!O23</f>
        <v>0.60399999999999998</v>
      </c>
      <c r="M23" s="139">
        <f>'1.1.'!X25</f>
        <v>0.93392307692307708</v>
      </c>
      <c r="N23" s="140">
        <f t="shared" si="1"/>
        <v>0.71597435897435913</v>
      </c>
    </row>
    <row r="24" spans="1:15" s="12" customFormat="1" x14ac:dyDescent="0.3">
      <c r="A24" s="3">
        <v>19</v>
      </c>
      <c r="B24" s="3" t="s">
        <v>221</v>
      </c>
      <c r="C24" s="87" t="s">
        <v>273</v>
      </c>
      <c r="D24" s="68">
        <v>0</v>
      </c>
      <c r="E24" s="68">
        <v>1</v>
      </c>
      <c r="F24" s="21">
        <v>1</v>
      </c>
      <c r="G24" s="21">
        <v>0.41399999999999998</v>
      </c>
      <c r="H24" s="21">
        <v>1</v>
      </c>
      <c r="I24" s="21">
        <v>0.90700000000000003</v>
      </c>
      <c r="J24" s="21">
        <v>0.85599999999999998</v>
      </c>
      <c r="K24" s="67">
        <f t="shared" si="0"/>
        <v>0.73957142857142855</v>
      </c>
      <c r="L24" s="139">
        <f>'1.2.'!O24</f>
        <v>0.49481818181818171</v>
      </c>
      <c r="M24" s="139">
        <f>'1.1.'!X26</f>
        <v>1.4180769230769232</v>
      </c>
      <c r="N24" s="140">
        <f t="shared" si="1"/>
        <v>0.88415551115551116</v>
      </c>
    </row>
    <row r="25" spans="1:15" s="12" customFormat="1" x14ac:dyDescent="0.3">
      <c r="A25" s="3">
        <v>20</v>
      </c>
      <c r="B25" s="3" t="s">
        <v>221</v>
      </c>
      <c r="C25" s="87" t="s">
        <v>240</v>
      </c>
      <c r="D25" s="68">
        <v>0.72</v>
      </c>
      <c r="E25" s="68">
        <v>0.28000000000000003</v>
      </c>
      <c r="F25" s="21">
        <v>0.46300000000000002</v>
      </c>
      <c r="G25" s="21">
        <v>0.28000000000000003</v>
      </c>
      <c r="H25" s="21">
        <v>0.5</v>
      </c>
      <c r="I25" s="21">
        <v>0.82099999999999995</v>
      </c>
      <c r="J25" s="21">
        <v>0.86299999999999999</v>
      </c>
      <c r="K25" s="67">
        <f t="shared" si="0"/>
        <v>0.56100000000000005</v>
      </c>
      <c r="L25" s="139">
        <f>'1.2.'!O25</f>
        <v>0.72936363636363621</v>
      </c>
      <c r="M25" s="139">
        <f>'1.1.'!X27</f>
        <v>1.1388461538461538</v>
      </c>
      <c r="N25" s="140">
        <f t="shared" si="1"/>
        <v>0.8097365967365967</v>
      </c>
    </row>
    <row r="26" spans="1:15" s="12" customFormat="1" x14ac:dyDescent="0.3">
      <c r="A26" s="3">
        <v>21</v>
      </c>
      <c r="B26" s="3" t="s">
        <v>221</v>
      </c>
      <c r="C26" s="87" t="s">
        <v>241</v>
      </c>
      <c r="D26" s="68">
        <v>1</v>
      </c>
      <c r="E26" s="68">
        <v>0</v>
      </c>
      <c r="F26" s="21">
        <v>0.41</v>
      </c>
      <c r="G26" s="21">
        <v>0.41</v>
      </c>
      <c r="H26" s="21">
        <v>0.35</v>
      </c>
      <c r="I26" s="21">
        <v>0.78</v>
      </c>
      <c r="J26" s="21">
        <v>0.85</v>
      </c>
      <c r="K26" s="67">
        <f t="shared" si="0"/>
        <v>0.54285714285714293</v>
      </c>
      <c r="L26" s="139">
        <f>'1.2.'!O26</f>
        <v>0.58154545454545437</v>
      </c>
      <c r="M26" s="139">
        <f>'1.1.'!X28</f>
        <v>1.0445769230769233</v>
      </c>
      <c r="N26" s="140">
        <f t="shared" si="1"/>
        <v>0.72299317349317349</v>
      </c>
    </row>
    <row r="27" spans="1:15" s="12" customFormat="1" x14ac:dyDescent="0.3">
      <c r="A27" s="3">
        <v>22</v>
      </c>
      <c r="B27" s="3" t="s">
        <v>221</v>
      </c>
      <c r="C27" s="87" t="s">
        <v>242</v>
      </c>
      <c r="D27" s="68">
        <v>0</v>
      </c>
      <c r="E27" s="68">
        <v>1</v>
      </c>
      <c r="F27" s="21">
        <v>0.72</v>
      </c>
      <c r="G27" s="21">
        <v>0.53</v>
      </c>
      <c r="H27" s="21">
        <v>0.55000000000000004</v>
      </c>
      <c r="I27" s="21">
        <v>0.65</v>
      </c>
      <c r="J27" s="21">
        <v>0.78</v>
      </c>
      <c r="K27" s="67">
        <f t="shared" si="0"/>
        <v>0.6042857142857142</v>
      </c>
      <c r="L27" s="139">
        <f>'1.2.'!O27</f>
        <v>0.48081818181818187</v>
      </c>
      <c r="M27" s="139">
        <f>'1.1.'!X29</f>
        <v>0.97834615384615398</v>
      </c>
      <c r="N27" s="140">
        <f t="shared" si="1"/>
        <v>0.68781668331668333</v>
      </c>
    </row>
    <row r="28" spans="1:15" s="12" customFormat="1" x14ac:dyDescent="0.3">
      <c r="A28" s="3">
        <v>23</v>
      </c>
      <c r="B28" s="3" t="s">
        <v>221</v>
      </c>
      <c r="C28" s="87" t="s">
        <v>243</v>
      </c>
      <c r="D28" s="68">
        <v>0</v>
      </c>
      <c r="E28" s="68">
        <v>1</v>
      </c>
      <c r="F28" s="21">
        <v>0.73799999999999999</v>
      </c>
      <c r="G28" s="21">
        <v>0.5</v>
      </c>
      <c r="H28" s="21">
        <v>0.4</v>
      </c>
      <c r="I28" s="21">
        <v>0.95</v>
      </c>
      <c r="J28" s="21">
        <v>0.9</v>
      </c>
      <c r="K28" s="67">
        <f t="shared" si="0"/>
        <v>0.64114285714285724</v>
      </c>
      <c r="L28" s="139">
        <f>'1.2.'!O28</f>
        <v>0.47318181818181809</v>
      </c>
      <c r="M28" s="139">
        <f>'1.1.'!X30</f>
        <v>1.1744999999999999</v>
      </c>
      <c r="N28" s="140">
        <f t="shared" si="1"/>
        <v>0.76294155844155842</v>
      </c>
    </row>
    <row r="29" spans="1:15" s="12" customFormat="1" x14ac:dyDescent="0.3">
      <c r="A29" s="3">
        <v>24</v>
      </c>
      <c r="B29" s="3" t="s">
        <v>221</v>
      </c>
      <c r="C29" s="87" t="s">
        <v>244</v>
      </c>
      <c r="D29" s="68">
        <v>0.45500000000000002</v>
      </c>
      <c r="E29" s="68">
        <v>0.54500000000000004</v>
      </c>
      <c r="F29" s="21">
        <v>0.48499999999999999</v>
      </c>
      <c r="G29" s="21">
        <v>0.28699999999999998</v>
      </c>
      <c r="H29" s="21">
        <v>0.65</v>
      </c>
      <c r="I29" s="21">
        <v>0.75800000000000001</v>
      </c>
      <c r="J29" s="21">
        <v>0.90900000000000003</v>
      </c>
      <c r="K29" s="67">
        <f t="shared" si="0"/>
        <v>0.58414285714285707</v>
      </c>
      <c r="L29" s="139">
        <f>'1.2.'!O29</f>
        <v>0.377</v>
      </c>
      <c r="M29" s="139">
        <f>'1.1.'!X31</f>
        <v>1.2198461538461536</v>
      </c>
      <c r="N29" s="140">
        <f t="shared" si="1"/>
        <v>0.72699633699633692</v>
      </c>
    </row>
    <row r="30" spans="1:15" s="12" customFormat="1" x14ac:dyDescent="0.3">
      <c r="A30" s="3">
        <v>25</v>
      </c>
      <c r="B30" s="3" t="s">
        <v>221</v>
      </c>
      <c r="C30" s="87" t="s">
        <v>245</v>
      </c>
      <c r="D30" s="68">
        <v>0</v>
      </c>
      <c r="E30" s="68">
        <v>1</v>
      </c>
      <c r="F30" s="21">
        <v>0.85</v>
      </c>
      <c r="G30" s="21">
        <v>0.75700000000000001</v>
      </c>
      <c r="H30" s="21">
        <v>0.6</v>
      </c>
      <c r="I30" s="21">
        <v>0.98499999999999999</v>
      </c>
      <c r="J30" s="21">
        <v>1</v>
      </c>
      <c r="K30" s="67">
        <f t="shared" si="0"/>
        <v>0.74171428571428577</v>
      </c>
      <c r="L30" s="139">
        <f>'1.2.'!O30</f>
        <v>0.51227272727272721</v>
      </c>
      <c r="M30" s="139">
        <f>'1.1.'!X32</f>
        <v>0.84807692307692306</v>
      </c>
      <c r="N30" s="140">
        <f t="shared" si="1"/>
        <v>0.70068797868797861</v>
      </c>
    </row>
    <row r="31" spans="1:15" s="12" customFormat="1" x14ac:dyDescent="0.3">
      <c r="A31" s="3">
        <v>26</v>
      </c>
      <c r="B31" s="3" t="s">
        <v>221</v>
      </c>
      <c r="C31" s="87" t="s">
        <v>246</v>
      </c>
      <c r="D31" s="68">
        <v>0</v>
      </c>
      <c r="E31" s="68">
        <v>1</v>
      </c>
      <c r="F31" s="21">
        <v>1</v>
      </c>
      <c r="G31" s="21">
        <v>1</v>
      </c>
      <c r="H31" s="21">
        <v>1</v>
      </c>
      <c r="I31" s="21">
        <v>0.8</v>
      </c>
      <c r="J31" s="21">
        <v>1</v>
      </c>
      <c r="K31" s="67">
        <f t="shared" si="0"/>
        <v>0.82857142857142851</v>
      </c>
      <c r="L31" s="139">
        <f>'1.2.'!O31</f>
        <v>0.48909090909090908</v>
      </c>
      <c r="M31" s="139">
        <f>'1.1.'!X33</f>
        <v>1.1726538461538463</v>
      </c>
      <c r="N31" s="140">
        <f t="shared" si="1"/>
        <v>0.83010539460539456</v>
      </c>
    </row>
    <row r="32" spans="1:15" s="12" customFormat="1" x14ac:dyDescent="0.3">
      <c r="A32" s="3">
        <v>27</v>
      </c>
      <c r="B32" s="3" t="s">
        <v>221</v>
      </c>
      <c r="C32" s="87" t="s">
        <v>247</v>
      </c>
      <c r="D32" s="68">
        <v>0</v>
      </c>
      <c r="E32" s="68">
        <v>1</v>
      </c>
      <c r="F32" s="21">
        <v>0.45</v>
      </c>
      <c r="G32" s="21">
        <v>0.26</v>
      </c>
      <c r="H32" s="21">
        <v>0.25</v>
      </c>
      <c r="I32" s="21">
        <v>0.88</v>
      </c>
      <c r="J32" s="21">
        <v>0.9</v>
      </c>
      <c r="K32" s="67">
        <f t="shared" si="0"/>
        <v>0.53428571428571425</v>
      </c>
      <c r="L32" s="139">
        <f>'1.2.'!O32</f>
        <v>0.40390909090909094</v>
      </c>
      <c r="M32" s="139">
        <f>'1.1.'!X34</f>
        <v>1.037076923076923</v>
      </c>
      <c r="N32" s="140">
        <f t="shared" si="1"/>
        <v>0.65842390942390938</v>
      </c>
    </row>
    <row r="33" spans="1:14" s="12" customFormat="1" x14ac:dyDescent="0.3">
      <c r="A33" s="3">
        <v>28</v>
      </c>
      <c r="B33" s="3" t="s">
        <v>221</v>
      </c>
      <c r="C33" s="87" t="s">
        <v>248</v>
      </c>
      <c r="D33" s="68">
        <v>0</v>
      </c>
      <c r="E33" s="68">
        <v>1</v>
      </c>
      <c r="F33" s="21">
        <v>1</v>
      </c>
      <c r="G33" s="21">
        <v>0.54</v>
      </c>
      <c r="H33" s="21">
        <v>0.35</v>
      </c>
      <c r="I33" s="21">
        <v>0.9</v>
      </c>
      <c r="J33" s="21">
        <v>1</v>
      </c>
      <c r="K33" s="67">
        <f t="shared" si="0"/>
        <v>0.68428571428571427</v>
      </c>
      <c r="L33" s="139">
        <f>'1.2.'!O33</f>
        <v>0.38378090909090901</v>
      </c>
      <c r="M33" s="139">
        <f>'1.1.'!X35</f>
        <v>1.1119615384615384</v>
      </c>
      <c r="N33" s="140">
        <f t="shared" si="1"/>
        <v>0.72667605394605383</v>
      </c>
    </row>
    <row r="34" spans="1:14" s="12" customFormat="1" x14ac:dyDescent="0.3">
      <c r="A34" s="3">
        <v>29</v>
      </c>
      <c r="B34" s="3" t="s">
        <v>221</v>
      </c>
      <c r="C34" s="87" t="s">
        <v>249</v>
      </c>
      <c r="D34" s="68">
        <v>0.55000000000000004</v>
      </c>
      <c r="E34" s="68">
        <v>0.45</v>
      </c>
      <c r="F34" s="21">
        <v>0.69</v>
      </c>
      <c r="G34" s="21">
        <v>0.32700000000000001</v>
      </c>
      <c r="H34" s="21">
        <v>0.6</v>
      </c>
      <c r="I34" s="21">
        <v>0.77</v>
      </c>
      <c r="J34" s="21">
        <v>1</v>
      </c>
      <c r="K34" s="67">
        <f t="shared" si="0"/>
        <v>0.62671428571428578</v>
      </c>
      <c r="L34" s="139">
        <f>'1.2.'!O34</f>
        <v>0.33799999999999997</v>
      </c>
      <c r="M34" s="139">
        <f>'1.1.'!X36</f>
        <v>1.1997692307692309</v>
      </c>
      <c r="N34" s="140">
        <f t="shared" si="1"/>
        <v>0.72149450549450556</v>
      </c>
    </row>
    <row r="35" spans="1:14" s="12" customFormat="1" x14ac:dyDescent="0.3">
      <c r="A35" s="3">
        <v>30</v>
      </c>
      <c r="B35" s="3" t="s">
        <v>221</v>
      </c>
      <c r="C35" s="87" t="s">
        <v>250</v>
      </c>
      <c r="D35" s="68">
        <v>0</v>
      </c>
      <c r="E35" s="68">
        <v>1</v>
      </c>
      <c r="F35" s="21">
        <v>0.48599999999999999</v>
      </c>
      <c r="G35" s="21">
        <v>0.57499999999999996</v>
      </c>
      <c r="H35" s="21">
        <v>0.45</v>
      </c>
      <c r="I35" s="21">
        <v>0.82299999999999995</v>
      </c>
      <c r="J35" s="21">
        <v>1</v>
      </c>
      <c r="K35" s="67">
        <f t="shared" si="0"/>
        <v>0.61914285714285711</v>
      </c>
      <c r="L35" s="139">
        <f>'1.2.'!O35</f>
        <v>0.47327272727272729</v>
      </c>
      <c r="M35" s="139">
        <f>'1.1.'!X37</f>
        <v>1.0277307692307691</v>
      </c>
      <c r="N35" s="140">
        <f t="shared" si="1"/>
        <v>0.7067154512154511</v>
      </c>
    </row>
    <row r="36" spans="1:14" s="12" customFormat="1" x14ac:dyDescent="0.3">
      <c r="A36" s="3">
        <v>31</v>
      </c>
      <c r="B36" s="3" t="s">
        <v>221</v>
      </c>
      <c r="C36" s="87" t="s">
        <v>251</v>
      </c>
      <c r="D36" s="68">
        <v>0.57799999999999996</v>
      </c>
      <c r="E36" s="68">
        <v>0.42199999999999999</v>
      </c>
      <c r="F36" s="21">
        <v>0</v>
      </c>
      <c r="G36" s="21">
        <v>0.5</v>
      </c>
      <c r="H36" s="21">
        <v>0.5</v>
      </c>
      <c r="I36" s="21">
        <v>0.82</v>
      </c>
      <c r="J36" s="21">
        <v>0.93</v>
      </c>
      <c r="K36" s="67">
        <f t="shared" si="0"/>
        <v>0.5357142857142857</v>
      </c>
      <c r="L36" s="139">
        <f>'1.2.'!O36</f>
        <v>0.45190909090909093</v>
      </c>
      <c r="M36" s="139">
        <f>'1.1.'!X38</f>
        <v>1.0460454545454545</v>
      </c>
      <c r="N36" s="140">
        <f t="shared" si="1"/>
        <v>0.67788961038961038</v>
      </c>
    </row>
    <row r="37" spans="1:14" s="12" customFormat="1" x14ac:dyDescent="0.3">
      <c r="A37" s="3">
        <v>32</v>
      </c>
      <c r="B37" s="3" t="s">
        <v>221</v>
      </c>
      <c r="C37" s="87" t="s">
        <v>252</v>
      </c>
      <c r="D37" s="68">
        <v>0</v>
      </c>
      <c r="E37" s="68">
        <v>1</v>
      </c>
      <c r="F37" s="21">
        <v>1</v>
      </c>
      <c r="G37" s="21">
        <v>1</v>
      </c>
      <c r="H37" s="21">
        <v>1</v>
      </c>
      <c r="I37" s="21">
        <v>1</v>
      </c>
      <c r="J37" s="21">
        <v>1</v>
      </c>
      <c r="K37" s="67">
        <f t="shared" si="0"/>
        <v>0.8571428571428571</v>
      </c>
      <c r="L37" s="139">
        <f>'1.2.'!O37</f>
        <v>0.25909090909090904</v>
      </c>
      <c r="M37" s="139">
        <f>'1.1.'!X39</f>
        <v>1.1209615384615386</v>
      </c>
      <c r="N37" s="140">
        <f t="shared" si="1"/>
        <v>0.74573176823176812</v>
      </c>
    </row>
    <row r="38" spans="1:14" s="12" customFormat="1" x14ac:dyDescent="0.3">
      <c r="A38" s="3">
        <v>33</v>
      </c>
      <c r="B38" s="3" t="s">
        <v>221</v>
      </c>
      <c r="C38" s="87" t="s">
        <v>253</v>
      </c>
      <c r="D38" s="68">
        <v>0</v>
      </c>
      <c r="E38" s="68">
        <v>1</v>
      </c>
      <c r="F38" s="21">
        <v>0.02</v>
      </c>
      <c r="G38" s="21">
        <v>0.03</v>
      </c>
      <c r="H38" s="21">
        <v>0.26</v>
      </c>
      <c r="I38" s="21">
        <v>0.8</v>
      </c>
      <c r="J38" s="21">
        <v>0.98</v>
      </c>
      <c r="K38" s="67">
        <f t="shared" si="0"/>
        <v>0.44142857142857145</v>
      </c>
      <c r="L38" s="139">
        <f>'1.2.'!O38</f>
        <v>0.45190909090909082</v>
      </c>
      <c r="M38" s="139">
        <f>'1.1.'!X40</f>
        <v>1.0984615384615386</v>
      </c>
      <c r="N38" s="140">
        <f t="shared" si="1"/>
        <v>0.66393306693306697</v>
      </c>
    </row>
    <row r="39" spans="1:14" s="12" customFormat="1" x14ac:dyDescent="0.3">
      <c r="A39" s="3">
        <v>34</v>
      </c>
      <c r="B39" s="3" t="s">
        <v>221</v>
      </c>
      <c r="C39" s="87" t="s">
        <v>254</v>
      </c>
      <c r="D39" s="68">
        <v>0</v>
      </c>
      <c r="E39" s="68">
        <v>1</v>
      </c>
      <c r="F39" s="21">
        <v>0.61399999999999999</v>
      </c>
      <c r="G39" s="21">
        <v>1</v>
      </c>
      <c r="H39" s="21">
        <v>1</v>
      </c>
      <c r="I39" s="21">
        <v>0.73</v>
      </c>
      <c r="J39" s="21">
        <v>0.81</v>
      </c>
      <c r="K39" s="67">
        <f t="shared" si="0"/>
        <v>0.73628571428571432</v>
      </c>
      <c r="L39" s="139">
        <f>'1.2.'!O39</f>
        <v>0.48545454545454536</v>
      </c>
      <c r="M39" s="139">
        <f>'1.1.'!X41</f>
        <v>1.0776923076923077</v>
      </c>
      <c r="N39" s="140">
        <f t="shared" si="1"/>
        <v>0.76647752247752232</v>
      </c>
    </row>
    <row r="40" spans="1:14" s="12" customFormat="1" x14ac:dyDescent="0.3">
      <c r="A40" s="3">
        <v>35</v>
      </c>
      <c r="B40" s="3" t="s">
        <v>221</v>
      </c>
      <c r="C40" s="87" t="s">
        <v>255</v>
      </c>
      <c r="D40" s="68">
        <v>0.81799999999999995</v>
      </c>
      <c r="E40" s="68">
        <v>0.18200000000000005</v>
      </c>
      <c r="F40" s="21">
        <v>0.86</v>
      </c>
      <c r="G40" s="21">
        <v>0.83</v>
      </c>
      <c r="H40" s="21">
        <v>0.85</v>
      </c>
      <c r="I40" s="21">
        <v>1</v>
      </c>
      <c r="J40" s="21">
        <v>1</v>
      </c>
      <c r="K40" s="67">
        <f t="shared" si="0"/>
        <v>0.79142857142857148</v>
      </c>
      <c r="L40" s="139">
        <f>'1.2.'!O40</f>
        <v>0.41045454545454552</v>
      </c>
      <c r="M40" s="139">
        <f>'1.1.'!X42</f>
        <v>0.97915384615384615</v>
      </c>
      <c r="N40" s="140">
        <f t="shared" si="1"/>
        <v>0.72701232101232105</v>
      </c>
    </row>
    <row r="41" spans="1:14" s="12" customFormat="1" x14ac:dyDescent="0.3">
      <c r="A41" s="3">
        <v>36</v>
      </c>
      <c r="B41" s="3" t="s">
        <v>221</v>
      </c>
      <c r="C41" s="87" t="s">
        <v>256</v>
      </c>
      <c r="D41" s="68">
        <v>0</v>
      </c>
      <c r="E41" s="68">
        <v>1</v>
      </c>
      <c r="F41" s="21">
        <v>0.7</v>
      </c>
      <c r="G41" s="21">
        <v>0.6</v>
      </c>
      <c r="H41" s="21">
        <v>0.6</v>
      </c>
      <c r="I41" s="21">
        <v>0.85</v>
      </c>
      <c r="J41" s="21">
        <v>1</v>
      </c>
      <c r="K41" s="67">
        <f t="shared" si="0"/>
        <v>0.6785714285714286</v>
      </c>
      <c r="L41" s="139">
        <f>'1.2.'!O41</f>
        <v>0.37145454545454548</v>
      </c>
      <c r="M41" s="139">
        <f>'1.1.'!X43</f>
        <v>1.0996153846153847</v>
      </c>
      <c r="N41" s="140">
        <f t="shared" si="1"/>
        <v>0.71654711954711958</v>
      </c>
    </row>
    <row r="42" spans="1:14" s="12" customFormat="1" x14ac:dyDescent="0.3">
      <c r="A42" s="3">
        <v>37</v>
      </c>
      <c r="B42" s="3" t="s">
        <v>221</v>
      </c>
      <c r="C42" s="87" t="s">
        <v>257</v>
      </c>
      <c r="D42" s="68">
        <v>0.59099999999999997</v>
      </c>
      <c r="E42" s="68">
        <v>0.40899999999999997</v>
      </c>
      <c r="F42" s="21">
        <v>1</v>
      </c>
      <c r="G42" s="21">
        <v>1</v>
      </c>
      <c r="H42" s="21">
        <v>1</v>
      </c>
      <c r="I42" s="21">
        <v>0.999</v>
      </c>
      <c r="J42" s="21">
        <v>0.999</v>
      </c>
      <c r="K42" s="67">
        <f t="shared" si="0"/>
        <v>0.85685714285714276</v>
      </c>
      <c r="L42" s="139">
        <f>'1.2.'!O42</f>
        <v>0.41931818181818187</v>
      </c>
      <c r="M42" s="139">
        <f>'1.1.'!X44</f>
        <v>0.95411538461538448</v>
      </c>
      <c r="N42" s="140">
        <f t="shared" si="1"/>
        <v>0.74343023643023631</v>
      </c>
    </row>
    <row r="43" spans="1:14" s="12" customFormat="1" x14ac:dyDescent="0.3">
      <c r="A43" s="3">
        <v>38</v>
      </c>
      <c r="B43" s="3" t="s">
        <v>221</v>
      </c>
      <c r="C43" s="87" t="s">
        <v>258</v>
      </c>
      <c r="D43" s="68">
        <v>0.54800000000000004</v>
      </c>
      <c r="E43" s="68">
        <v>0.45200000000000001</v>
      </c>
      <c r="F43" s="21">
        <v>0.42099999999999999</v>
      </c>
      <c r="G43" s="21">
        <v>0.42099999999999999</v>
      </c>
      <c r="H43" s="21">
        <v>0.158</v>
      </c>
      <c r="I43" s="21">
        <v>0.8</v>
      </c>
      <c r="J43" s="21">
        <v>1</v>
      </c>
      <c r="K43" s="67">
        <f t="shared" si="0"/>
        <v>0.54285714285714282</v>
      </c>
      <c r="L43" s="139">
        <f>'1.2.'!O43</f>
        <v>0.40372727272727271</v>
      </c>
      <c r="M43" s="139">
        <f>'1.1.'!X45</f>
        <v>0.91756153846153843</v>
      </c>
      <c r="N43" s="140">
        <f t="shared" si="1"/>
        <v>0.62138198468198469</v>
      </c>
    </row>
    <row r="44" spans="1:14" s="12" customFormat="1" x14ac:dyDescent="0.3">
      <c r="A44" s="3">
        <v>39</v>
      </c>
      <c r="B44" s="3" t="s">
        <v>221</v>
      </c>
      <c r="C44" s="87" t="s">
        <v>259</v>
      </c>
      <c r="D44" s="68">
        <v>0</v>
      </c>
      <c r="E44" s="68">
        <v>1</v>
      </c>
      <c r="F44" s="21">
        <v>0.38200000000000001</v>
      </c>
      <c r="G44" s="21">
        <v>0.41199999999999998</v>
      </c>
      <c r="H44" s="21">
        <v>0.2</v>
      </c>
      <c r="I44" s="21">
        <v>0.876</v>
      </c>
      <c r="J44" s="21">
        <v>0.89</v>
      </c>
      <c r="K44" s="67">
        <f t="shared" si="0"/>
        <v>0.53714285714285714</v>
      </c>
      <c r="L44" s="139">
        <f>'1.2.'!O44</f>
        <v>0.49381818181818177</v>
      </c>
      <c r="M44" s="139">
        <f>'1.1.'!X46</f>
        <v>1.0585384615384614</v>
      </c>
      <c r="N44" s="140">
        <f t="shared" si="1"/>
        <v>0.69649983349983347</v>
      </c>
    </row>
    <row r="45" spans="1:14" s="12" customFormat="1" x14ac:dyDescent="0.3">
      <c r="A45" s="3">
        <v>40</v>
      </c>
      <c r="B45" s="3" t="s">
        <v>221</v>
      </c>
      <c r="C45" s="87" t="s">
        <v>260</v>
      </c>
      <c r="D45" s="68">
        <v>0</v>
      </c>
      <c r="E45" s="68">
        <v>1</v>
      </c>
      <c r="F45" s="21">
        <v>0.53300000000000003</v>
      </c>
      <c r="G45" s="21">
        <v>0.84</v>
      </c>
      <c r="H45" s="21">
        <v>0.6</v>
      </c>
      <c r="I45" s="21">
        <v>0.95</v>
      </c>
      <c r="J45" s="21">
        <v>1</v>
      </c>
      <c r="K45" s="67">
        <f t="shared" si="0"/>
        <v>0.70328571428571429</v>
      </c>
      <c r="L45" s="139">
        <f>'1.2.'!O45</f>
        <v>0.3940909090909091</v>
      </c>
      <c r="M45" s="139">
        <f>'1.1.'!X47</f>
        <v>1.0928076923076924</v>
      </c>
      <c r="N45" s="140">
        <f t="shared" si="1"/>
        <v>0.73006143856143846</v>
      </c>
    </row>
    <row r="46" spans="1:14" s="12" customFormat="1" ht="17.399999999999999" customHeight="1" x14ac:dyDescent="0.3">
      <c r="A46" s="3">
        <v>41</v>
      </c>
      <c r="B46" s="3" t="s">
        <v>221</v>
      </c>
      <c r="C46" s="87" t="s">
        <v>261</v>
      </c>
      <c r="D46" s="68">
        <v>0.214</v>
      </c>
      <c r="E46" s="68">
        <v>0.78600000000000003</v>
      </c>
      <c r="F46" s="21">
        <v>0.3</v>
      </c>
      <c r="G46" s="21">
        <v>0.433</v>
      </c>
      <c r="H46" s="21">
        <v>0.4</v>
      </c>
      <c r="I46" s="21">
        <v>1</v>
      </c>
      <c r="J46" s="21">
        <v>1</v>
      </c>
      <c r="K46" s="67">
        <f t="shared" si="0"/>
        <v>0.59042857142857141</v>
      </c>
      <c r="L46" s="139">
        <f>'1.2.'!O46</f>
        <v>0.56727272727272726</v>
      </c>
      <c r="M46" s="139">
        <f>'1.1.'!X48</f>
        <v>1.2569999999999997</v>
      </c>
      <c r="N46" s="140">
        <f t="shared" si="1"/>
        <v>0.80490043290043278</v>
      </c>
    </row>
    <row r="47" spans="1:14" s="12" customFormat="1" x14ac:dyDescent="0.3">
      <c r="A47" s="3">
        <v>42</v>
      </c>
      <c r="B47" s="3" t="s">
        <v>221</v>
      </c>
      <c r="C47" s="87" t="s">
        <v>262</v>
      </c>
      <c r="D47" s="68">
        <v>0</v>
      </c>
      <c r="E47" s="68">
        <v>1</v>
      </c>
      <c r="F47" s="21">
        <v>0.97499999999999998</v>
      </c>
      <c r="G47" s="21">
        <v>0.68</v>
      </c>
      <c r="H47" s="21">
        <v>0.375</v>
      </c>
      <c r="I47" s="21">
        <v>1</v>
      </c>
      <c r="J47" s="21">
        <v>1</v>
      </c>
      <c r="K47" s="67">
        <f t="shared" si="0"/>
        <v>0.71857142857142864</v>
      </c>
      <c r="L47" s="139">
        <f>'1.2.'!O47</f>
        <v>0.36345454545454553</v>
      </c>
      <c r="M47" s="139">
        <f>'1.1.'!X49</f>
        <v>0.9703846153846154</v>
      </c>
      <c r="N47" s="140">
        <f t="shared" si="1"/>
        <v>0.68413686313686328</v>
      </c>
    </row>
    <row r="48" spans="1:14" s="12" customFormat="1" x14ac:dyDescent="0.3">
      <c r="A48" s="3">
        <v>43</v>
      </c>
      <c r="B48" s="3" t="s">
        <v>221</v>
      </c>
      <c r="C48" s="77" t="s">
        <v>275</v>
      </c>
      <c r="D48" s="68"/>
      <c r="E48" s="68"/>
      <c r="F48" s="21">
        <v>1</v>
      </c>
      <c r="G48" s="21"/>
      <c r="H48" s="21"/>
      <c r="I48" s="21">
        <v>1</v>
      </c>
      <c r="J48" s="21"/>
      <c r="K48" s="67">
        <f>AVERAGE(D48:J48)</f>
        <v>1</v>
      </c>
      <c r="L48" s="139">
        <f>'1.2.'!O48</f>
        <v>0.38818181818181824</v>
      </c>
      <c r="M48" s="139">
        <f>'1.1.'!X50</f>
        <v>1.5</v>
      </c>
      <c r="N48" s="140">
        <f t="shared" ref="N48" si="2">AVERAGE(K48:M48)</f>
        <v>0.96272727272727276</v>
      </c>
    </row>
    <row r="49" spans="1:14" x14ac:dyDescent="0.3">
      <c r="A49" s="69" t="s">
        <v>215</v>
      </c>
      <c r="B49" s="60" t="s">
        <v>221</v>
      </c>
      <c r="C49" s="60"/>
      <c r="D49" s="57">
        <f>AVERAGE(D6:D48)</f>
        <v>0.24078378378378379</v>
      </c>
      <c r="E49" s="57">
        <f t="shared" ref="E49:J49" si="3">AVERAGE(E6:E48)</f>
        <v>0.75921621621621627</v>
      </c>
      <c r="F49" s="57">
        <f t="shared" si="3"/>
        <v>0.63446511627906987</v>
      </c>
      <c r="G49" s="57">
        <f t="shared" si="3"/>
        <v>0.55225641025641004</v>
      </c>
      <c r="H49" s="57">
        <f t="shared" si="3"/>
        <v>0.54456666666666675</v>
      </c>
      <c r="I49" s="57">
        <f t="shared" si="3"/>
        <v>0.86397674418604664</v>
      </c>
      <c r="J49" s="57">
        <f t="shared" si="3"/>
        <v>0.94586111111111115</v>
      </c>
      <c r="K49" s="60">
        <f>AVERAGE(K6:K48)</f>
        <v>0.66236511627906991</v>
      </c>
      <c r="L49" s="60">
        <f t="shared" ref="L49:N49" si="4">AVERAGE(L6:L48)</f>
        <v>0.45542090909090893</v>
      </c>
      <c r="M49" s="60">
        <f t="shared" si="4"/>
        <v>1.0813175597658158</v>
      </c>
      <c r="N49" s="140">
        <f t="shared" si="4"/>
        <v>0.73303452837859784</v>
      </c>
    </row>
  </sheetData>
  <sheetProtection algorithmName="SHA-512" hashValue="YNL5knDFc1vHm5P3CsQ8lHztYahHfdCk+FUpjPpefDod737scDSwkzzTCPPYwre66zGbgf2Q4X0GAUmCDZ6tHg==" saltValue="VtEuSi1z+0vojCGZ+m9FLA==" spinCount="100000" sheet="1" selectLockedCells="1" selectUnlockedCells="1"/>
  <sortState ref="A7:H32">
    <sortCondition ref="A7:A32"/>
  </sortState>
  <mergeCells count="10">
    <mergeCell ref="N3:N5"/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51"/>
  <sheetViews>
    <sheetView topLeftCell="A7" zoomScale="60" zoomScaleNormal="60" workbookViewId="0">
      <selection activeCell="J34" sqref="J34"/>
    </sheetView>
  </sheetViews>
  <sheetFormatPr defaultColWidth="8.88671875" defaultRowHeight="14.4" x14ac:dyDescent="0.3"/>
  <cols>
    <col min="1" max="1" width="8.5546875" style="7" customWidth="1"/>
    <col min="2" max="2" width="21.44140625" style="7" customWidth="1"/>
    <col min="3" max="3" width="33" style="7" customWidth="1"/>
    <col min="4" max="4" width="15.5546875" style="7" customWidth="1"/>
    <col min="5" max="5" width="14.88671875" style="7" customWidth="1"/>
    <col min="6" max="9" width="13.44140625" style="7" customWidth="1"/>
    <col min="10" max="10" width="20.6640625" style="7" customWidth="1"/>
    <col min="11" max="11" width="21" style="7" customWidth="1"/>
    <col min="12" max="12" width="21.33203125" style="7" customWidth="1"/>
    <col min="13" max="13" width="15.5546875" style="7" customWidth="1"/>
    <col min="14" max="14" width="13.5546875" style="7" customWidth="1"/>
    <col min="15" max="15" width="14.33203125" style="7" customWidth="1"/>
    <col min="16" max="16" width="16.5546875" style="7" customWidth="1"/>
    <col min="17" max="17" width="17.109375" style="7" customWidth="1"/>
    <col min="18" max="18" width="13.44140625" style="7" customWidth="1"/>
    <col min="19" max="19" width="12.33203125" style="9" customWidth="1"/>
    <col min="20" max="20" width="13" style="7" customWidth="1"/>
    <col min="21" max="21" width="8.33203125" style="7" customWidth="1"/>
    <col min="22" max="16384" width="8.88671875" style="7"/>
  </cols>
  <sheetData>
    <row r="1" spans="1:21" ht="15" customHeight="1" x14ac:dyDescent="0.3">
      <c r="A1" s="319" t="s">
        <v>20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</row>
    <row r="2" spans="1:21" ht="15" customHeight="1" x14ac:dyDescent="0.3">
      <c r="A2" s="320" t="s">
        <v>21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1:21" ht="15.6" x14ac:dyDescent="0.3">
      <c r="A3" s="321" t="s">
        <v>171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</row>
    <row r="4" spans="1:21" ht="15.6" x14ac:dyDescent="0.3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</row>
    <row r="5" spans="1:21" ht="67.5" customHeight="1" x14ac:dyDescent="0.3">
      <c r="A5" s="322" t="s">
        <v>2</v>
      </c>
      <c r="B5" s="281" t="s">
        <v>105</v>
      </c>
      <c r="C5" s="281" t="s">
        <v>71</v>
      </c>
      <c r="D5" s="323" t="s">
        <v>84</v>
      </c>
      <c r="E5" s="322"/>
      <c r="F5" s="322"/>
      <c r="G5" s="322" t="s">
        <v>85</v>
      </c>
      <c r="H5" s="322"/>
      <c r="I5" s="322"/>
      <c r="J5" s="324" t="s">
        <v>113</v>
      </c>
      <c r="K5" s="313"/>
      <c r="L5" s="326"/>
      <c r="M5" s="322" t="s">
        <v>114</v>
      </c>
      <c r="N5" s="322"/>
      <c r="O5" s="324"/>
      <c r="P5" s="317" t="s">
        <v>91</v>
      </c>
      <c r="Q5" s="323" t="s">
        <v>90</v>
      </c>
      <c r="R5" s="322"/>
      <c r="S5" s="325" t="s">
        <v>93</v>
      </c>
      <c r="T5" s="325"/>
      <c r="U5" s="51" t="s">
        <v>58</v>
      </c>
    </row>
    <row r="6" spans="1:21" ht="19.5" customHeight="1" x14ac:dyDescent="0.3">
      <c r="A6" s="322"/>
      <c r="B6" s="281"/>
      <c r="C6" s="281"/>
      <c r="D6" s="49" t="s">
        <v>22</v>
      </c>
      <c r="E6" s="48" t="s">
        <v>23</v>
      </c>
      <c r="F6" s="48" t="s">
        <v>24</v>
      </c>
      <c r="G6" s="48" t="s">
        <v>25</v>
      </c>
      <c r="H6" s="48" t="s">
        <v>26</v>
      </c>
      <c r="I6" s="48" t="s">
        <v>27</v>
      </c>
      <c r="J6" s="48" t="s">
        <v>28</v>
      </c>
      <c r="K6" s="48" t="s">
        <v>29</v>
      </c>
      <c r="L6" s="48" t="s">
        <v>30</v>
      </c>
      <c r="M6" s="48" t="s">
        <v>31</v>
      </c>
      <c r="N6" s="48" t="s">
        <v>32</v>
      </c>
      <c r="O6" s="50" t="s">
        <v>89</v>
      </c>
      <c r="P6" s="318"/>
      <c r="Q6" s="49" t="s">
        <v>33</v>
      </c>
      <c r="R6" s="48" t="s">
        <v>34</v>
      </c>
      <c r="S6" s="48" t="s">
        <v>94</v>
      </c>
      <c r="T6" s="48" t="s">
        <v>95</v>
      </c>
      <c r="U6" s="8"/>
    </row>
    <row r="7" spans="1:21" ht="73.5" customHeight="1" x14ac:dyDescent="0.3">
      <c r="A7" s="322"/>
      <c r="B7" s="281"/>
      <c r="C7" s="281"/>
      <c r="D7" s="49" t="s">
        <v>8</v>
      </c>
      <c r="E7" s="48" t="s">
        <v>9</v>
      </c>
      <c r="F7" s="48" t="s">
        <v>10</v>
      </c>
      <c r="G7" s="48" t="s">
        <v>8</v>
      </c>
      <c r="H7" s="48" t="s">
        <v>9</v>
      </c>
      <c r="I7" s="48" t="s">
        <v>10</v>
      </c>
      <c r="J7" s="48" t="s">
        <v>86</v>
      </c>
      <c r="K7" s="48" t="s">
        <v>87</v>
      </c>
      <c r="L7" s="48" t="s">
        <v>88</v>
      </c>
      <c r="M7" s="48" t="s">
        <v>35</v>
      </c>
      <c r="N7" s="48" t="s">
        <v>56</v>
      </c>
      <c r="O7" s="50" t="s">
        <v>36</v>
      </c>
      <c r="P7" s="22" t="s">
        <v>92</v>
      </c>
      <c r="Q7" s="49" t="s">
        <v>57</v>
      </c>
      <c r="R7" s="48" t="s">
        <v>70</v>
      </c>
      <c r="S7" s="48" t="s">
        <v>9</v>
      </c>
      <c r="T7" s="48" t="s">
        <v>10</v>
      </c>
      <c r="U7" s="8" t="s">
        <v>59</v>
      </c>
    </row>
    <row r="8" spans="1:21" ht="26.4" x14ac:dyDescent="0.3">
      <c r="A8" s="3">
        <v>1</v>
      </c>
      <c r="B8" s="3" t="s">
        <v>221</v>
      </c>
      <c r="C8" s="85" t="s">
        <v>222</v>
      </c>
      <c r="D8" s="27">
        <v>0.73399999999999999</v>
      </c>
      <c r="E8" s="27"/>
      <c r="F8" s="27"/>
      <c r="G8" s="27">
        <v>1</v>
      </c>
      <c r="H8" s="27"/>
      <c r="I8" s="27"/>
      <c r="J8" s="27">
        <v>0.96699999999999997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17">
        <f>AVERAGE(D8:T8)*2</f>
        <v>1.8006666666666666</v>
      </c>
    </row>
    <row r="9" spans="1:21" s="16" customFormat="1" ht="26.4" x14ac:dyDescent="0.3">
      <c r="A9" s="3">
        <v>2</v>
      </c>
      <c r="B9" s="3" t="s">
        <v>221</v>
      </c>
      <c r="C9" s="85" t="s">
        <v>223</v>
      </c>
      <c r="D9" s="27">
        <v>0.71299999999999997</v>
      </c>
      <c r="E9" s="27"/>
      <c r="F9" s="27"/>
      <c r="G9" s="27">
        <v>1</v>
      </c>
      <c r="H9" s="27"/>
      <c r="I9" s="27"/>
      <c r="J9" s="27">
        <v>0.88800000000000001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17">
        <f t="shared" ref="U9:U50" si="0">AVERAGE(D9:T9)*2</f>
        <v>1.734</v>
      </c>
    </row>
    <row r="10" spans="1:21" s="5" customFormat="1" ht="26.4" x14ac:dyDescent="0.3">
      <c r="A10" s="3">
        <v>3</v>
      </c>
      <c r="B10" s="3" t="s">
        <v>221</v>
      </c>
      <c r="C10" s="85" t="s">
        <v>224</v>
      </c>
      <c r="D10" s="27">
        <v>0.78</v>
      </c>
      <c r="E10" s="27"/>
      <c r="F10" s="27"/>
      <c r="G10" s="27">
        <v>1</v>
      </c>
      <c r="H10" s="27"/>
      <c r="I10" s="27"/>
      <c r="J10" s="27">
        <v>1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7">
        <f t="shared" si="0"/>
        <v>1.8533333333333335</v>
      </c>
    </row>
    <row r="11" spans="1:21" s="14" customFormat="1" x14ac:dyDescent="0.3">
      <c r="A11" s="3">
        <v>4</v>
      </c>
      <c r="B11" s="3" t="s">
        <v>221</v>
      </c>
      <c r="C11" s="86" t="s">
        <v>225</v>
      </c>
      <c r="D11" s="27">
        <v>0.38800000000000001</v>
      </c>
      <c r="E11" s="18">
        <v>0.25900000000000001</v>
      </c>
      <c r="F11" s="18"/>
      <c r="G11" s="18">
        <v>1</v>
      </c>
      <c r="H11" s="18">
        <v>1</v>
      </c>
      <c r="I11" s="18"/>
      <c r="J11" s="18">
        <v>1</v>
      </c>
      <c r="K11" s="18">
        <v>1</v>
      </c>
      <c r="L11" s="18"/>
      <c r="M11" s="18">
        <v>0</v>
      </c>
      <c r="N11" s="18"/>
      <c r="O11" s="18"/>
      <c r="P11" s="18">
        <v>0</v>
      </c>
      <c r="Q11" s="18">
        <v>0</v>
      </c>
      <c r="R11" s="18">
        <v>4.5999999999999999E-2</v>
      </c>
      <c r="S11" s="18">
        <v>1</v>
      </c>
      <c r="T11" s="18"/>
      <c r="U11" s="17">
        <f t="shared" si="0"/>
        <v>1.0350909090909093</v>
      </c>
    </row>
    <row r="12" spans="1:21" s="14" customFormat="1" ht="26.4" x14ac:dyDescent="0.3">
      <c r="A12" s="3">
        <v>5</v>
      </c>
      <c r="B12" s="3" t="s">
        <v>221</v>
      </c>
      <c r="C12" s="86" t="s">
        <v>226</v>
      </c>
      <c r="D12" s="27">
        <v>0.66</v>
      </c>
      <c r="E12" s="18">
        <v>0.45</v>
      </c>
      <c r="F12" s="18"/>
      <c r="G12" s="18">
        <v>1</v>
      </c>
      <c r="H12" s="18">
        <v>1</v>
      </c>
      <c r="I12" s="18"/>
      <c r="J12" s="18">
        <v>1</v>
      </c>
      <c r="K12" s="18">
        <v>1</v>
      </c>
      <c r="L12" s="18"/>
      <c r="M12" s="18">
        <v>0</v>
      </c>
      <c r="N12" s="18"/>
      <c r="O12" s="18"/>
      <c r="P12" s="18">
        <v>0</v>
      </c>
      <c r="Q12" s="18">
        <v>0</v>
      </c>
      <c r="R12" s="18">
        <v>0.84</v>
      </c>
      <c r="S12" s="18">
        <v>1</v>
      </c>
      <c r="T12" s="18"/>
      <c r="U12" s="17">
        <f t="shared" si="0"/>
        <v>1.2636363636363637</v>
      </c>
    </row>
    <row r="13" spans="1:21" s="14" customFormat="1" x14ac:dyDescent="0.3">
      <c r="A13" s="3">
        <v>6</v>
      </c>
      <c r="B13" s="3" t="s">
        <v>221</v>
      </c>
      <c r="C13" s="77" t="s">
        <v>227</v>
      </c>
      <c r="D13" s="27">
        <v>0.73799999999999999</v>
      </c>
      <c r="E13" s="18">
        <v>0.31</v>
      </c>
      <c r="F13" s="18"/>
      <c r="G13" s="18">
        <v>1</v>
      </c>
      <c r="H13" s="18">
        <v>1</v>
      </c>
      <c r="I13" s="18">
        <v>1</v>
      </c>
      <c r="J13" s="18">
        <v>0.94099999999999995</v>
      </c>
      <c r="K13" s="18">
        <v>1</v>
      </c>
      <c r="L13" s="18"/>
      <c r="M13" s="18">
        <v>0.44444444444444398</v>
      </c>
      <c r="N13" s="18"/>
      <c r="O13" s="18"/>
      <c r="P13" s="18">
        <v>0</v>
      </c>
      <c r="Q13" s="18">
        <v>0</v>
      </c>
      <c r="R13" s="18">
        <v>0</v>
      </c>
      <c r="S13" s="18">
        <v>1</v>
      </c>
      <c r="T13" s="18"/>
      <c r="U13" s="17">
        <f t="shared" si="0"/>
        <v>1.2389074074074073</v>
      </c>
    </row>
    <row r="14" spans="1:21" s="14" customFormat="1" x14ac:dyDescent="0.3">
      <c r="A14" s="3">
        <v>7</v>
      </c>
      <c r="B14" s="3" t="s">
        <v>221</v>
      </c>
      <c r="C14" s="87" t="s">
        <v>228</v>
      </c>
      <c r="D14" s="27">
        <v>0.52600000000000002</v>
      </c>
      <c r="E14" s="18">
        <v>0.254</v>
      </c>
      <c r="F14" s="18">
        <v>0.28599999999999998</v>
      </c>
      <c r="G14" s="18">
        <v>1</v>
      </c>
      <c r="H14" s="18">
        <v>1</v>
      </c>
      <c r="I14" s="18">
        <v>1</v>
      </c>
      <c r="J14" s="18">
        <v>0.89600000000000002</v>
      </c>
      <c r="K14" s="18">
        <v>1</v>
      </c>
      <c r="L14" s="18">
        <v>1</v>
      </c>
      <c r="M14" s="18">
        <v>0.2857142857142857</v>
      </c>
      <c r="N14" s="18"/>
      <c r="O14" s="18"/>
      <c r="P14" s="18">
        <v>0</v>
      </c>
      <c r="Q14" s="18">
        <v>0</v>
      </c>
      <c r="R14" s="18">
        <v>0</v>
      </c>
      <c r="S14" s="18">
        <v>1</v>
      </c>
      <c r="T14" s="18">
        <v>1</v>
      </c>
      <c r="U14" s="17">
        <f t="shared" si="0"/>
        <v>1.2330285714285714</v>
      </c>
    </row>
    <row r="15" spans="1:21" s="14" customFormat="1" x14ac:dyDescent="0.3">
      <c r="A15" s="3">
        <v>8</v>
      </c>
      <c r="B15" s="3" t="s">
        <v>221</v>
      </c>
      <c r="C15" s="87" t="s">
        <v>229</v>
      </c>
      <c r="D15" s="27">
        <v>0.69899999999999995</v>
      </c>
      <c r="E15" s="18">
        <v>0.45900000000000002</v>
      </c>
      <c r="F15" s="18">
        <v>0.59699999999999998</v>
      </c>
      <c r="G15" s="18">
        <v>1</v>
      </c>
      <c r="H15" s="18">
        <v>1</v>
      </c>
      <c r="I15" s="18">
        <v>0.98399999999999999</v>
      </c>
      <c r="J15" s="18">
        <v>1</v>
      </c>
      <c r="K15" s="18">
        <v>1</v>
      </c>
      <c r="L15" s="18">
        <v>1</v>
      </c>
      <c r="M15" s="18">
        <v>0.379</v>
      </c>
      <c r="N15" s="18">
        <v>0.66600000000000004</v>
      </c>
      <c r="O15" s="18">
        <v>0</v>
      </c>
      <c r="P15" s="18">
        <v>2.1999999999999999E-2</v>
      </c>
      <c r="Q15" s="18">
        <v>0.66600000000000004</v>
      </c>
      <c r="R15" s="18">
        <v>1</v>
      </c>
      <c r="S15" s="18">
        <v>1</v>
      </c>
      <c r="T15" s="18">
        <v>1</v>
      </c>
      <c r="U15" s="17">
        <f t="shared" si="0"/>
        <v>1.4672941176470591</v>
      </c>
    </row>
    <row r="16" spans="1:21" s="14" customFormat="1" ht="26.4" x14ac:dyDescent="0.3">
      <c r="A16" s="3">
        <v>9</v>
      </c>
      <c r="B16" s="3" t="s">
        <v>221</v>
      </c>
      <c r="C16" s="87" t="s">
        <v>230</v>
      </c>
      <c r="D16" s="27">
        <v>0.753</v>
      </c>
      <c r="E16" s="18">
        <v>0.46200000000000002</v>
      </c>
      <c r="F16" s="18">
        <v>0.38800000000000001</v>
      </c>
      <c r="G16" s="18">
        <v>1</v>
      </c>
      <c r="H16" s="18">
        <v>0.997</v>
      </c>
      <c r="I16" s="18">
        <v>1</v>
      </c>
      <c r="J16" s="18">
        <v>1</v>
      </c>
      <c r="K16" s="18">
        <v>1</v>
      </c>
      <c r="L16" s="18">
        <v>1</v>
      </c>
      <c r="M16" s="18">
        <v>0.5625</v>
      </c>
      <c r="N16" s="18">
        <v>0.75</v>
      </c>
      <c r="O16" s="18"/>
      <c r="P16" s="18">
        <v>2.1000000000000001E-2</v>
      </c>
      <c r="Q16" s="18">
        <v>5.3999999999999999E-2</v>
      </c>
      <c r="R16" s="18">
        <v>0.20799999999999999</v>
      </c>
      <c r="S16" s="18">
        <v>1</v>
      </c>
      <c r="T16" s="18">
        <v>1</v>
      </c>
      <c r="U16" s="17">
        <f t="shared" si="0"/>
        <v>1.3994375000000001</v>
      </c>
    </row>
    <row r="17" spans="1:21" s="14" customFormat="1" ht="26.4" x14ac:dyDescent="0.3">
      <c r="A17" s="3">
        <v>10</v>
      </c>
      <c r="B17" s="3" t="s">
        <v>221</v>
      </c>
      <c r="C17" s="87" t="s">
        <v>231</v>
      </c>
      <c r="D17" s="27">
        <v>0.69</v>
      </c>
      <c r="E17" s="18">
        <v>0.4</v>
      </c>
      <c r="F17" s="18">
        <v>0.69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0.41304347826086957</v>
      </c>
      <c r="N17" s="18">
        <v>0.5</v>
      </c>
      <c r="O17" s="18"/>
      <c r="P17" s="18">
        <v>0</v>
      </c>
      <c r="Q17" s="18">
        <v>0</v>
      </c>
      <c r="R17" s="18">
        <v>0</v>
      </c>
      <c r="S17" s="18">
        <v>1</v>
      </c>
      <c r="T17" s="18">
        <v>1</v>
      </c>
      <c r="U17" s="17">
        <f t="shared" si="0"/>
        <v>1.3366304347826086</v>
      </c>
    </row>
    <row r="18" spans="1:21" s="14" customFormat="1" x14ac:dyDescent="0.3">
      <c r="A18" s="3">
        <v>11</v>
      </c>
      <c r="B18" s="3" t="s">
        <v>221</v>
      </c>
      <c r="C18" s="87" t="s">
        <v>232</v>
      </c>
      <c r="D18" s="27">
        <v>0.57999999999999996</v>
      </c>
      <c r="E18" s="18">
        <v>0.33</v>
      </c>
      <c r="F18" s="18">
        <v>0.4</v>
      </c>
      <c r="G18" s="18">
        <v>1</v>
      </c>
      <c r="H18" s="18">
        <v>0.98</v>
      </c>
      <c r="I18" s="18">
        <v>1</v>
      </c>
      <c r="J18" s="18">
        <v>1</v>
      </c>
      <c r="K18" s="18">
        <v>1</v>
      </c>
      <c r="L18" s="18">
        <v>1</v>
      </c>
      <c r="M18" s="18">
        <v>0.44444444444444442</v>
      </c>
      <c r="N18" s="18"/>
      <c r="O18" s="18"/>
      <c r="P18" s="18">
        <v>0.02</v>
      </c>
      <c r="Q18" s="18">
        <v>1</v>
      </c>
      <c r="R18" s="18">
        <v>0.8</v>
      </c>
      <c r="S18" s="18">
        <v>0.93</v>
      </c>
      <c r="T18" s="18">
        <v>1</v>
      </c>
      <c r="U18" s="17">
        <f t="shared" si="0"/>
        <v>1.5312592592592593</v>
      </c>
    </row>
    <row r="19" spans="1:21" s="14" customFormat="1" ht="26.4" x14ac:dyDescent="0.3">
      <c r="A19" s="3">
        <v>12</v>
      </c>
      <c r="B19" s="3" t="s">
        <v>221</v>
      </c>
      <c r="C19" s="87" t="s">
        <v>233</v>
      </c>
      <c r="D19" s="27">
        <v>0.628</v>
      </c>
      <c r="E19" s="18">
        <v>0.43</v>
      </c>
      <c r="F19" s="18">
        <v>0.41499999999999998</v>
      </c>
      <c r="G19" s="18">
        <v>0.997</v>
      </c>
      <c r="H19" s="18">
        <v>0.98599999999999999</v>
      </c>
      <c r="I19" s="18">
        <v>0.99</v>
      </c>
      <c r="J19" s="18">
        <v>1</v>
      </c>
      <c r="K19" s="18">
        <v>1</v>
      </c>
      <c r="L19" s="18">
        <v>1</v>
      </c>
      <c r="M19" s="18">
        <v>0.25641025641025639</v>
      </c>
      <c r="N19" s="18">
        <v>1</v>
      </c>
      <c r="O19" s="18"/>
      <c r="P19" s="18">
        <v>1.4E-2</v>
      </c>
      <c r="Q19" s="18">
        <v>0.33300000000000002</v>
      </c>
      <c r="R19" s="18">
        <v>6.8000000000000005E-2</v>
      </c>
      <c r="S19" s="18">
        <v>1</v>
      </c>
      <c r="T19" s="18">
        <v>1</v>
      </c>
      <c r="U19" s="17">
        <f t="shared" si="0"/>
        <v>1.389676282051282</v>
      </c>
    </row>
    <row r="20" spans="1:21" s="14" customFormat="1" x14ac:dyDescent="0.3">
      <c r="A20" s="3">
        <v>13</v>
      </c>
      <c r="B20" s="3" t="s">
        <v>221</v>
      </c>
      <c r="C20" s="89" t="s">
        <v>234</v>
      </c>
      <c r="D20" s="27">
        <v>0.67</v>
      </c>
      <c r="E20" s="18">
        <v>0.42</v>
      </c>
      <c r="F20" s="18">
        <v>0.39100000000000001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0.16</v>
      </c>
      <c r="N20" s="18">
        <v>1</v>
      </c>
      <c r="O20" s="18"/>
      <c r="P20" s="18">
        <v>0</v>
      </c>
      <c r="Q20" s="18">
        <v>0</v>
      </c>
      <c r="R20" s="18">
        <v>1</v>
      </c>
      <c r="S20" s="18">
        <v>1</v>
      </c>
      <c r="T20" s="18">
        <v>1</v>
      </c>
      <c r="U20" s="17">
        <f t="shared" si="0"/>
        <v>1.455125</v>
      </c>
    </row>
    <row r="21" spans="1:21" s="14" customFormat="1" x14ac:dyDescent="0.3">
      <c r="A21" s="3">
        <v>14</v>
      </c>
      <c r="B21" s="3" t="s">
        <v>221</v>
      </c>
      <c r="C21" s="87" t="s">
        <v>235</v>
      </c>
      <c r="D21" s="27">
        <v>0.55500000000000005</v>
      </c>
      <c r="E21" s="18">
        <v>0.4</v>
      </c>
      <c r="F21" s="18"/>
      <c r="G21" s="18">
        <v>1</v>
      </c>
      <c r="H21" s="18">
        <v>0.98750000000000004</v>
      </c>
      <c r="I21" s="18"/>
      <c r="J21" s="18">
        <v>1</v>
      </c>
      <c r="K21" s="18">
        <v>1</v>
      </c>
      <c r="L21" s="18"/>
      <c r="M21" s="18">
        <v>0.16700000000000001</v>
      </c>
      <c r="N21" s="18"/>
      <c r="O21" s="18"/>
      <c r="P21" s="18">
        <v>0</v>
      </c>
      <c r="Q21" s="18">
        <v>0</v>
      </c>
      <c r="R21" s="18">
        <v>0.156</v>
      </c>
      <c r="S21" s="18">
        <v>1</v>
      </c>
      <c r="T21" s="18"/>
      <c r="U21" s="17">
        <f t="shared" si="0"/>
        <v>1.1391818181818181</v>
      </c>
    </row>
    <row r="22" spans="1:21" s="14" customFormat="1" x14ac:dyDescent="0.3">
      <c r="A22" s="3">
        <v>15</v>
      </c>
      <c r="B22" s="3" t="s">
        <v>221</v>
      </c>
      <c r="C22" s="87" t="s">
        <v>236</v>
      </c>
      <c r="D22" s="27">
        <v>0.61499999999999999</v>
      </c>
      <c r="E22" s="18">
        <v>0.40500000000000003</v>
      </c>
      <c r="F22" s="18">
        <v>0.38500000000000001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0.34615384615384615</v>
      </c>
      <c r="N22" s="18">
        <v>0</v>
      </c>
      <c r="O22" s="18"/>
      <c r="P22" s="18">
        <v>0</v>
      </c>
      <c r="Q22" s="18">
        <v>0</v>
      </c>
      <c r="R22" s="18">
        <v>0</v>
      </c>
      <c r="S22" s="18">
        <v>1</v>
      </c>
      <c r="T22" s="18">
        <v>1</v>
      </c>
      <c r="U22" s="17">
        <f t="shared" si="0"/>
        <v>1.2188942307692308</v>
      </c>
    </row>
    <row r="23" spans="1:21" s="14" customFormat="1" ht="26.4" x14ac:dyDescent="0.3">
      <c r="A23" s="3">
        <v>16</v>
      </c>
      <c r="B23" s="3" t="s">
        <v>221</v>
      </c>
      <c r="C23" s="87" t="s">
        <v>237</v>
      </c>
      <c r="D23" s="27">
        <v>0.66900000000000004</v>
      </c>
      <c r="E23" s="18">
        <v>0.38500000000000001</v>
      </c>
      <c r="F23" s="18">
        <v>0.433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0.31578947368421101</v>
      </c>
      <c r="N23" s="18">
        <v>0</v>
      </c>
      <c r="O23" s="145">
        <v>0</v>
      </c>
      <c r="P23" s="18">
        <v>0</v>
      </c>
      <c r="Q23" s="18">
        <v>0</v>
      </c>
      <c r="R23" s="18">
        <v>0.09</v>
      </c>
      <c r="S23" s="18">
        <v>1</v>
      </c>
      <c r="T23" s="18">
        <v>1</v>
      </c>
      <c r="U23" s="17">
        <f t="shared" si="0"/>
        <v>1.1638575851393189</v>
      </c>
    </row>
    <row r="24" spans="1:21" s="14" customFormat="1" x14ac:dyDescent="0.3">
      <c r="A24" s="3">
        <v>17</v>
      </c>
      <c r="B24" s="3" t="s">
        <v>221</v>
      </c>
      <c r="C24" s="87" t="s">
        <v>238</v>
      </c>
      <c r="D24" s="27">
        <v>0.64</v>
      </c>
      <c r="E24" s="18">
        <v>0.41</v>
      </c>
      <c r="F24" s="18">
        <v>0.34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0.26666666666666666</v>
      </c>
      <c r="N24" s="18">
        <v>0</v>
      </c>
      <c r="O24" s="18"/>
      <c r="P24" s="18">
        <v>0</v>
      </c>
      <c r="Q24" s="18">
        <v>0</v>
      </c>
      <c r="R24" s="18">
        <v>9.6000000000000002E-2</v>
      </c>
      <c r="S24" s="18">
        <v>1</v>
      </c>
      <c r="T24" s="18">
        <v>1</v>
      </c>
      <c r="U24" s="17">
        <f t="shared" si="0"/>
        <v>1.2190833333333333</v>
      </c>
    </row>
    <row r="25" spans="1:21" s="14" customFormat="1" x14ac:dyDescent="0.3">
      <c r="A25" s="3">
        <v>18</v>
      </c>
      <c r="B25" s="3" t="s">
        <v>221</v>
      </c>
      <c r="C25" s="88" t="s">
        <v>239</v>
      </c>
      <c r="D25" s="27">
        <v>0.72399999999999998</v>
      </c>
      <c r="E25" s="18">
        <v>0.52200000000000002</v>
      </c>
      <c r="F25" s="18">
        <v>0.375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8.3000000000000004E-2</v>
      </c>
      <c r="N25" s="18"/>
      <c r="O25" s="18"/>
      <c r="P25" s="18">
        <v>0.15625</v>
      </c>
      <c r="Q25" s="18">
        <v>0.4</v>
      </c>
      <c r="R25" s="18">
        <v>0.505</v>
      </c>
      <c r="S25" s="18">
        <v>1</v>
      </c>
      <c r="T25" s="18">
        <v>1</v>
      </c>
      <c r="U25" s="17">
        <f t="shared" si="0"/>
        <v>1.4353666666666669</v>
      </c>
    </row>
    <row r="26" spans="1:21" s="14" customFormat="1" x14ac:dyDescent="0.3">
      <c r="A26" s="3">
        <v>19</v>
      </c>
      <c r="B26" s="3" t="s">
        <v>221</v>
      </c>
      <c r="C26" s="87" t="s">
        <v>273</v>
      </c>
      <c r="D26" s="27">
        <v>0.78100000000000003</v>
      </c>
      <c r="E26" s="18">
        <v>0.54100000000000004</v>
      </c>
      <c r="F26" s="18">
        <v>0.52</v>
      </c>
      <c r="G26" s="18">
        <v>1</v>
      </c>
      <c r="H26" s="18">
        <v>0.94299999999999995</v>
      </c>
      <c r="I26" s="18">
        <v>1</v>
      </c>
      <c r="J26" s="18">
        <v>1</v>
      </c>
      <c r="K26" s="18">
        <v>1</v>
      </c>
      <c r="L26" s="18">
        <v>1</v>
      </c>
      <c r="M26" s="18">
        <v>0.28899999999999998</v>
      </c>
      <c r="N26" s="18">
        <v>0.25</v>
      </c>
      <c r="O26" s="18"/>
      <c r="P26" s="18">
        <v>0</v>
      </c>
      <c r="Q26" s="18">
        <v>0</v>
      </c>
      <c r="R26" s="18">
        <v>0.65300000000000002</v>
      </c>
      <c r="S26" s="18">
        <v>1</v>
      </c>
      <c r="T26" s="18">
        <v>1</v>
      </c>
      <c r="U26" s="17">
        <f t="shared" si="0"/>
        <v>1.372125</v>
      </c>
    </row>
    <row r="27" spans="1:21" s="14" customFormat="1" x14ac:dyDescent="0.3">
      <c r="A27" s="3">
        <v>20</v>
      </c>
      <c r="B27" s="3" t="s">
        <v>221</v>
      </c>
      <c r="C27" s="87" t="s">
        <v>240</v>
      </c>
      <c r="D27" s="27">
        <v>0.65200000000000002</v>
      </c>
      <c r="E27" s="18">
        <v>0.39300000000000002</v>
      </c>
      <c r="F27" s="18">
        <v>0.36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0</v>
      </c>
      <c r="N27" s="18"/>
      <c r="O27" s="18"/>
      <c r="P27" s="18">
        <v>0</v>
      </c>
      <c r="Q27" s="18">
        <v>0</v>
      </c>
      <c r="R27" s="18">
        <v>0</v>
      </c>
      <c r="S27" s="18">
        <v>1</v>
      </c>
      <c r="T27" s="18">
        <v>1</v>
      </c>
      <c r="U27" s="17">
        <f t="shared" si="0"/>
        <v>1.254</v>
      </c>
    </row>
    <row r="28" spans="1:21" s="14" customFormat="1" x14ac:dyDescent="0.3">
      <c r="A28" s="3">
        <v>21</v>
      </c>
      <c r="B28" s="3" t="s">
        <v>221</v>
      </c>
      <c r="C28" s="87" t="s">
        <v>241</v>
      </c>
      <c r="D28" s="27">
        <v>0.71</v>
      </c>
      <c r="E28" s="18">
        <v>0.38</v>
      </c>
      <c r="F28" s="18">
        <v>0.32</v>
      </c>
      <c r="G28" s="18">
        <v>1</v>
      </c>
      <c r="H28" s="224">
        <v>0.99</v>
      </c>
      <c r="I28" s="224">
        <v>0.96</v>
      </c>
      <c r="J28" s="18">
        <v>1</v>
      </c>
      <c r="K28" s="18">
        <v>1</v>
      </c>
      <c r="L28" s="18">
        <v>1</v>
      </c>
      <c r="M28" s="18">
        <v>5.5555555555555601E-2</v>
      </c>
      <c r="N28" s="18"/>
      <c r="O28" s="18"/>
      <c r="P28" s="18">
        <v>1.2999999999999999E-2</v>
      </c>
      <c r="Q28" s="18">
        <v>0</v>
      </c>
      <c r="R28" s="18">
        <v>0</v>
      </c>
      <c r="S28" s="18">
        <v>1</v>
      </c>
      <c r="T28" s="18">
        <v>1</v>
      </c>
      <c r="U28" s="155">
        <f t="shared" si="0"/>
        <v>1.2571407407407407</v>
      </c>
    </row>
    <row r="29" spans="1:21" s="14" customFormat="1" x14ac:dyDescent="0.3">
      <c r="A29" s="3">
        <v>22</v>
      </c>
      <c r="B29" s="3" t="s">
        <v>221</v>
      </c>
      <c r="C29" s="87" t="s">
        <v>242</v>
      </c>
      <c r="D29" s="27">
        <v>0.69799999999999995</v>
      </c>
      <c r="E29" s="18">
        <v>0.4</v>
      </c>
      <c r="F29" s="18">
        <v>0.41699999999999998</v>
      </c>
      <c r="G29" s="18">
        <v>0.995</v>
      </c>
      <c r="H29" s="18">
        <v>0.97899999999999998</v>
      </c>
      <c r="I29" s="18">
        <v>1</v>
      </c>
      <c r="J29" s="18">
        <v>1</v>
      </c>
      <c r="K29" s="18">
        <v>1</v>
      </c>
      <c r="L29" s="18">
        <v>1</v>
      </c>
      <c r="M29" s="18">
        <v>0</v>
      </c>
      <c r="N29" s="18"/>
      <c r="O29" s="18"/>
      <c r="P29" s="18">
        <v>0</v>
      </c>
      <c r="Q29" s="18">
        <v>0</v>
      </c>
      <c r="R29" s="18">
        <v>0.45</v>
      </c>
      <c r="S29" s="18">
        <v>1</v>
      </c>
      <c r="T29" s="18">
        <v>1</v>
      </c>
      <c r="U29" s="17">
        <f t="shared" si="0"/>
        <v>1.3251999999999999</v>
      </c>
    </row>
    <row r="30" spans="1:21" s="14" customFormat="1" x14ac:dyDescent="0.3">
      <c r="A30" s="3">
        <v>23</v>
      </c>
      <c r="B30" s="3" t="s">
        <v>221</v>
      </c>
      <c r="C30" s="87" t="s">
        <v>243</v>
      </c>
      <c r="D30" s="27">
        <v>0.71</v>
      </c>
      <c r="E30" s="18">
        <v>0.41</v>
      </c>
      <c r="F30" s="18">
        <v>0.38</v>
      </c>
      <c r="G30" s="18">
        <v>1</v>
      </c>
      <c r="H30" s="18">
        <v>1</v>
      </c>
      <c r="I30" s="18">
        <v>1</v>
      </c>
      <c r="J30" s="18">
        <v>1</v>
      </c>
      <c r="K30" s="18">
        <v>1</v>
      </c>
      <c r="L30" s="18">
        <v>1</v>
      </c>
      <c r="M30" s="18">
        <v>0.3125</v>
      </c>
      <c r="N30" s="18"/>
      <c r="O30" s="18"/>
      <c r="P30" s="18">
        <v>6.0999999999999999E-2</v>
      </c>
      <c r="Q30" s="18">
        <v>0.66700000000000004</v>
      </c>
      <c r="R30" s="18">
        <v>0.65</v>
      </c>
      <c r="S30" s="18">
        <v>1</v>
      </c>
      <c r="T30" s="18">
        <v>1</v>
      </c>
      <c r="U30" s="17">
        <f t="shared" si="0"/>
        <v>1.4920666666666667</v>
      </c>
    </row>
    <row r="31" spans="1:21" s="14" customFormat="1" x14ac:dyDescent="0.3">
      <c r="A31" s="3">
        <v>24</v>
      </c>
      <c r="B31" s="3" t="s">
        <v>221</v>
      </c>
      <c r="C31" s="87" t="s">
        <v>244</v>
      </c>
      <c r="D31" s="27">
        <v>0.63</v>
      </c>
      <c r="E31" s="18">
        <v>0.432</v>
      </c>
      <c r="F31" s="18">
        <v>0.69699999999999995</v>
      </c>
      <c r="G31" s="18">
        <v>0.98599999999999999</v>
      </c>
      <c r="H31" s="18">
        <v>0.94299999999999995</v>
      </c>
      <c r="I31" s="18">
        <v>1</v>
      </c>
      <c r="J31" s="18">
        <v>1</v>
      </c>
      <c r="K31" s="18">
        <v>0.97099999999999997</v>
      </c>
      <c r="L31" s="18">
        <v>1</v>
      </c>
      <c r="M31" s="18">
        <v>0.34146341463414637</v>
      </c>
      <c r="N31" s="18">
        <v>0.875</v>
      </c>
      <c r="O31" s="18"/>
      <c r="P31" s="18">
        <v>0</v>
      </c>
      <c r="Q31" s="18">
        <v>0</v>
      </c>
      <c r="R31" s="18">
        <v>0.70599999999999996</v>
      </c>
      <c r="S31" s="18">
        <v>0.97099999999999997</v>
      </c>
      <c r="T31" s="18">
        <v>1</v>
      </c>
      <c r="U31" s="17">
        <f t="shared" si="0"/>
        <v>1.4440579268292684</v>
      </c>
    </row>
    <row r="32" spans="1:21" s="14" customFormat="1" x14ac:dyDescent="0.3">
      <c r="A32" s="3">
        <v>25</v>
      </c>
      <c r="B32" s="3" t="s">
        <v>221</v>
      </c>
      <c r="C32" s="87" t="s">
        <v>245</v>
      </c>
      <c r="D32" s="27">
        <v>0.68</v>
      </c>
      <c r="E32" s="18">
        <v>0.41399999999999998</v>
      </c>
      <c r="F32" s="18">
        <v>0.5</v>
      </c>
      <c r="G32" s="18">
        <v>1</v>
      </c>
      <c r="H32" s="18">
        <v>1</v>
      </c>
      <c r="I32" s="18">
        <v>0.96399999999999997</v>
      </c>
      <c r="J32" s="18">
        <v>1</v>
      </c>
      <c r="K32" s="18">
        <v>1</v>
      </c>
      <c r="L32" s="18">
        <v>1</v>
      </c>
      <c r="M32" s="18">
        <v>0.3</v>
      </c>
      <c r="N32" s="18">
        <v>0.5</v>
      </c>
      <c r="O32" s="18"/>
      <c r="P32" s="18">
        <v>5.2999999999999999E-2</v>
      </c>
      <c r="Q32" s="18">
        <v>0.33300000000000002</v>
      </c>
      <c r="R32" s="18">
        <v>0.58699999999999997</v>
      </c>
      <c r="S32" s="18">
        <v>1</v>
      </c>
      <c r="T32" s="18">
        <v>1</v>
      </c>
      <c r="U32" s="17">
        <f t="shared" si="0"/>
        <v>1.4163750000000002</v>
      </c>
    </row>
    <row r="33" spans="1:21" s="14" customFormat="1" x14ac:dyDescent="0.3">
      <c r="A33" s="3">
        <v>26</v>
      </c>
      <c r="B33" s="3" t="s">
        <v>221</v>
      </c>
      <c r="C33" s="87" t="s">
        <v>246</v>
      </c>
      <c r="D33" s="27">
        <v>0.65</v>
      </c>
      <c r="E33" s="18">
        <v>0.4</v>
      </c>
      <c r="F33" s="18">
        <v>0.5</v>
      </c>
      <c r="G33" s="18">
        <v>1</v>
      </c>
      <c r="H33" s="18">
        <v>0.997</v>
      </c>
      <c r="I33" s="18">
        <v>1</v>
      </c>
      <c r="J33" s="18">
        <v>1</v>
      </c>
      <c r="K33" s="18">
        <v>1</v>
      </c>
      <c r="L33" s="18">
        <v>1</v>
      </c>
      <c r="M33" s="18">
        <v>0.30769230769230771</v>
      </c>
      <c r="N33" s="18"/>
      <c r="O33" s="18"/>
      <c r="P33" s="18">
        <v>0</v>
      </c>
      <c r="Q33" s="18">
        <v>0</v>
      </c>
      <c r="R33" s="18">
        <v>0</v>
      </c>
      <c r="S33" s="18">
        <v>1</v>
      </c>
      <c r="T33" s="18">
        <v>1</v>
      </c>
      <c r="U33" s="17">
        <f t="shared" si="0"/>
        <v>1.3139589743589744</v>
      </c>
    </row>
    <row r="34" spans="1:21" s="14" customFormat="1" x14ac:dyDescent="0.3">
      <c r="A34" s="3">
        <v>27</v>
      </c>
      <c r="B34" s="3" t="s">
        <v>221</v>
      </c>
      <c r="C34" s="87" t="s">
        <v>247</v>
      </c>
      <c r="D34" s="27">
        <v>0.61699999999999999</v>
      </c>
      <c r="E34" s="18">
        <v>0.35399999999999998</v>
      </c>
      <c r="F34" s="18">
        <v>0.48099999999999998</v>
      </c>
      <c r="G34" s="18">
        <v>1</v>
      </c>
      <c r="H34" s="18">
        <v>1</v>
      </c>
      <c r="I34" s="18">
        <v>1</v>
      </c>
      <c r="J34" s="18">
        <v>1</v>
      </c>
      <c r="K34" s="18">
        <v>1</v>
      </c>
      <c r="L34" s="18">
        <v>1</v>
      </c>
      <c r="M34" s="18">
        <v>0.4</v>
      </c>
      <c r="N34" s="18">
        <v>1</v>
      </c>
      <c r="O34" s="18"/>
      <c r="P34" s="18">
        <v>0</v>
      </c>
      <c r="Q34" s="18">
        <v>0</v>
      </c>
      <c r="R34" s="18">
        <v>0</v>
      </c>
      <c r="S34" s="18">
        <v>1</v>
      </c>
      <c r="T34" s="18">
        <v>1</v>
      </c>
      <c r="U34" s="17">
        <f t="shared" si="0"/>
        <v>1.3565</v>
      </c>
    </row>
    <row r="35" spans="1:21" s="14" customFormat="1" x14ac:dyDescent="0.3">
      <c r="A35" s="3">
        <v>28</v>
      </c>
      <c r="B35" s="3" t="s">
        <v>221</v>
      </c>
      <c r="C35" s="87" t="s">
        <v>248</v>
      </c>
      <c r="D35" s="27">
        <v>0.76500000000000001</v>
      </c>
      <c r="E35" s="18" t="s">
        <v>297</v>
      </c>
      <c r="F35" s="18">
        <v>0.41599999999999998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0.10526315789473684</v>
      </c>
      <c r="N35" s="18"/>
      <c r="O35" s="18"/>
      <c r="P35" s="18">
        <v>1.0999999999999999E-2</v>
      </c>
      <c r="Q35" s="18">
        <v>1</v>
      </c>
      <c r="R35" s="18">
        <v>0.91600000000000004</v>
      </c>
      <c r="S35" s="18">
        <v>1</v>
      </c>
      <c r="T35" s="18">
        <v>1</v>
      </c>
      <c r="U35" s="17">
        <f t="shared" si="0"/>
        <v>1.6018947368421053</v>
      </c>
    </row>
    <row r="36" spans="1:21" s="14" customFormat="1" x14ac:dyDescent="0.3">
      <c r="A36" s="3">
        <v>29</v>
      </c>
      <c r="B36" s="3" t="s">
        <v>221</v>
      </c>
      <c r="C36" s="87" t="s">
        <v>249</v>
      </c>
      <c r="D36" s="27">
        <v>0.65</v>
      </c>
      <c r="E36" s="18">
        <v>0.41</v>
      </c>
      <c r="F36" s="18">
        <v>0.76</v>
      </c>
      <c r="G36" s="18">
        <v>1</v>
      </c>
      <c r="H36" s="18">
        <v>0.99</v>
      </c>
      <c r="I36" s="18">
        <v>1</v>
      </c>
      <c r="J36" s="18">
        <v>1</v>
      </c>
      <c r="K36" s="18">
        <v>1</v>
      </c>
      <c r="L36" s="18">
        <v>1</v>
      </c>
      <c r="M36" s="18">
        <v>0.40909090909090912</v>
      </c>
      <c r="N36" s="18">
        <v>0</v>
      </c>
      <c r="O36" s="18"/>
      <c r="P36" s="18">
        <v>0.01</v>
      </c>
      <c r="Q36" s="18">
        <v>0.66700000000000004</v>
      </c>
      <c r="R36" s="18">
        <v>0</v>
      </c>
      <c r="S36" s="18">
        <v>1</v>
      </c>
      <c r="T36" s="18">
        <v>1</v>
      </c>
      <c r="U36" s="17">
        <f t="shared" si="0"/>
        <v>1.3620113636363635</v>
      </c>
    </row>
    <row r="37" spans="1:21" s="14" customFormat="1" x14ac:dyDescent="0.3">
      <c r="A37" s="3">
        <v>30</v>
      </c>
      <c r="B37" s="3" t="s">
        <v>221</v>
      </c>
      <c r="C37" s="87" t="s">
        <v>250</v>
      </c>
      <c r="D37" s="27">
        <v>0.53300000000000003</v>
      </c>
      <c r="E37" s="18">
        <v>0.36799999999999999</v>
      </c>
      <c r="F37" s="18">
        <v>0.435</v>
      </c>
      <c r="G37" s="18">
        <v>0.98399999999999999</v>
      </c>
      <c r="H37" s="18">
        <v>0.98699999999999999</v>
      </c>
      <c r="I37" s="18">
        <v>1</v>
      </c>
      <c r="J37" s="18">
        <v>1</v>
      </c>
      <c r="K37" s="18">
        <v>1</v>
      </c>
      <c r="L37" s="18">
        <v>1</v>
      </c>
      <c r="M37" s="18">
        <v>0.52631578947368418</v>
      </c>
      <c r="N37" s="18">
        <v>1</v>
      </c>
      <c r="O37" s="18"/>
      <c r="P37" s="18">
        <v>2.3E-2</v>
      </c>
      <c r="Q37" s="18">
        <v>1</v>
      </c>
      <c r="R37" s="18">
        <v>1</v>
      </c>
      <c r="S37" s="18">
        <v>1</v>
      </c>
      <c r="T37" s="18">
        <v>1</v>
      </c>
      <c r="U37" s="17">
        <f t="shared" si="0"/>
        <v>1.6070394736842104</v>
      </c>
    </row>
    <row r="38" spans="1:21" s="14" customFormat="1" x14ac:dyDescent="0.3">
      <c r="A38" s="3">
        <v>31</v>
      </c>
      <c r="B38" s="3" t="s">
        <v>221</v>
      </c>
      <c r="C38" s="87" t="s">
        <v>251</v>
      </c>
      <c r="D38" s="27"/>
      <c r="E38" s="18">
        <v>0.43099999999999999</v>
      </c>
      <c r="F38" s="18">
        <v>0.48899999999999999</v>
      </c>
      <c r="G38" s="18"/>
      <c r="H38" s="18">
        <v>1</v>
      </c>
      <c r="I38" s="18">
        <v>1</v>
      </c>
      <c r="J38" s="18"/>
      <c r="K38" s="18">
        <v>1</v>
      </c>
      <c r="L38" s="18">
        <v>1</v>
      </c>
      <c r="M38" s="18">
        <v>9.5238095238095233E-2</v>
      </c>
      <c r="N38" s="18"/>
      <c r="O38" s="18"/>
      <c r="P38" s="18">
        <v>2.9000000000000001E-2</v>
      </c>
      <c r="Q38" s="18">
        <v>1</v>
      </c>
      <c r="R38" s="18">
        <v>0</v>
      </c>
      <c r="S38" s="18">
        <v>1</v>
      </c>
      <c r="T38" s="18">
        <v>1</v>
      </c>
      <c r="U38" s="17">
        <f t="shared" si="0"/>
        <v>1.3407063492063491</v>
      </c>
    </row>
    <row r="39" spans="1:21" s="14" customFormat="1" x14ac:dyDescent="0.3">
      <c r="A39" s="3">
        <v>32</v>
      </c>
      <c r="B39" s="3" t="s">
        <v>221</v>
      </c>
      <c r="C39" s="87" t="s">
        <v>252</v>
      </c>
      <c r="D39" s="27">
        <v>0.63600000000000001</v>
      </c>
      <c r="E39" s="18">
        <v>0.52100000000000002</v>
      </c>
      <c r="F39" s="18">
        <v>0.52</v>
      </c>
      <c r="G39" s="18">
        <v>0.19</v>
      </c>
      <c r="H39" s="18">
        <v>0.1</v>
      </c>
      <c r="I39" s="18">
        <v>0.16</v>
      </c>
      <c r="J39" s="18">
        <v>1</v>
      </c>
      <c r="K39" s="18">
        <v>1</v>
      </c>
      <c r="L39" s="18">
        <v>1</v>
      </c>
      <c r="M39" s="18">
        <v>9.0909090909090912E-2</v>
      </c>
      <c r="N39" s="18"/>
      <c r="O39" s="18"/>
      <c r="P39" s="18">
        <v>0</v>
      </c>
      <c r="Q39" s="18">
        <v>0</v>
      </c>
      <c r="R39" s="18">
        <v>0</v>
      </c>
      <c r="S39" s="18">
        <v>1</v>
      </c>
      <c r="T39" s="18">
        <v>1</v>
      </c>
      <c r="U39" s="17">
        <f t="shared" si="0"/>
        <v>0.9623878787878789</v>
      </c>
    </row>
    <row r="40" spans="1:21" s="14" customFormat="1" ht="26.4" x14ac:dyDescent="0.3">
      <c r="A40" s="3">
        <v>33</v>
      </c>
      <c r="B40" s="3" t="s">
        <v>221</v>
      </c>
      <c r="C40" s="87" t="s">
        <v>253</v>
      </c>
      <c r="D40" s="27">
        <v>0.75700000000000001</v>
      </c>
      <c r="E40" s="18">
        <v>0.41599999999999998</v>
      </c>
      <c r="F40" s="18">
        <v>0.54300000000000004</v>
      </c>
      <c r="G40" s="18">
        <v>0.99299999999999999</v>
      </c>
      <c r="H40" s="18">
        <v>0.98</v>
      </c>
      <c r="I40" s="18">
        <v>0.97099999999999997</v>
      </c>
      <c r="J40" s="18">
        <v>1</v>
      </c>
      <c r="K40" s="18">
        <v>1</v>
      </c>
      <c r="L40" s="18">
        <v>1</v>
      </c>
      <c r="M40" s="18">
        <v>0.17241379310344829</v>
      </c>
      <c r="N40" s="18">
        <v>1</v>
      </c>
      <c r="O40" s="18"/>
      <c r="P40" s="18">
        <v>0</v>
      </c>
      <c r="Q40" s="18">
        <v>0</v>
      </c>
      <c r="R40" s="18">
        <v>0.59699999999999998</v>
      </c>
      <c r="S40" s="18">
        <v>0.95099999999999996</v>
      </c>
      <c r="T40" s="18">
        <v>1</v>
      </c>
      <c r="U40" s="17">
        <f t="shared" si="0"/>
        <v>1.4225517241379311</v>
      </c>
    </row>
    <row r="41" spans="1:21" s="14" customFormat="1" x14ac:dyDescent="0.3">
      <c r="A41" s="3">
        <v>34</v>
      </c>
      <c r="B41" s="3" t="s">
        <v>221</v>
      </c>
      <c r="C41" s="87" t="s">
        <v>254</v>
      </c>
      <c r="D41" s="27">
        <v>0.66</v>
      </c>
      <c r="E41" s="18">
        <v>0.52</v>
      </c>
      <c r="F41" s="18">
        <v>0.28000000000000003</v>
      </c>
      <c r="G41" s="18">
        <v>1</v>
      </c>
      <c r="H41" s="18">
        <v>1</v>
      </c>
      <c r="I41" s="18">
        <v>1</v>
      </c>
      <c r="J41" s="18">
        <v>0.94</v>
      </c>
      <c r="K41" s="18">
        <v>1</v>
      </c>
      <c r="L41" s="18">
        <v>1</v>
      </c>
      <c r="M41" s="18">
        <v>0.21052631578947367</v>
      </c>
      <c r="N41" s="18"/>
      <c r="O41" s="18"/>
      <c r="P41" s="18">
        <v>0.02</v>
      </c>
      <c r="Q41" s="18">
        <v>0.5</v>
      </c>
      <c r="R41" s="18">
        <v>1</v>
      </c>
      <c r="S41" s="18">
        <v>1</v>
      </c>
      <c r="T41" s="18">
        <v>1</v>
      </c>
      <c r="U41" s="17">
        <f t="shared" si="0"/>
        <v>1.4840701754385965</v>
      </c>
    </row>
    <row r="42" spans="1:21" s="14" customFormat="1" x14ac:dyDescent="0.3">
      <c r="A42" s="3">
        <v>35</v>
      </c>
      <c r="B42" s="3" t="s">
        <v>221</v>
      </c>
      <c r="C42" s="87" t="s">
        <v>255</v>
      </c>
      <c r="D42" s="27">
        <v>0.51600000000000001</v>
      </c>
      <c r="E42" s="18">
        <v>0.496</v>
      </c>
      <c r="F42" s="18">
        <v>0.54500000000000004</v>
      </c>
      <c r="G42" s="18">
        <v>0.95699999999999996</v>
      </c>
      <c r="H42" s="18">
        <v>1</v>
      </c>
      <c r="I42" s="18">
        <v>1</v>
      </c>
      <c r="J42" s="18">
        <v>2.7E-2</v>
      </c>
      <c r="K42" s="18">
        <v>1</v>
      </c>
      <c r="L42" s="18">
        <v>1</v>
      </c>
      <c r="M42" s="18">
        <v>0.25</v>
      </c>
      <c r="N42" s="18"/>
      <c r="O42" s="18"/>
      <c r="P42" s="18">
        <v>0</v>
      </c>
      <c r="Q42" s="18">
        <v>0</v>
      </c>
      <c r="R42" s="18">
        <v>4.1000000000000002E-2</v>
      </c>
      <c r="S42" s="18">
        <v>1</v>
      </c>
      <c r="T42" s="18">
        <v>1</v>
      </c>
      <c r="U42" s="17">
        <f t="shared" si="0"/>
        <v>1.1776000000000002</v>
      </c>
    </row>
    <row r="43" spans="1:21" s="14" customFormat="1" x14ac:dyDescent="0.3">
      <c r="A43" s="3">
        <v>36</v>
      </c>
      <c r="B43" s="3" t="s">
        <v>221</v>
      </c>
      <c r="C43" s="87" t="s">
        <v>256</v>
      </c>
      <c r="D43" s="27">
        <v>0.69899999999999995</v>
      </c>
      <c r="E43" s="18">
        <v>0.438</v>
      </c>
      <c r="F43" s="18">
        <v>0.222</v>
      </c>
      <c r="G43" s="18">
        <v>0.97099999999999997</v>
      </c>
      <c r="H43" s="18">
        <v>0.95199999999999996</v>
      </c>
      <c r="I43" s="18">
        <v>1</v>
      </c>
      <c r="J43" s="18">
        <v>0.97799999999999998</v>
      </c>
      <c r="K43" s="18">
        <v>1</v>
      </c>
      <c r="L43" s="18"/>
      <c r="M43" s="18">
        <v>0.2</v>
      </c>
      <c r="N43" s="18"/>
      <c r="O43" s="18"/>
      <c r="P43" s="18">
        <v>0</v>
      </c>
      <c r="Q43" s="18">
        <v>0</v>
      </c>
      <c r="R43" s="18">
        <v>0.125</v>
      </c>
      <c r="S43" s="18">
        <v>1</v>
      </c>
      <c r="T43" s="18"/>
      <c r="U43" s="17">
        <f t="shared" si="0"/>
        <v>1.166923076923077</v>
      </c>
    </row>
    <row r="44" spans="1:21" s="14" customFormat="1" x14ac:dyDescent="0.3">
      <c r="A44" s="3">
        <v>37</v>
      </c>
      <c r="B44" s="3" t="s">
        <v>221</v>
      </c>
      <c r="C44" s="87" t="s">
        <v>257</v>
      </c>
      <c r="D44" s="27">
        <v>0.71399999999999997</v>
      </c>
      <c r="E44" s="18">
        <v>0.378</v>
      </c>
      <c r="F44" s="18">
        <v>0.36299999999999999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1</v>
      </c>
      <c r="M44" s="18">
        <v>0.25</v>
      </c>
      <c r="N44" s="18"/>
      <c r="O44" s="18"/>
      <c r="P44" s="18">
        <v>0</v>
      </c>
      <c r="Q44" s="18">
        <v>0</v>
      </c>
      <c r="R44" s="18">
        <v>0.27</v>
      </c>
      <c r="S44" s="18">
        <v>1</v>
      </c>
      <c r="T44" s="18">
        <v>1</v>
      </c>
      <c r="U44" s="17">
        <f t="shared" si="0"/>
        <v>1.3299999999999998</v>
      </c>
    </row>
    <row r="45" spans="1:21" s="14" customFormat="1" x14ac:dyDescent="0.3">
      <c r="A45" s="3">
        <v>38</v>
      </c>
      <c r="B45" s="3" t="s">
        <v>221</v>
      </c>
      <c r="C45" s="87" t="s">
        <v>258</v>
      </c>
      <c r="D45" s="27">
        <v>0.66</v>
      </c>
      <c r="E45" s="18">
        <v>0.47699999999999998</v>
      </c>
      <c r="F45" s="18">
        <v>0.28999999999999998</v>
      </c>
      <c r="G45" s="18">
        <v>1</v>
      </c>
      <c r="H45" s="18">
        <v>1</v>
      </c>
      <c r="I45" s="18">
        <v>1</v>
      </c>
      <c r="J45" s="18">
        <v>1</v>
      </c>
      <c r="K45" s="18">
        <v>1</v>
      </c>
      <c r="L45" s="18">
        <v>1</v>
      </c>
      <c r="M45" s="18">
        <v>0.125</v>
      </c>
      <c r="N45" s="18"/>
      <c r="O45" s="18"/>
      <c r="P45" s="18">
        <v>3.9E-2</v>
      </c>
      <c r="Q45" s="18">
        <v>0</v>
      </c>
      <c r="R45" s="18">
        <v>0</v>
      </c>
      <c r="S45" s="18">
        <v>1</v>
      </c>
      <c r="T45" s="18">
        <v>1</v>
      </c>
      <c r="U45" s="17">
        <f t="shared" si="0"/>
        <v>1.2787999999999999</v>
      </c>
    </row>
    <row r="46" spans="1:21" s="14" customFormat="1" x14ac:dyDescent="0.3">
      <c r="A46" s="3">
        <v>39</v>
      </c>
      <c r="B46" s="3" t="s">
        <v>221</v>
      </c>
      <c r="C46" s="87" t="s">
        <v>259</v>
      </c>
      <c r="D46" s="27">
        <v>0.66300000000000003</v>
      </c>
      <c r="E46" s="18">
        <v>0.379</v>
      </c>
      <c r="F46" s="18">
        <v>0.435</v>
      </c>
      <c r="G46" s="18">
        <v>0.99399999999999999</v>
      </c>
      <c r="H46" s="18">
        <v>0.98399999999999999</v>
      </c>
      <c r="I46" s="18">
        <v>1</v>
      </c>
      <c r="J46" s="18">
        <v>1</v>
      </c>
      <c r="K46" s="18">
        <v>1</v>
      </c>
      <c r="L46" s="18">
        <v>1</v>
      </c>
      <c r="M46" s="18">
        <v>0.18181818181818182</v>
      </c>
      <c r="N46" s="18"/>
      <c r="O46" s="18"/>
      <c r="P46" s="18">
        <v>0</v>
      </c>
      <c r="Q46" s="18">
        <v>0</v>
      </c>
      <c r="R46" s="18">
        <v>1</v>
      </c>
      <c r="S46" s="18">
        <v>1</v>
      </c>
      <c r="T46" s="18">
        <v>1</v>
      </c>
      <c r="U46" s="17">
        <f t="shared" si="0"/>
        <v>1.4182424242424243</v>
      </c>
    </row>
    <row r="47" spans="1:21" s="14" customFormat="1" x14ac:dyDescent="0.3">
      <c r="A47" s="3">
        <v>40</v>
      </c>
      <c r="B47" s="3" t="s">
        <v>221</v>
      </c>
      <c r="C47" s="87" t="s">
        <v>260</v>
      </c>
      <c r="D47" s="27">
        <v>0.624</v>
      </c>
      <c r="E47" s="18">
        <v>0.38600000000000001</v>
      </c>
      <c r="F47" s="18">
        <v>0.46700000000000003</v>
      </c>
      <c r="G47" s="18">
        <v>1</v>
      </c>
      <c r="H47" s="18">
        <v>1</v>
      </c>
      <c r="I47" s="18">
        <v>1</v>
      </c>
      <c r="J47" s="18">
        <v>1</v>
      </c>
      <c r="K47" s="18">
        <v>1</v>
      </c>
      <c r="L47" s="18">
        <v>1</v>
      </c>
      <c r="M47" s="18">
        <v>7.1428571428571425E-2</v>
      </c>
      <c r="N47" s="18"/>
      <c r="O47" s="18"/>
      <c r="P47" s="18">
        <v>0</v>
      </c>
      <c r="Q47" s="18">
        <v>0</v>
      </c>
      <c r="R47" s="18">
        <v>0</v>
      </c>
      <c r="S47" s="18">
        <v>1</v>
      </c>
      <c r="T47" s="18">
        <v>1</v>
      </c>
      <c r="U47" s="17">
        <f t="shared" si="0"/>
        <v>1.2731238095238095</v>
      </c>
    </row>
    <row r="48" spans="1:21" s="14" customFormat="1" x14ac:dyDescent="0.3">
      <c r="A48" s="3">
        <v>41</v>
      </c>
      <c r="B48" s="3" t="s">
        <v>221</v>
      </c>
      <c r="C48" s="87" t="s">
        <v>261</v>
      </c>
      <c r="D48" s="27">
        <v>0.68600000000000005</v>
      </c>
      <c r="E48" s="18">
        <v>0.4</v>
      </c>
      <c r="F48" s="18">
        <v>0.44500000000000001</v>
      </c>
      <c r="G48" s="18">
        <v>0.997</v>
      </c>
      <c r="H48" s="18">
        <v>0.998</v>
      </c>
      <c r="I48" s="18">
        <v>1</v>
      </c>
      <c r="J48" s="18">
        <v>1</v>
      </c>
      <c r="K48" s="18">
        <v>1</v>
      </c>
      <c r="L48" s="18">
        <v>1</v>
      </c>
      <c r="M48" s="18">
        <v>0.72399999999999998</v>
      </c>
      <c r="N48" s="18">
        <v>0.8</v>
      </c>
      <c r="O48" s="18"/>
      <c r="P48" s="18">
        <v>1.9E-2</v>
      </c>
      <c r="Q48" s="18">
        <v>1</v>
      </c>
      <c r="R48" s="18">
        <v>0</v>
      </c>
      <c r="S48" s="18">
        <v>1</v>
      </c>
      <c r="T48" s="18">
        <v>1</v>
      </c>
      <c r="U48" s="17">
        <f t="shared" si="0"/>
        <v>1.5086250000000001</v>
      </c>
    </row>
    <row r="49" spans="1:21" s="14" customFormat="1" x14ac:dyDescent="0.3">
      <c r="A49" s="3">
        <v>42</v>
      </c>
      <c r="B49" s="3" t="s">
        <v>221</v>
      </c>
      <c r="C49" s="87" t="s">
        <v>262</v>
      </c>
      <c r="D49" s="27">
        <v>0.55100000000000005</v>
      </c>
      <c r="E49" s="18">
        <v>0.45300000000000001</v>
      </c>
      <c r="F49" s="18">
        <v>0.56299999999999994</v>
      </c>
      <c r="G49" s="18">
        <v>1</v>
      </c>
      <c r="H49" s="18">
        <v>0.95799999999999996</v>
      </c>
      <c r="I49" s="18">
        <v>0.93799999999999994</v>
      </c>
      <c r="J49" s="18">
        <v>1</v>
      </c>
      <c r="K49" s="18">
        <v>1</v>
      </c>
      <c r="L49" s="18">
        <v>1</v>
      </c>
      <c r="M49" s="18">
        <v>0.42857142857142899</v>
      </c>
      <c r="N49" s="18">
        <v>0</v>
      </c>
      <c r="O49" s="18"/>
      <c r="P49" s="18">
        <v>2.4E-2</v>
      </c>
      <c r="Q49" s="18">
        <v>0.66700000000000004</v>
      </c>
      <c r="R49" s="18">
        <v>0</v>
      </c>
      <c r="S49" s="18">
        <v>1</v>
      </c>
      <c r="T49" s="18">
        <v>1</v>
      </c>
      <c r="U49" s="17">
        <f t="shared" si="0"/>
        <v>1.3228214285714286</v>
      </c>
    </row>
    <row r="50" spans="1:21" s="14" customFormat="1" x14ac:dyDescent="0.3">
      <c r="A50" s="3">
        <v>43</v>
      </c>
      <c r="B50" s="3" t="s">
        <v>221</v>
      </c>
      <c r="C50" s="87" t="s">
        <v>275</v>
      </c>
      <c r="D50" s="27">
        <v>0.62</v>
      </c>
      <c r="E50" s="18"/>
      <c r="F50" s="18"/>
      <c r="G50" s="18">
        <v>0.98</v>
      </c>
      <c r="H50" s="18"/>
      <c r="I50" s="18"/>
      <c r="J50" s="18">
        <v>0.98</v>
      </c>
      <c r="K50" s="18"/>
      <c r="L50" s="18"/>
      <c r="M50" s="18">
        <v>2.9000000000000001E-2</v>
      </c>
      <c r="N50" s="18"/>
      <c r="O50" s="18"/>
      <c r="P50" s="18"/>
      <c r="Q50" s="18"/>
      <c r="R50" s="18"/>
      <c r="S50" s="18"/>
      <c r="T50" s="18"/>
      <c r="U50" s="17">
        <f t="shared" si="0"/>
        <v>1.3045</v>
      </c>
    </row>
    <row r="51" spans="1:21" s="14" customFormat="1" ht="19.5" customHeight="1" x14ac:dyDescent="0.3">
      <c r="A51" s="69" t="s">
        <v>215</v>
      </c>
      <c r="B51" s="60" t="s">
        <v>221</v>
      </c>
      <c r="C51" s="60"/>
      <c r="D51" s="57">
        <f>AVERAGE(D8:D50)</f>
        <v>0.65771428571428581</v>
      </c>
      <c r="E51" s="57">
        <f t="shared" ref="E51:U51" si="1">AVERAGE(E8:E50)</f>
        <v>0.41297368421052633</v>
      </c>
      <c r="F51" s="57">
        <f t="shared" si="1"/>
        <v>0.44708571428571425</v>
      </c>
      <c r="G51" s="57">
        <f t="shared" si="1"/>
        <v>0.97723809523809513</v>
      </c>
      <c r="H51" s="57">
        <f t="shared" si="1"/>
        <v>0.96798717948717949</v>
      </c>
      <c r="I51" s="57">
        <f t="shared" si="1"/>
        <v>0.97130555555555553</v>
      </c>
      <c r="J51" s="57">
        <f t="shared" si="1"/>
        <v>0.96707142857142847</v>
      </c>
      <c r="K51" s="57">
        <f t="shared" si="1"/>
        <v>0.99925641025641032</v>
      </c>
      <c r="L51" s="57">
        <f t="shared" si="1"/>
        <v>1</v>
      </c>
      <c r="M51" s="57">
        <f t="shared" si="1"/>
        <v>0.24999883767446632</v>
      </c>
      <c r="N51" s="57">
        <f t="shared" si="1"/>
        <v>0.54947058823529416</v>
      </c>
      <c r="O51" s="57">
        <f t="shared" si="1"/>
        <v>0</v>
      </c>
      <c r="P51" s="57">
        <f t="shared" si="1"/>
        <v>1.3724358974358978E-2</v>
      </c>
      <c r="Q51" s="57">
        <f t="shared" si="1"/>
        <v>0.23812820512820515</v>
      </c>
      <c r="R51" s="57">
        <f t="shared" si="1"/>
        <v>0.3283076923076923</v>
      </c>
      <c r="S51" s="57">
        <f t="shared" si="1"/>
        <v>0.9962051282051283</v>
      </c>
      <c r="T51" s="57">
        <f t="shared" si="1"/>
        <v>1</v>
      </c>
      <c r="U51" s="57">
        <f t="shared" si="1"/>
        <v>1.3652835169531081</v>
      </c>
    </row>
  </sheetData>
  <sheetProtection algorithmName="SHA-512" hashValue="DR7hRlzcmrj/HTjrw+sBsIBkwwUP6/BJdmK0dudVib6F4LoQxErGGfTTcfyu04cq/yKJ3gA4P2FBthTqRiyjEg==" saltValue="g3D8imsWM6swLFpr1emnrA==" spinCount="100000" sheet="1" selectLockedCells="1" selectUnlockedCells="1"/>
  <sortState ref="A8:V33">
    <sortCondition ref="A8:A33"/>
  </sortState>
  <mergeCells count="14">
    <mergeCell ref="P5:P6"/>
    <mergeCell ref="A1:U1"/>
    <mergeCell ref="A2:U2"/>
    <mergeCell ref="A3:U3"/>
    <mergeCell ref="A5:A7"/>
    <mergeCell ref="C5:C7"/>
    <mergeCell ref="D5:F5"/>
    <mergeCell ref="M5:O5"/>
    <mergeCell ref="Q5:R5"/>
    <mergeCell ref="S5:T5"/>
    <mergeCell ref="A4:U4"/>
    <mergeCell ref="B5:B7"/>
    <mergeCell ref="G5:I5"/>
    <mergeCell ref="J5:L5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51"/>
  <sheetViews>
    <sheetView topLeftCell="C1" zoomScale="60" zoomScaleNormal="60" workbookViewId="0">
      <selection activeCell="P11" sqref="P11"/>
    </sheetView>
  </sheetViews>
  <sheetFormatPr defaultColWidth="8.88671875" defaultRowHeight="14.4" x14ac:dyDescent="0.3"/>
  <cols>
    <col min="1" max="1" width="8.88671875" style="5"/>
    <col min="2" max="2" width="22.6640625" style="5" customWidth="1"/>
    <col min="3" max="3" width="28.5546875" style="5" customWidth="1"/>
    <col min="4" max="4" width="17" style="5" customWidth="1"/>
    <col min="5" max="5" width="16.6640625" style="5" customWidth="1"/>
    <col min="6" max="6" width="16.5546875" style="5" customWidth="1"/>
    <col min="7" max="7" width="15.109375" style="5" customWidth="1"/>
    <col min="8" max="8" width="26.5546875" style="5" customWidth="1"/>
    <col min="9" max="9" width="18" style="5" customWidth="1"/>
    <col min="10" max="10" width="15.88671875" style="5" hidden="1" customWidth="1"/>
    <col min="11" max="11" width="17" style="5" hidden="1" customWidth="1"/>
    <col min="12" max="12" width="18.109375" style="5" hidden="1" customWidth="1"/>
    <col min="13" max="13" width="17.5546875" style="5" hidden="1" customWidth="1"/>
    <col min="14" max="14" width="11.88671875" style="5" customWidth="1"/>
    <col min="15" max="15" width="11.5546875" style="5" customWidth="1"/>
    <col min="16" max="16" width="12.5546875" style="5" customWidth="1"/>
    <col min="17" max="17" width="12.109375" style="5" customWidth="1"/>
    <col min="18" max="18" width="10.33203125" style="5" customWidth="1"/>
    <col min="19" max="19" width="10.44140625" style="5" customWidth="1"/>
    <col min="20" max="20" width="9.33203125" style="5" customWidth="1"/>
    <col min="21" max="21" width="13.5546875" style="5" customWidth="1"/>
    <col min="22" max="22" width="14.5546875" style="23" customWidth="1"/>
    <col min="23" max="23" width="18" style="23" customWidth="1"/>
    <col min="24" max="24" width="9.33203125" style="5" customWidth="1"/>
    <col min="25" max="16384" width="8.88671875" style="5"/>
  </cols>
  <sheetData>
    <row r="1" spans="1:24" s="34" customFormat="1" ht="15.6" x14ac:dyDescent="0.3">
      <c r="C1" s="321" t="s">
        <v>173</v>
      </c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</row>
    <row r="2" spans="1:24" s="34" customFormat="1" ht="15.6" x14ac:dyDescent="0.3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4" ht="37.5" customHeight="1" x14ac:dyDescent="0.3">
      <c r="A3" s="293" t="s">
        <v>2</v>
      </c>
      <c r="B3" s="294" t="s">
        <v>105</v>
      </c>
      <c r="C3" s="328" t="s">
        <v>104</v>
      </c>
      <c r="D3" s="331" t="s">
        <v>112</v>
      </c>
      <c r="E3" s="333"/>
      <c r="F3" s="334"/>
      <c r="G3" s="330" t="s">
        <v>216</v>
      </c>
      <c r="H3" s="313"/>
      <c r="I3" s="326"/>
      <c r="J3" s="331" t="s">
        <v>127</v>
      </c>
      <c r="K3" s="326"/>
      <c r="L3" s="331" t="s">
        <v>128</v>
      </c>
      <c r="M3" s="326" t="s">
        <v>96</v>
      </c>
      <c r="N3" s="331" t="s">
        <v>129</v>
      </c>
      <c r="O3" s="313"/>
      <c r="P3" s="313"/>
      <c r="Q3" s="326"/>
      <c r="R3" s="331" t="s">
        <v>130</v>
      </c>
      <c r="S3" s="313"/>
      <c r="T3" s="313"/>
      <c r="U3" s="326"/>
      <c r="V3" s="331" t="s">
        <v>147</v>
      </c>
      <c r="W3" s="326"/>
      <c r="X3" s="332" t="s">
        <v>97</v>
      </c>
    </row>
    <row r="4" spans="1:24" ht="19.5" customHeight="1" x14ac:dyDescent="0.3">
      <c r="A4" s="293"/>
      <c r="B4" s="295"/>
      <c r="C4" s="329"/>
      <c r="D4" s="45" t="s">
        <v>98</v>
      </c>
      <c r="E4" s="45" t="s">
        <v>99</v>
      </c>
      <c r="F4" s="45" t="s">
        <v>117</v>
      </c>
      <c r="G4" s="45" t="s">
        <v>118</v>
      </c>
      <c r="H4" s="45" t="s">
        <v>119</v>
      </c>
      <c r="I4" s="45" t="s">
        <v>120</v>
      </c>
      <c r="J4" s="45" t="s">
        <v>100</v>
      </c>
      <c r="K4" s="45" t="s">
        <v>101</v>
      </c>
      <c r="L4" s="45" t="s">
        <v>102</v>
      </c>
      <c r="M4" s="52" t="s">
        <v>103</v>
      </c>
      <c r="N4" s="331" t="s">
        <v>142</v>
      </c>
      <c r="O4" s="326"/>
      <c r="P4" s="331" t="s">
        <v>211</v>
      </c>
      <c r="Q4" s="326"/>
      <c r="R4" s="331" t="s">
        <v>143</v>
      </c>
      <c r="S4" s="326"/>
      <c r="T4" s="331" t="s">
        <v>144</v>
      </c>
      <c r="U4" s="326"/>
      <c r="V4" s="45" t="s">
        <v>145</v>
      </c>
      <c r="W4" s="52" t="s">
        <v>146</v>
      </c>
      <c r="X4" s="318"/>
    </row>
    <row r="5" spans="1:24" ht="15.75" customHeight="1" x14ac:dyDescent="0.3">
      <c r="A5" s="293"/>
      <c r="B5" s="295"/>
      <c r="C5" s="329"/>
      <c r="D5" s="52"/>
      <c r="E5" s="52"/>
      <c r="F5" s="52"/>
      <c r="G5" s="52"/>
      <c r="H5" s="52"/>
      <c r="I5" s="52"/>
      <c r="J5" s="52"/>
      <c r="K5" s="52"/>
      <c r="L5" s="52"/>
      <c r="M5" s="52"/>
      <c r="N5" s="26" t="s">
        <v>131</v>
      </c>
      <c r="O5" s="45" t="s">
        <v>132</v>
      </c>
      <c r="P5" s="45" t="s">
        <v>133</v>
      </c>
      <c r="Q5" s="45" t="s">
        <v>134</v>
      </c>
      <c r="R5" s="45" t="s">
        <v>136</v>
      </c>
      <c r="S5" s="45" t="s">
        <v>138</v>
      </c>
      <c r="T5" s="45" t="s">
        <v>139</v>
      </c>
      <c r="U5" s="45" t="s">
        <v>141</v>
      </c>
      <c r="V5" s="52"/>
      <c r="W5" s="52"/>
      <c r="X5" s="275"/>
    </row>
    <row r="6" spans="1:24" ht="83.25" customHeight="1" x14ac:dyDescent="0.3">
      <c r="A6" s="293"/>
      <c r="B6" s="327"/>
      <c r="C6" s="329"/>
      <c r="D6" s="30" t="s">
        <v>111</v>
      </c>
      <c r="E6" s="30" t="s">
        <v>116</v>
      </c>
      <c r="F6" s="30" t="s">
        <v>121</v>
      </c>
      <c r="G6" s="30" t="s">
        <v>122</v>
      </c>
      <c r="H6" s="30" t="s">
        <v>124</v>
      </c>
      <c r="I6" s="30" t="s">
        <v>123</v>
      </c>
      <c r="J6" s="30" t="s">
        <v>125</v>
      </c>
      <c r="K6" s="30" t="s">
        <v>126</v>
      </c>
      <c r="L6" s="30" t="s">
        <v>125</v>
      </c>
      <c r="M6" s="30" t="s">
        <v>126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135</v>
      </c>
      <c r="S6" s="31" t="s">
        <v>137</v>
      </c>
      <c r="T6" s="29" t="s">
        <v>135</v>
      </c>
      <c r="U6" s="29" t="s">
        <v>140</v>
      </c>
      <c r="V6" s="30" t="s">
        <v>9</v>
      </c>
      <c r="W6" s="30" t="s">
        <v>10</v>
      </c>
      <c r="X6" s="51" t="s">
        <v>59</v>
      </c>
    </row>
    <row r="7" spans="1:24" ht="26.4" x14ac:dyDescent="0.3">
      <c r="A7" s="3">
        <v>1</v>
      </c>
      <c r="B7" s="3" t="s">
        <v>221</v>
      </c>
      <c r="C7" s="79" t="s">
        <v>222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62"/>
    </row>
    <row r="8" spans="1:24" ht="26.4" x14ac:dyDescent="0.3">
      <c r="A8" s="3">
        <v>2</v>
      </c>
      <c r="B8" s="3" t="s">
        <v>221</v>
      </c>
      <c r="C8" s="79" t="s">
        <v>223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62"/>
    </row>
    <row r="9" spans="1:24" ht="26.4" x14ac:dyDescent="0.3">
      <c r="A9" s="3">
        <v>3</v>
      </c>
      <c r="B9" s="3" t="s">
        <v>221</v>
      </c>
      <c r="C9" s="79" t="s">
        <v>224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62"/>
    </row>
    <row r="10" spans="1:24" ht="26.4" x14ac:dyDescent="0.3">
      <c r="A10" s="3">
        <v>4</v>
      </c>
      <c r="B10" s="3" t="s">
        <v>221</v>
      </c>
      <c r="C10" s="80" t="s">
        <v>225</v>
      </c>
      <c r="D10" s="24"/>
      <c r="E10" s="24"/>
      <c r="F10" s="24"/>
      <c r="G10" s="24">
        <v>1</v>
      </c>
      <c r="H10" s="24">
        <v>0</v>
      </c>
      <c r="I10" s="24">
        <v>0.27200000000000002</v>
      </c>
      <c r="J10" s="24"/>
      <c r="K10" s="24"/>
      <c r="L10" s="24"/>
      <c r="M10" s="24"/>
      <c r="N10" s="24">
        <v>1</v>
      </c>
      <c r="O10" s="24"/>
      <c r="P10" s="24">
        <v>0.54500000000000004</v>
      </c>
      <c r="Q10" s="24"/>
      <c r="R10" s="24">
        <v>0.18099999999999999</v>
      </c>
      <c r="S10" s="24"/>
      <c r="T10" s="24">
        <v>0</v>
      </c>
      <c r="U10" s="24"/>
      <c r="V10" s="24">
        <v>0.54500000000000004</v>
      </c>
      <c r="W10" s="24"/>
      <c r="X10" s="62">
        <f>AVERAGE(D10:W10)*2</f>
        <v>0.88575000000000004</v>
      </c>
    </row>
    <row r="11" spans="1:24" ht="26.4" x14ac:dyDescent="0.3">
      <c r="A11" s="3">
        <v>5</v>
      </c>
      <c r="B11" s="3" t="s">
        <v>221</v>
      </c>
      <c r="C11" s="80" t="s">
        <v>226</v>
      </c>
      <c r="D11" s="24"/>
      <c r="E11" s="24"/>
      <c r="F11" s="24"/>
      <c r="G11" s="24">
        <v>1</v>
      </c>
      <c r="H11" s="24">
        <v>0.62</v>
      </c>
      <c r="I11" s="24">
        <v>0.76900000000000002</v>
      </c>
      <c r="J11" s="24"/>
      <c r="K11" s="24"/>
      <c r="L11" s="24"/>
      <c r="M11" s="24"/>
      <c r="N11" s="24">
        <v>0.08</v>
      </c>
      <c r="O11" s="24"/>
      <c r="P11" s="24">
        <v>0.12</v>
      </c>
      <c r="Q11" s="24"/>
      <c r="R11" s="24">
        <v>0.44</v>
      </c>
      <c r="S11" s="24"/>
      <c r="T11" s="24">
        <v>0</v>
      </c>
      <c r="U11" s="24"/>
      <c r="V11" s="24">
        <v>0.88</v>
      </c>
      <c r="W11" s="24"/>
      <c r="X11" s="74">
        <f t="shared" ref="X11:X48" si="0">AVERAGE(D11:W11)*2</f>
        <v>0.97725000000000006</v>
      </c>
    </row>
    <row r="12" spans="1:24" x14ac:dyDescent="0.3">
      <c r="A12" s="3">
        <v>6</v>
      </c>
      <c r="B12" s="3" t="s">
        <v>221</v>
      </c>
      <c r="C12" s="77" t="s">
        <v>227</v>
      </c>
      <c r="D12" s="24"/>
      <c r="E12" s="24"/>
      <c r="F12" s="24"/>
      <c r="G12" s="24">
        <v>0.95199999999999996</v>
      </c>
      <c r="H12" s="24">
        <v>9.5000000000000001E-2</v>
      </c>
      <c r="I12" s="24">
        <v>0.23799999999999999</v>
      </c>
      <c r="J12" s="24"/>
      <c r="K12" s="24"/>
      <c r="L12" s="24"/>
      <c r="M12" s="24"/>
      <c r="N12" s="24">
        <v>1</v>
      </c>
      <c r="O12" s="24"/>
      <c r="P12" s="24">
        <v>0.85699999999999998</v>
      </c>
      <c r="Q12" s="24"/>
      <c r="R12" s="24">
        <v>0.23799999999999999</v>
      </c>
      <c r="S12" s="24"/>
      <c r="T12" s="24">
        <v>0</v>
      </c>
      <c r="U12" s="24"/>
      <c r="V12" s="24">
        <v>1</v>
      </c>
      <c r="W12" s="24"/>
      <c r="X12" s="74">
        <f t="shared" si="0"/>
        <v>1.0950000000000002</v>
      </c>
    </row>
    <row r="13" spans="1:24" x14ac:dyDescent="0.3">
      <c r="A13" s="3">
        <v>7</v>
      </c>
      <c r="B13" s="3" t="s">
        <v>221</v>
      </c>
      <c r="C13" s="77" t="s">
        <v>228</v>
      </c>
      <c r="D13" s="24">
        <v>1</v>
      </c>
      <c r="E13" s="24">
        <v>0.66700000000000004</v>
      </c>
      <c r="F13" s="24">
        <v>0.41699999999999998</v>
      </c>
      <c r="G13" s="24">
        <v>1</v>
      </c>
      <c r="H13" s="24">
        <v>0.72</v>
      </c>
      <c r="I13" s="24">
        <v>0.68</v>
      </c>
      <c r="J13" s="24"/>
      <c r="K13" s="24"/>
      <c r="L13" s="24"/>
      <c r="M13" s="24"/>
      <c r="N13" s="24">
        <v>1</v>
      </c>
      <c r="O13" s="24">
        <v>1</v>
      </c>
      <c r="P13" s="24">
        <v>0.76</v>
      </c>
      <c r="Q13" s="24">
        <v>0.91700000000000004</v>
      </c>
      <c r="R13" s="24">
        <v>0.08</v>
      </c>
      <c r="S13" s="24">
        <v>0.33300000000000002</v>
      </c>
      <c r="T13" s="24">
        <v>0</v>
      </c>
      <c r="U13" s="24">
        <v>8.3000000000000004E-2</v>
      </c>
      <c r="V13" s="24">
        <v>0.92</v>
      </c>
      <c r="W13" s="24">
        <v>1</v>
      </c>
      <c r="X13" s="74">
        <f t="shared" si="0"/>
        <v>1.322125</v>
      </c>
    </row>
    <row r="14" spans="1:24" x14ac:dyDescent="0.3">
      <c r="A14" s="3">
        <v>8</v>
      </c>
      <c r="B14" s="3" t="s">
        <v>221</v>
      </c>
      <c r="C14" s="77" t="s">
        <v>229</v>
      </c>
      <c r="D14" s="24">
        <v>0.95799999999999996</v>
      </c>
      <c r="E14" s="24">
        <v>0.95799999999999996</v>
      </c>
      <c r="F14" s="24">
        <v>0.58299999999999996</v>
      </c>
      <c r="G14" s="24">
        <v>1</v>
      </c>
      <c r="H14" s="24">
        <v>0.223</v>
      </c>
      <c r="I14" s="24">
        <v>0.59599999999999997</v>
      </c>
      <c r="J14" s="24"/>
      <c r="K14" s="24"/>
      <c r="L14" s="24"/>
      <c r="M14" s="24"/>
      <c r="N14" s="24">
        <v>0.97599999999999998</v>
      </c>
      <c r="O14" s="24">
        <v>0.95799999999999996</v>
      </c>
      <c r="P14" s="24">
        <v>0.89400000000000002</v>
      </c>
      <c r="Q14" s="24">
        <v>0.875</v>
      </c>
      <c r="R14" s="24">
        <v>0.38300000000000001</v>
      </c>
      <c r="S14" s="24">
        <v>4.2000000000000003E-2</v>
      </c>
      <c r="T14" s="24">
        <v>6.4000000000000001E-2</v>
      </c>
      <c r="U14" s="24">
        <v>1.125</v>
      </c>
      <c r="V14" s="24">
        <v>0.84</v>
      </c>
      <c r="W14" s="24">
        <v>0.875</v>
      </c>
      <c r="X14" s="74">
        <f t="shared" si="0"/>
        <v>1.41875</v>
      </c>
    </row>
    <row r="15" spans="1:24" ht="26.4" x14ac:dyDescent="0.3">
      <c r="A15" s="3">
        <v>9</v>
      </c>
      <c r="B15" s="3" t="s">
        <v>221</v>
      </c>
      <c r="C15" s="77" t="s">
        <v>230</v>
      </c>
      <c r="D15" s="24">
        <v>1</v>
      </c>
      <c r="E15" s="24">
        <v>0.52600000000000002</v>
      </c>
      <c r="F15" s="24">
        <v>0.36799999999999999</v>
      </c>
      <c r="G15" s="24">
        <v>1</v>
      </c>
      <c r="H15" s="24">
        <v>0.245</v>
      </c>
      <c r="I15" s="24">
        <v>0.442</v>
      </c>
      <c r="J15" s="24"/>
      <c r="K15" s="24"/>
      <c r="L15" s="24"/>
      <c r="M15" s="24"/>
      <c r="N15" s="24">
        <v>0.98299999999999998</v>
      </c>
      <c r="O15" s="24">
        <v>1</v>
      </c>
      <c r="P15" s="24">
        <v>0.91800000000000004</v>
      </c>
      <c r="Q15" s="24">
        <v>0.89400000000000002</v>
      </c>
      <c r="R15" s="24">
        <v>0.34399999999999997</v>
      </c>
      <c r="S15" s="24">
        <v>5.1999999999999998E-2</v>
      </c>
      <c r="T15" s="24">
        <v>4.9000000000000002E-2</v>
      </c>
      <c r="U15" s="24">
        <v>5.1999999999999998E-2</v>
      </c>
      <c r="V15" s="24">
        <v>0.90200000000000002</v>
      </c>
      <c r="W15" s="24">
        <v>1</v>
      </c>
      <c r="X15" s="74">
        <f t="shared" si="0"/>
        <v>1.221875</v>
      </c>
    </row>
    <row r="16" spans="1:24" ht="26.4" x14ac:dyDescent="0.3">
      <c r="A16" s="3">
        <v>10</v>
      </c>
      <c r="B16" s="3" t="s">
        <v>221</v>
      </c>
      <c r="C16" s="77" t="s">
        <v>231</v>
      </c>
      <c r="D16" s="24">
        <v>1</v>
      </c>
      <c r="E16" s="24">
        <v>0.87</v>
      </c>
      <c r="F16" s="24">
        <v>0.34799999999999998</v>
      </c>
      <c r="G16" s="24">
        <v>1</v>
      </c>
      <c r="H16" s="24">
        <v>0.69199999999999995</v>
      </c>
      <c r="I16" s="24">
        <v>0.56399999999999995</v>
      </c>
      <c r="J16" s="24"/>
      <c r="K16" s="24"/>
      <c r="L16" s="24"/>
      <c r="M16" s="24"/>
      <c r="N16" s="24">
        <v>1</v>
      </c>
      <c r="O16" s="24">
        <v>1</v>
      </c>
      <c r="P16" s="24">
        <v>1</v>
      </c>
      <c r="Q16" s="24">
        <v>0.96</v>
      </c>
      <c r="R16" s="24">
        <v>0.42299999999999999</v>
      </c>
      <c r="S16" s="24">
        <v>0.17399999999999999</v>
      </c>
      <c r="T16" s="24">
        <v>5.0999999999999997E-2</v>
      </c>
      <c r="U16" s="24">
        <v>0.13</v>
      </c>
      <c r="V16" s="24">
        <v>0.98699999999999999</v>
      </c>
      <c r="W16" s="24">
        <v>0.95699999999999996</v>
      </c>
      <c r="X16" s="74">
        <f t="shared" si="0"/>
        <v>1.3945000000000003</v>
      </c>
    </row>
    <row r="17" spans="1:24" x14ac:dyDescent="0.3">
      <c r="A17" s="3">
        <v>11</v>
      </c>
      <c r="B17" s="3" t="s">
        <v>221</v>
      </c>
      <c r="C17" s="77" t="s">
        <v>232</v>
      </c>
      <c r="D17" s="24">
        <v>1</v>
      </c>
      <c r="E17" s="24">
        <v>1</v>
      </c>
      <c r="F17" s="24">
        <v>0.13</v>
      </c>
      <c r="G17" s="24">
        <v>1</v>
      </c>
      <c r="H17" s="24">
        <v>0.05</v>
      </c>
      <c r="I17" s="24">
        <v>0.3</v>
      </c>
      <c r="J17" s="24"/>
      <c r="K17" s="24"/>
      <c r="L17" s="24"/>
      <c r="M17" s="24"/>
      <c r="N17" s="24">
        <v>1</v>
      </c>
      <c r="O17" s="24">
        <v>1</v>
      </c>
      <c r="P17" s="24">
        <v>0.8</v>
      </c>
      <c r="Q17" s="24">
        <v>0.5</v>
      </c>
      <c r="R17" s="24">
        <v>0.13</v>
      </c>
      <c r="S17" s="24">
        <v>0</v>
      </c>
      <c r="T17" s="24">
        <v>0</v>
      </c>
      <c r="U17" s="24">
        <v>0</v>
      </c>
      <c r="V17" s="24">
        <v>0.7</v>
      </c>
      <c r="W17" s="24">
        <v>0.5</v>
      </c>
      <c r="X17" s="74">
        <f t="shared" si="0"/>
        <v>1.0137499999999999</v>
      </c>
    </row>
    <row r="18" spans="1:24" ht="26.4" x14ac:dyDescent="0.3">
      <c r="A18" s="3">
        <v>12</v>
      </c>
      <c r="B18" s="3" t="s">
        <v>221</v>
      </c>
      <c r="C18" s="77" t="s">
        <v>233</v>
      </c>
      <c r="D18" s="24">
        <v>0.84699999999999998</v>
      </c>
      <c r="E18" s="24">
        <v>0.26</v>
      </c>
      <c r="F18" s="24">
        <v>0.217</v>
      </c>
      <c r="G18" s="24">
        <v>0.98199999999999998</v>
      </c>
      <c r="H18" s="24">
        <v>0.4</v>
      </c>
      <c r="I18" s="24">
        <v>0.626</v>
      </c>
      <c r="J18" s="24"/>
      <c r="K18" s="24"/>
      <c r="L18" s="24"/>
      <c r="M18" s="24"/>
      <c r="N18" s="24">
        <v>0.93899999999999995</v>
      </c>
      <c r="O18" s="24">
        <v>0.93400000000000005</v>
      </c>
      <c r="P18" s="24">
        <v>0.81699999999999995</v>
      </c>
      <c r="Q18" s="24">
        <v>0.67300000000000004</v>
      </c>
      <c r="R18" s="24">
        <v>0.191</v>
      </c>
      <c r="S18" s="24">
        <v>6.5000000000000002E-2</v>
      </c>
      <c r="T18" s="24">
        <v>2.5999999999999999E-2</v>
      </c>
      <c r="U18" s="24">
        <v>0.65</v>
      </c>
      <c r="V18" s="24">
        <v>0.82599999999999996</v>
      </c>
      <c r="W18" s="24">
        <v>0.85099999999999998</v>
      </c>
      <c r="X18" s="74">
        <f t="shared" si="0"/>
        <v>1.1630000000000003</v>
      </c>
    </row>
    <row r="19" spans="1:24" x14ac:dyDescent="0.3">
      <c r="A19" s="3">
        <v>13</v>
      </c>
      <c r="B19" s="3" t="s">
        <v>221</v>
      </c>
      <c r="C19" s="78" t="s">
        <v>234</v>
      </c>
      <c r="D19" s="24">
        <v>1</v>
      </c>
      <c r="E19" s="24">
        <v>1</v>
      </c>
      <c r="F19" s="24">
        <v>0.66600000000000004</v>
      </c>
      <c r="G19" s="24">
        <v>1</v>
      </c>
      <c r="H19" s="24">
        <v>0.76100000000000001</v>
      </c>
      <c r="I19" s="24">
        <v>0.76100000000000001</v>
      </c>
      <c r="J19" s="24"/>
      <c r="K19" s="24"/>
      <c r="L19" s="24"/>
      <c r="M19" s="24"/>
      <c r="N19" s="24">
        <v>1</v>
      </c>
      <c r="O19" s="24">
        <v>1</v>
      </c>
      <c r="P19" s="24">
        <v>0.85699999999999998</v>
      </c>
      <c r="Q19" s="24">
        <v>1</v>
      </c>
      <c r="R19" s="24">
        <v>0.47599999999999998</v>
      </c>
      <c r="S19" s="24">
        <v>0.16600000000000001</v>
      </c>
      <c r="T19" s="24">
        <v>4.7E-2</v>
      </c>
      <c r="U19" s="24">
        <v>0.66600000000000004</v>
      </c>
      <c r="V19" s="24">
        <v>0.90400000000000003</v>
      </c>
      <c r="W19" s="24">
        <v>1</v>
      </c>
      <c r="X19" s="74">
        <f t="shared" si="0"/>
        <v>1.5380000000000003</v>
      </c>
    </row>
    <row r="20" spans="1:24" x14ac:dyDescent="0.3">
      <c r="A20" s="3">
        <v>14</v>
      </c>
      <c r="B20" s="3" t="s">
        <v>221</v>
      </c>
      <c r="C20" s="77" t="s">
        <v>235</v>
      </c>
      <c r="D20" s="24"/>
      <c r="E20" s="24"/>
      <c r="F20" s="24"/>
      <c r="G20" s="24">
        <v>1</v>
      </c>
      <c r="H20" s="24">
        <v>6.6600000000000006E-2</v>
      </c>
      <c r="I20" s="24">
        <v>0.4</v>
      </c>
      <c r="J20" s="24"/>
      <c r="K20" s="24"/>
      <c r="L20" s="24"/>
      <c r="M20" s="24"/>
      <c r="N20" s="24">
        <v>1</v>
      </c>
      <c r="O20" s="24"/>
      <c r="P20" s="24">
        <v>0.86660000000000004</v>
      </c>
      <c r="Q20" s="24"/>
      <c r="R20" s="24">
        <v>6.6600000000000006E-2</v>
      </c>
      <c r="S20" s="24"/>
      <c r="T20" s="24">
        <v>0</v>
      </c>
      <c r="U20" s="24"/>
      <c r="V20" s="24">
        <v>0.8</v>
      </c>
      <c r="W20" s="24"/>
      <c r="X20" s="74">
        <f t="shared" si="0"/>
        <v>1.0499500000000002</v>
      </c>
    </row>
    <row r="21" spans="1:24" ht="26.4" x14ac:dyDescent="0.3">
      <c r="A21" s="3">
        <v>15</v>
      </c>
      <c r="B21" s="3" t="s">
        <v>221</v>
      </c>
      <c r="C21" s="77" t="s">
        <v>236</v>
      </c>
      <c r="D21" s="24">
        <v>1</v>
      </c>
      <c r="E21" s="24">
        <v>0.90900000000000003</v>
      </c>
      <c r="F21" s="24">
        <v>0</v>
      </c>
      <c r="G21" s="24">
        <v>1</v>
      </c>
      <c r="H21" s="24">
        <v>0.74299999999999999</v>
      </c>
      <c r="I21" s="24">
        <v>0.64800000000000002</v>
      </c>
      <c r="J21" s="24"/>
      <c r="K21" s="24"/>
      <c r="L21" s="24"/>
      <c r="M21" s="24"/>
      <c r="N21" s="24">
        <v>0.97299999999999998</v>
      </c>
      <c r="O21" s="24">
        <v>1</v>
      </c>
      <c r="P21" s="24">
        <v>0.93200000000000005</v>
      </c>
      <c r="Q21" s="24">
        <v>0.63600000000000001</v>
      </c>
      <c r="R21" s="24">
        <v>0.16200000000000001</v>
      </c>
      <c r="S21" s="24">
        <v>0</v>
      </c>
      <c r="T21" s="24">
        <v>0.108</v>
      </c>
      <c r="U21" s="24">
        <v>0.36399999999999999</v>
      </c>
      <c r="V21" s="24">
        <v>0.93200000000000005</v>
      </c>
      <c r="W21" s="24">
        <v>0.63600000000000001</v>
      </c>
      <c r="X21" s="74">
        <f t="shared" si="0"/>
        <v>1.2553750000000001</v>
      </c>
    </row>
    <row r="22" spans="1:24" ht="39.6" x14ac:dyDescent="0.3">
      <c r="A22" s="3">
        <v>16</v>
      </c>
      <c r="B22" s="3" t="s">
        <v>221</v>
      </c>
      <c r="C22" s="77" t="s">
        <v>237</v>
      </c>
      <c r="D22" s="24">
        <v>1</v>
      </c>
      <c r="E22" s="24">
        <v>0.72699999999999998</v>
      </c>
      <c r="F22" s="24">
        <v>1</v>
      </c>
      <c r="G22" s="24">
        <v>1</v>
      </c>
      <c r="H22" s="24">
        <v>0.40500000000000003</v>
      </c>
      <c r="I22" s="24">
        <v>0.16200000000000001</v>
      </c>
      <c r="J22" s="146">
        <v>0</v>
      </c>
      <c r="K22" s="146">
        <v>0</v>
      </c>
      <c r="L22" s="24"/>
      <c r="M22" s="24"/>
      <c r="N22" s="24">
        <v>0.94499999999999995</v>
      </c>
      <c r="O22" s="24">
        <v>0.90900000000000003</v>
      </c>
      <c r="P22" s="24">
        <v>0.97199999999999998</v>
      </c>
      <c r="Q22" s="24">
        <v>0.90900000000000003</v>
      </c>
      <c r="R22" s="24">
        <v>0.216</v>
      </c>
      <c r="S22" s="24">
        <v>0.36299999999999999</v>
      </c>
      <c r="T22" s="24">
        <v>0</v>
      </c>
      <c r="U22" s="24">
        <v>0.18099999999999999</v>
      </c>
      <c r="V22" s="24">
        <v>0.86399999999999999</v>
      </c>
      <c r="W22" s="24">
        <v>0.90900000000000003</v>
      </c>
      <c r="X22" s="74">
        <f t="shared" si="0"/>
        <v>1.1735555555555555</v>
      </c>
    </row>
    <row r="23" spans="1:24" x14ac:dyDescent="0.3">
      <c r="A23" s="3">
        <v>17</v>
      </c>
      <c r="B23" s="3" t="s">
        <v>221</v>
      </c>
      <c r="C23" s="77" t="s">
        <v>238</v>
      </c>
      <c r="D23" s="24">
        <v>0.9</v>
      </c>
      <c r="E23" s="24">
        <v>0.8</v>
      </c>
      <c r="F23" s="24">
        <v>0.2</v>
      </c>
      <c r="G23" s="24">
        <v>1</v>
      </c>
      <c r="H23" s="24">
        <v>0.36799999999999999</v>
      </c>
      <c r="I23" s="24">
        <v>0.52600000000000002</v>
      </c>
      <c r="J23" s="24"/>
      <c r="K23" s="24"/>
      <c r="L23" s="24"/>
      <c r="M23" s="24"/>
      <c r="N23" s="24">
        <v>0.94699999999999995</v>
      </c>
      <c r="O23" s="24">
        <v>0.88800000000000001</v>
      </c>
      <c r="P23" s="24">
        <v>0.78900000000000003</v>
      </c>
      <c r="Q23" s="24">
        <v>0.77700000000000002</v>
      </c>
      <c r="R23" s="24" t="s">
        <v>293</v>
      </c>
      <c r="S23" s="24">
        <v>0</v>
      </c>
      <c r="T23" s="24">
        <v>5.1999999999999998E-2</v>
      </c>
      <c r="U23" s="24">
        <v>0.222</v>
      </c>
      <c r="V23" s="24">
        <v>0.78900000000000003</v>
      </c>
      <c r="W23" s="24">
        <v>0.77700000000000002</v>
      </c>
      <c r="X23" s="74">
        <f t="shared" si="0"/>
        <v>1.2046666666666668</v>
      </c>
    </row>
    <row r="24" spans="1:24" x14ac:dyDescent="0.3">
      <c r="A24" s="3">
        <v>18</v>
      </c>
      <c r="B24" s="3" t="s">
        <v>221</v>
      </c>
      <c r="C24" s="76" t="s">
        <v>239</v>
      </c>
      <c r="D24" s="24">
        <v>1</v>
      </c>
      <c r="E24" s="24">
        <v>1</v>
      </c>
      <c r="F24" s="24">
        <v>0.16700000000000001</v>
      </c>
      <c r="G24" s="24">
        <v>1</v>
      </c>
      <c r="H24" s="24">
        <v>0.436</v>
      </c>
      <c r="I24" s="24">
        <v>0.5</v>
      </c>
      <c r="J24" s="24"/>
      <c r="K24" s="24"/>
      <c r="L24" s="24"/>
      <c r="M24" s="24"/>
      <c r="N24" s="24">
        <v>1</v>
      </c>
      <c r="O24" s="24">
        <v>1</v>
      </c>
      <c r="P24" s="24">
        <v>0.93600000000000005</v>
      </c>
      <c r="Q24" s="24">
        <v>1</v>
      </c>
      <c r="R24" s="24">
        <v>0.5</v>
      </c>
      <c r="S24" s="24">
        <v>0</v>
      </c>
      <c r="T24" s="24">
        <v>0.186</v>
      </c>
      <c r="U24" s="24">
        <v>0.33339999999999997</v>
      </c>
      <c r="V24" s="24">
        <v>0.93799999999999994</v>
      </c>
      <c r="W24" s="24">
        <v>1</v>
      </c>
      <c r="X24" s="74">
        <f t="shared" si="0"/>
        <v>1.3745499999999999</v>
      </c>
    </row>
    <row r="25" spans="1:24" x14ac:dyDescent="0.3">
      <c r="A25" s="3">
        <v>19</v>
      </c>
      <c r="B25" s="3" t="s">
        <v>221</v>
      </c>
      <c r="C25" s="76" t="s">
        <v>273</v>
      </c>
      <c r="D25" s="24">
        <v>0.92</v>
      </c>
      <c r="E25" s="24">
        <v>0.26100000000000001</v>
      </c>
      <c r="F25" s="24">
        <v>0.47299999999999998</v>
      </c>
      <c r="G25" s="24">
        <v>0.99099999999999999</v>
      </c>
      <c r="H25" s="24">
        <v>0.35499999999999998</v>
      </c>
      <c r="I25" s="24">
        <v>0.56399999999999995</v>
      </c>
      <c r="J25" s="24"/>
      <c r="K25" s="24"/>
      <c r="L25" s="24"/>
      <c r="M25" s="24"/>
      <c r="N25" s="24">
        <v>1</v>
      </c>
      <c r="O25" s="24">
        <v>1</v>
      </c>
      <c r="P25" s="24">
        <v>0.99099999999999999</v>
      </c>
      <c r="Q25" s="24">
        <v>0.94</v>
      </c>
      <c r="R25" s="24">
        <v>0.47799999999999998</v>
      </c>
      <c r="S25" s="24">
        <v>0.16</v>
      </c>
      <c r="T25" s="24">
        <v>0.17599999999999999</v>
      </c>
      <c r="U25" s="24">
        <v>0.16</v>
      </c>
      <c r="V25" s="24">
        <v>0.96399999999999997</v>
      </c>
      <c r="W25" s="24">
        <v>0.94</v>
      </c>
      <c r="X25" s="74">
        <f t="shared" si="0"/>
        <v>1.2966249999999999</v>
      </c>
    </row>
    <row r="26" spans="1:24" x14ac:dyDescent="0.3">
      <c r="A26" s="3">
        <v>20</v>
      </c>
      <c r="B26" s="3" t="s">
        <v>221</v>
      </c>
      <c r="C26" s="77" t="s">
        <v>240</v>
      </c>
      <c r="D26" s="24">
        <v>1</v>
      </c>
      <c r="E26" s="24">
        <v>0.57099999999999995</v>
      </c>
      <c r="F26" s="24">
        <v>0.42899999999999999</v>
      </c>
      <c r="G26" s="24">
        <v>1</v>
      </c>
      <c r="H26" s="24">
        <v>0.35899999999999999</v>
      </c>
      <c r="I26" s="24">
        <v>0.35899999999999999</v>
      </c>
      <c r="J26" s="24"/>
      <c r="K26" s="24"/>
      <c r="L26" s="24"/>
      <c r="M26" s="24"/>
      <c r="N26" s="24">
        <v>0.94699999999999995</v>
      </c>
      <c r="O26" s="24">
        <v>0.71399999999999997</v>
      </c>
      <c r="P26" s="24">
        <v>0.73699999999999999</v>
      </c>
      <c r="Q26" s="24">
        <v>0.42899999999999999</v>
      </c>
      <c r="R26" s="24">
        <v>0.36799999999999999</v>
      </c>
      <c r="S26" s="24">
        <v>0</v>
      </c>
      <c r="T26" s="24">
        <v>0</v>
      </c>
      <c r="U26" s="24">
        <v>0</v>
      </c>
      <c r="V26" s="24">
        <v>0.73699999999999999</v>
      </c>
      <c r="W26" s="24">
        <v>0.42899999999999999</v>
      </c>
      <c r="X26" s="74">
        <f t="shared" si="0"/>
        <v>1.0098750000000001</v>
      </c>
    </row>
    <row r="27" spans="1:24" x14ac:dyDescent="0.3">
      <c r="A27" s="3">
        <v>21</v>
      </c>
      <c r="B27" s="3" t="s">
        <v>221</v>
      </c>
      <c r="C27" s="77" t="s">
        <v>241</v>
      </c>
      <c r="D27" s="24">
        <v>1</v>
      </c>
      <c r="E27" s="24">
        <v>1</v>
      </c>
      <c r="F27" s="24">
        <v>0.5</v>
      </c>
      <c r="G27" s="24">
        <v>1</v>
      </c>
      <c r="H27" s="24">
        <v>0.373</v>
      </c>
      <c r="I27" s="24">
        <v>0.65</v>
      </c>
      <c r="J27" s="24"/>
      <c r="K27" s="24"/>
      <c r="L27" s="24"/>
      <c r="M27" s="24"/>
      <c r="N27" s="24">
        <v>0.98</v>
      </c>
      <c r="O27" s="24">
        <v>0.88</v>
      </c>
      <c r="P27" s="24">
        <v>0.78</v>
      </c>
      <c r="Q27" s="24">
        <v>0.75</v>
      </c>
      <c r="R27" s="24">
        <v>0.33300000000000002</v>
      </c>
      <c r="S27" s="24">
        <v>0.13</v>
      </c>
      <c r="T27" s="24">
        <v>0.02</v>
      </c>
      <c r="U27" s="24">
        <v>0.25</v>
      </c>
      <c r="V27" s="24">
        <v>0.72599999999999998</v>
      </c>
      <c r="W27" s="24">
        <v>0.875</v>
      </c>
      <c r="X27" s="74">
        <f t="shared" si="0"/>
        <v>1.280875</v>
      </c>
    </row>
    <row r="28" spans="1:24" x14ac:dyDescent="0.3">
      <c r="A28" s="3">
        <v>22</v>
      </c>
      <c r="B28" s="3" t="s">
        <v>221</v>
      </c>
      <c r="C28" s="77" t="s">
        <v>242</v>
      </c>
      <c r="D28" s="24">
        <v>1</v>
      </c>
      <c r="E28" s="24">
        <v>0.2</v>
      </c>
      <c r="F28" s="24">
        <v>0.13300000000000001</v>
      </c>
      <c r="G28" s="24">
        <v>1</v>
      </c>
      <c r="H28" s="24">
        <v>0.29199999999999998</v>
      </c>
      <c r="I28" s="24">
        <v>0.48899999999999999</v>
      </c>
      <c r="J28" s="24"/>
      <c r="K28" s="24"/>
      <c r="L28" s="24"/>
      <c r="M28" s="24"/>
      <c r="N28" s="24">
        <v>1</v>
      </c>
      <c r="O28" s="24">
        <v>1</v>
      </c>
      <c r="P28" s="24">
        <v>0.97899999999999998</v>
      </c>
      <c r="Q28" s="24">
        <v>0.93300000000000005</v>
      </c>
      <c r="R28" s="24">
        <v>0.36199999999999999</v>
      </c>
      <c r="S28" s="24">
        <v>0</v>
      </c>
      <c r="T28" s="24">
        <v>0</v>
      </c>
      <c r="U28" s="24">
        <v>0.2</v>
      </c>
      <c r="V28" s="24">
        <v>0.95799999999999996</v>
      </c>
      <c r="W28" s="24">
        <v>0.93300000000000005</v>
      </c>
      <c r="X28" s="74">
        <f t="shared" si="0"/>
        <v>1.1848749999999999</v>
      </c>
    </row>
    <row r="29" spans="1:24" x14ac:dyDescent="0.3">
      <c r="A29" s="3">
        <v>23</v>
      </c>
      <c r="B29" s="3" t="s">
        <v>221</v>
      </c>
      <c r="C29" s="77" t="s">
        <v>243</v>
      </c>
      <c r="D29" s="24">
        <v>1</v>
      </c>
      <c r="E29" s="24">
        <v>0.85699999999999998</v>
      </c>
      <c r="F29" s="24">
        <v>0.85699999999999998</v>
      </c>
      <c r="G29" s="24">
        <v>1</v>
      </c>
      <c r="H29" s="24">
        <v>0.29499999999999998</v>
      </c>
      <c r="I29" s="24">
        <v>0.45500000000000002</v>
      </c>
      <c r="J29" s="24"/>
      <c r="K29" s="24"/>
      <c r="L29" s="24"/>
      <c r="M29" s="24"/>
      <c r="N29" s="24">
        <v>0.95599999999999996</v>
      </c>
      <c r="O29" s="24">
        <v>1</v>
      </c>
      <c r="P29" s="24">
        <v>0.84399999999999997</v>
      </c>
      <c r="Q29" s="24">
        <v>1</v>
      </c>
      <c r="R29" s="24">
        <v>0.13300000000000001</v>
      </c>
      <c r="S29" s="24">
        <v>0.28599999999999998</v>
      </c>
      <c r="T29" s="24">
        <v>2.5000000000000001E-2</v>
      </c>
      <c r="U29" s="24">
        <v>0.42899999999999999</v>
      </c>
      <c r="V29" s="24">
        <v>0.84399999999999997</v>
      </c>
      <c r="W29" s="24">
        <v>1</v>
      </c>
      <c r="X29" s="74">
        <f t="shared" si="0"/>
        <v>1.3726249999999998</v>
      </c>
    </row>
    <row r="30" spans="1:24" ht="26.4" x14ac:dyDescent="0.3">
      <c r="A30" s="3">
        <v>24</v>
      </c>
      <c r="B30" s="3" t="s">
        <v>221</v>
      </c>
      <c r="C30" s="77" t="s">
        <v>244</v>
      </c>
      <c r="D30" s="24">
        <v>1</v>
      </c>
      <c r="E30" s="24">
        <v>0.47399999999999998</v>
      </c>
      <c r="F30" s="24">
        <v>0.57899999999999996</v>
      </c>
      <c r="G30" s="24">
        <v>0.98599999999999999</v>
      </c>
      <c r="H30" s="24">
        <v>0.22500000000000001</v>
      </c>
      <c r="I30" s="24">
        <v>0.42299999999999999</v>
      </c>
      <c r="J30" s="24"/>
      <c r="K30" s="24"/>
      <c r="L30" s="24"/>
      <c r="M30" s="24"/>
      <c r="N30" s="24">
        <v>0.98499999999999999</v>
      </c>
      <c r="O30" s="24">
        <v>1</v>
      </c>
      <c r="P30" s="24">
        <v>0.95599999999999996</v>
      </c>
      <c r="Q30" s="24">
        <v>0.84199999999999997</v>
      </c>
      <c r="R30" s="24">
        <v>0.26500000000000001</v>
      </c>
      <c r="S30" s="24">
        <v>0.158</v>
      </c>
      <c r="T30" s="24">
        <v>5.8999999999999997E-2</v>
      </c>
      <c r="U30" s="24">
        <v>0.26300000000000001</v>
      </c>
      <c r="V30" s="24">
        <v>0.88600000000000001</v>
      </c>
      <c r="W30" s="24">
        <v>0.94699999999999995</v>
      </c>
      <c r="X30" s="74">
        <f t="shared" si="0"/>
        <v>1.2559999999999998</v>
      </c>
    </row>
    <row r="31" spans="1:24" x14ac:dyDescent="0.3">
      <c r="A31" s="3">
        <v>25</v>
      </c>
      <c r="B31" s="3" t="s">
        <v>221</v>
      </c>
      <c r="C31" s="77" t="s">
        <v>245</v>
      </c>
      <c r="D31" s="24">
        <v>0.92300000000000004</v>
      </c>
      <c r="E31" s="24">
        <v>0.92300000000000004</v>
      </c>
      <c r="F31" s="24">
        <v>7.5999999999999998E-2</v>
      </c>
      <c r="G31" s="24">
        <v>1</v>
      </c>
      <c r="H31" s="24">
        <v>0.24099999999999999</v>
      </c>
      <c r="I31" s="24">
        <v>0.75800000000000001</v>
      </c>
      <c r="J31" s="24"/>
      <c r="K31" s="24"/>
      <c r="L31" s="24"/>
      <c r="M31" s="24"/>
      <c r="N31" s="24">
        <v>1</v>
      </c>
      <c r="O31" s="24">
        <v>0.92300000000000004</v>
      </c>
      <c r="P31" s="24">
        <v>0.96399999999999997</v>
      </c>
      <c r="Q31" s="24">
        <v>0.61499999999999999</v>
      </c>
      <c r="R31" s="24">
        <v>0.57099999999999995</v>
      </c>
      <c r="S31" s="24">
        <v>7.5999999999999998E-2</v>
      </c>
      <c r="T31" s="24">
        <v>7.0999999999999994E-2</v>
      </c>
      <c r="U31" s="24">
        <v>0</v>
      </c>
      <c r="V31" s="24">
        <v>1</v>
      </c>
      <c r="W31" s="24">
        <v>0.92300000000000004</v>
      </c>
      <c r="X31" s="74">
        <f t="shared" si="0"/>
        <v>1.258</v>
      </c>
    </row>
    <row r="32" spans="1:24" x14ac:dyDescent="0.3">
      <c r="A32" s="3">
        <v>26</v>
      </c>
      <c r="B32" s="3" t="s">
        <v>221</v>
      </c>
      <c r="C32" s="77" t="s">
        <v>246</v>
      </c>
      <c r="D32" s="24">
        <v>1</v>
      </c>
      <c r="E32" s="24">
        <v>1</v>
      </c>
      <c r="F32" s="24">
        <v>0.5</v>
      </c>
      <c r="G32" s="24">
        <v>1</v>
      </c>
      <c r="H32" s="24">
        <v>0.1</v>
      </c>
      <c r="I32" s="24">
        <v>0.62</v>
      </c>
      <c r="J32" s="24"/>
      <c r="K32" s="24"/>
      <c r="L32" s="24"/>
      <c r="M32" s="24"/>
      <c r="N32" s="24">
        <v>0.93</v>
      </c>
      <c r="O32" s="24">
        <v>1</v>
      </c>
      <c r="P32" s="24">
        <v>0.97</v>
      </c>
      <c r="Q32" s="24">
        <v>1</v>
      </c>
      <c r="R32" s="24">
        <v>0.46</v>
      </c>
      <c r="S32" s="24">
        <v>0.5</v>
      </c>
      <c r="T32" s="24">
        <v>3.4000000000000002E-2</v>
      </c>
      <c r="U32" s="24">
        <v>0.5</v>
      </c>
      <c r="V32" s="24" t="s">
        <v>296</v>
      </c>
      <c r="W32" s="24">
        <v>1</v>
      </c>
      <c r="X32" s="74">
        <f t="shared" si="0"/>
        <v>1.4152</v>
      </c>
    </row>
    <row r="33" spans="1:24" x14ac:dyDescent="0.3">
      <c r="A33" s="3">
        <v>27</v>
      </c>
      <c r="B33" s="3" t="s">
        <v>221</v>
      </c>
      <c r="C33" s="77" t="s">
        <v>247</v>
      </c>
      <c r="D33" s="24">
        <v>1</v>
      </c>
      <c r="E33" s="24">
        <v>0.75</v>
      </c>
      <c r="F33" s="24">
        <v>0.41599999999999998</v>
      </c>
      <c r="G33" s="24">
        <v>1</v>
      </c>
      <c r="H33" s="24">
        <v>0.48</v>
      </c>
      <c r="I33" s="24">
        <v>0.6</v>
      </c>
      <c r="J33" s="24"/>
      <c r="K33" s="24"/>
      <c r="L33" s="24"/>
      <c r="M33" s="24"/>
      <c r="N33" s="24">
        <v>0.92</v>
      </c>
      <c r="O33" s="24">
        <v>1</v>
      </c>
      <c r="P33" s="24">
        <v>0.72</v>
      </c>
      <c r="Q33" s="24">
        <v>0.72699999999999998</v>
      </c>
      <c r="R33" s="24">
        <v>0.44</v>
      </c>
      <c r="S33" s="24">
        <v>0</v>
      </c>
      <c r="T33" s="24">
        <v>0</v>
      </c>
      <c r="U33" s="24">
        <v>0</v>
      </c>
      <c r="V33" s="24">
        <v>0.8</v>
      </c>
      <c r="W33" s="24">
        <v>0.72699999999999998</v>
      </c>
      <c r="X33" s="74">
        <f t="shared" si="0"/>
        <v>1.1975</v>
      </c>
    </row>
    <row r="34" spans="1:24" x14ac:dyDescent="0.3">
      <c r="A34" s="3">
        <v>28</v>
      </c>
      <c r="B34" s="3" t="s">
        <v>221</v>
      </c>
      <c r="C34" s="77" t="s">
        <v>248</v>
      </c>
      <c r="D34" s="24">
        <v>0.86599999999999999</v>
      </c>
      <c r="E34" s="24">
        <v>0.53300000000000003</v>
      </c>
      <c r="F34" s="24">
        <v>0.4</v>
      </c>
      <c r="G34" s="24">
        <v>1</v>
      </c>
      <c r="H34" s="24">
        <v>0.27700000000000002</v>
      </c>
      <c r="I34" s="24">
        <v>0.51100000000000001</v>
      </c>
      <c r="J34" s="24"/>
      <c r="K34" s="24"/>
      <c r="L34" s="24"/>
      <c r="M34" s="24"/>
      <c r="N34" s="24">
        <v>0.91400000000000003</v>
      </c>
      <c r="O34" s="24">
        <v>1</v>
      </c>
      <c r="P34" s="24">
        <v>0.74399999999999999</v>
      </c>
      <c r="Q34" s="24">
        <v>0.93300000000000005</v>
      </c>
      <c r="R34" s="24">
        <v>0.106</v>
      </c>
      <c r="S34" s="24">
        <v>6.6000000000000003E-2</v>
      </c>
      <c r="T34" s="24">
        <v>0</v>
      </c>
      <c r="U34" s="24">
        <v>0.2</v>
      </c>
      <c r="V34" s="24">
        <v>0.70199999999999996</v>
      </c>
      <c r="W34" s="24">
        <v>1</v>
      </c>
      <c r="X34" s="74">
        <f t="shared" si="0"/>
        <v>1.1564999999999999</v>
      </c>
    </row>
    <row r="35" spans="1:24" ht="26.4" x14ac:dyDescent="0.3">
      <c r="A35" s="3">
        <v>29</v>
      </c>
      <c r="B35" s="3" t="s">
        <v>221</v>
      </c>
      <c r="C35" s="77" t="s">
        <v>249</v>
      </c>
      <c r="D35" s="24">
        <v>1</v>
      </c>
      <c r="E35" s="24">
        <v>0.88800000000000001</v>
      </c>
      <c r="F35" s="24">
        <v>0.66600000000000004</v>
      </c>
      <c r="G35" s="24">
        <v>1</v>
      </c>
      <c r="H35" s="24">
        <v>0.02</v>
      </c>
      <c r="I35" s="24">
        <v>0.42799999999999999</v>
      </c>
      <c r="J35" s="24"/>
      <c r="K35" s="24"/>
      <c r="L35" s="24"/>
      <c r="M35" s="24"/>
      <c r="N35" s="24">
        <v>1</v>
      </c>
      <c r="O35" s="24">
        <v>1</v>
      </c>
      <c r="P35" s="24">
        <v>0.81599999999999995</v>
      </c>
      <c r="Q35" s="24">
        <v>0.88800000000000001</v>
      </c>
      <c r="R35" s="24">
        <v>0.26500000000000001</v>
      </c>
      <c r="S35" s="24">
        <v>0.44400000000000001</v>
      </c>
      <c r="T35" s="24">
        <v>0</v>
      </c>
      <c r="U35" s="24">
        <v>0.222</v>
      </c>
      <c r="V35" s="24">
        <v>0.91800000000000004</v>
      </c>
      <c r="W35" s="24">
        <v>1</v>
      </c>
      <c r="X35" s="74">
        <f t="shared" si="0"/>
        <v>1.3193749999999997</v>
      </c>
    </row>
    <row r="36" spans="1:24" x14ac:dyDescent="0.3">
      <c r="A36" s="3">
        <v>30</v>
      </c>
      <c r="B36" s="3" t="s">
        <v>221</v>
      </c>
      <c r="C36" s="77" t="s">
        <v>250</v>
      </c>
      <c r="D36" s="24">
        <v>1</v>
      </c>
      <c r="E36" s="24">
        <v>0.9</v>
      </c>
      <c r="F36" s="24">
        <v>0.7</v>
      </c>
      <c r="G36" s="24">
        <v>1</v>
      </c>
      <c r="H36" s="24">
        <v>0.42899999999999999</v>
      </c>
      <c r="I36" s="24">
        <v>0.76200000000000001</v>
      </c>
      <c r="J36" s="24"/>
      <c r="K36" s="24"/>
      <c r="L36" s="24"/>
      <c r="M36" s="24"/>
      <c r="N36" s="24">
        <v>1</v>
      </c>
      <c r="O36" s="24">
        <v>1</v>
      </c>
      <c r="P36" s="24">
        <v>0.85699999999999998</v>
      </c>
      <c r="Q36" s="24">
        <v>0.9</v>
      </c>
      <c r="R36" s="24">
        <v>0.38100000000000001</v>
      </c>
      <c r="S36" s="24">
        <v>0</v>
      </c>
      <c r="T36" s="24">
        <v>0</v>
      </c>
      <c r="U36" s="24">
        <v>0</v>
      </c>
      <c r="V36" s="24">
        <v>0.85699999999999998</v>
      </c>
      <c r="W36" s="24">
        <v>0.9</v>
      </c>
      <c r="X36" s="74">
        <f t="shared" si="0"/>
        <v>1.33575</v>
      </c>
    </row>
    <row r="37" spans="1:24" x14ac:dyDescent="0.3">
      <c r="A37" s="3">
        <v>31</v>
      </c>
      <c r="B37" s="3" t="s">
        <v>221</v>
      </c>
      <c r="C37" s="77" t="s">
        <v>251</v>
      </c>
      <c r="D37" s="24">
        <v>1</v>
      </c>
      <c r="E37" s="24">
        <v>0.28599999999999998</v>
      </c>
      <c r="F37" s="24">
        <v>0.42799999999999999</v>
      </c>
      <c r="G37" s="24">
        <v>1</v>
      </c>
      <c r="H37" s="24">
        <v>0.36</v>
      </c>
      <c r="I37" s="24">
        <v>0.44</v>
      </c>
      <c r="J37" s="24"/>
      <c r="K37" s="24"/>
      <c r="L37" s="24"/>
      <c r="M37" s="24"/>
      <c r="N37" s="24">
        <v>0.98</v>
      </c>
      <c r="O37" s="24">
        <v>0.95199999999999996</v>
      </c>
      <c r="P37" s="24">
        <v>0.76</v>
      </c>
      <c r="Q37" s="24">
        <v>0.71399999999999997</v>
      </c>
      <c r="R37" s="24">
        <v>0.32</v>
      </c>
      <c r="S37" s="24">
        <v>9.5000000000000001E-2</v>
      </c>
      <c r="T37" s="24">
        <v>0.02</v>
      </c>
      <c r="U37" s="24">
        <v>4.7E-2</v>
      </c>
      <c r="V37" s="24">
        <v>0.88</v>
      </c>
      <c r="W37" s="24">
        <v>0.90400000000000003</v>
      </c>
      <c r="X37" s="74">
        <f t="shared" si="0"/>
        <v>1.14825</v>
      </c>
    </row>
    <row r="38" spans="1:24" x14ac:dyDescent="0.3">
      <c r="A38" s="3">
        <v>32</v>
      </c>
      <c r="B38" s="3" t="s">
        <v>221</v>
      </c>
      <c r="C38" s="77" t="s">
        <v>252</v>
      </c>
      <c r="D38" s="24">
        <v>1</v>
      </c>
      <c r="E38" s="24">
        <v>0.83299999999999996</v>
      </c>
      <c r="F38" s="24">
        <v>0.33300000000000002</v>
      </c>
      <c r="G38" s="24">
        <v>1</v>
      </c>
      <c r="H38" s="24">
        <v>0.245</v>
      </c>
      <c r="I38" s="24">
        <v>0.51</v>
      </c>
      <c r="J38" s="24"/>
      <c r="K38" s="24"/>
      <c r="L38" s="24"/>
      <c r="M38" s="24"/>
      <c r="N38" s="24">
        <v>1</v>
      </c>
      <c r="O38" s="24">
        <v>1</v>
      </c>
      <c r="P38" s="24">
        <v>0.255</v>
      </c>
      <c r="Q38" s="24">
        <v>0.25</v>
      </c>
      <c r="R38" s="24">
        <v>0.38300000000000001</v>
      </c>
      <c r="S38" s="24">
        <v>8.3000000000000004E-2</v>
      </c>
      <c r="T38" s="24">
        <v>0</v>
      </c>
      <c r="U38" s="24">
        <v>0.16600000000000001</v>
      </c>
      <c r="V38" s="24">
        <v>0.61199999999999999</v>
      </c>
      <c r="W38" s="24">
        <v>0.75</v>
      </c>
      <c r="X38" s="74">
        <f t="shared" si="0"/>
        <v>1.0525000000000002</v>
      </c>
    </row>
    <row r="39" spans="1:24" ht="26.4" x14ac:dyDescent="0.3">
      <c r="A39" s="3">
        <v>33</v>
      </c>
      <c r="B39" s="3" t="s">
        <v>221</v>
      </c>
      <c r="C39" s="77" t="s">
        <v>253</v>
      </c>
      <c r="D39" s="24">
        <v>0.94440000000000002</v>
      </c>
      <c r="E39" s="24">
        <v>0.66700000000000004</v>
      </c>
      <c r="F39" s="24">
        <v>0.61099999999999999</v>
      </c>
      <c r="G39" s="24">
        <v>0.98699999999999999</v>
      </c>
      <c r="H39" s="24">
        <v>0.22</v>
      </c>
      <c r="I39" s="24">
        <v>0.45100000000000001</v>
      </c>
      <c r="J39" s="24"/>
      <c r="K39" s="24"/>
      <c r="L39" s="24"/>
      <c r="M39" s="24"/>
      <c r="N39" s="24">
        <v>0.94699999999999995</v>
      </c>
      <c r="O39" s="24">
        <v>1</v>
      </c>
      <c r="P39" s="24">
        <v>0.872</v>
      </c>
      <c r="Q39" s="24">
        <v>0.94399999999999995</v>
      </c>
      <c r="R39" s="24">
        <v>0.41599999999999998</v>
      </c>
      <c r="S39" s="24">
        <v>0.16700000000000001</v>
      </c>
      <c r="T39" s="24">
        <v>1.2999999999999999E-2</v>
      </c>
      <c r="U39" s="24">
        <v>0.111</v>
      </c>
      <c r="V39" s="24">
        <v>0.80500000000000005</v>
      </c>
      <c r="W39" s="24">
        <v>0.94399999999999995</v>
      </c>
      <c r="X39" s="74">
        <f t="shared" si="0"/>
        <v>1.2624249999999999</v>
      </c>
    </row>
    <row r="40" spans="1:24" x14ac:dyDescent="0.3">
      <c r="A40" s="3">
        <v>34</v>
      </c>
      <c r="B40" s="3" t="s">
        <v>221</v>
      </c>
      <c r="C40" s="77" t="s">
        <v>254</v>
      </c>
      <c r="D40" s="24">
        <v>1</v>
      </c>
      <c r="E40" s="24">
        <v>1</v>
      </c>
      <c r="F40" s="24">
        <v>0.36</v>
      </c>
      <c r="G40" s="24">
        <v>1</v>
      </c>
      <c r="H40" s="24">
        <v>0.46</v>
      </c>
      <c r="I40" s="24">
        <v>0.69</v>
      </c>
      <c r="J40" s="24"/>
      <c r="K40" s="24"/>
      <c r="L40" s="24"/>
      <c r="M40" s="24"/>
      <c r="N40" s="24">
        <v>1</v>
      </c>
      <c r="O40" s="24">
        <v>1</v>
      </c>
      <c r="P40" s="24">
        <v>0.88400000000000001</v>
      </c>
      <c r="Q40" s="24">
        <v>0.5</v>
      </c>
      <c r="R40" s="24">
        <v>0.31</v>
      </c>
      <c r="S40" s="24">
        <v>0.13</v>
      </c>
      <c r="T40" s="24">
        <v>3.7999999999999999E-2</v>
      </c>
      <c r="U40" s="24">
        <v>0</v>
      </c>
      <c r="V40" s="24">
        <v>0.88400000000000001</v>
      </c>
      <c r="W40" s="24">
        <v>0.63</v>
      </c>
      <c r="X40" s="74">
        <f t="shared" si="0"/>
        <v>1.2357500000000003</v>
      </c>
    </row>
    <row r="41" spans="1:24" x14ac:dyDescent="0.3">
      <c r="A41" s="3">
        <v>35</v>
      </c>
      <c r="B41" s="3" t="s">
        <v>221</v>
      </c>
      <c r="C41" s="77" t="s">
        <v>255</v>
      </c>
      <c r="D41" s="24">
        <v>1</v>
      </c>
      <c r="E41" s="24">
        <v>1</v>
      </c>
      <c r="F41" s="24">
        <v>2.5000000000000001E-2</v>
      </c>
      <c r="G41" s="24">
        <v>1</v>
      </c>
      <c r="H41" s="24">
        <v>0.16600000000000001</v>
      </c>
      <c r="I41" s="24">
        <v>0.125</v>
      </c>
      <c r="J41" s="24"/>
      <c r="K41" s="24"/>
      <c r="L41" s="24"/>
      <c r="M41" s="24"/>
      <c r="N41" s="24">
        <v>1</v>
      </c>
      <c r="O41" s="24">
        <v>1</v>
      </c>
      <c r="P41" s="24">
        <v>0.91600000000000004</v>
      </c>
      <c r="Q41" s="24">
        <v>0.75</v>
      </c>
      <c r="R41" s="24">
        <v>0.33300000000000002</v>
      </c>
      <c r="S41" s="24">
        <v>0</v>
      </c>
      <c r="T41" s="24">
        <v>0</v>
      </c>
      <c r="U41" s="24">
        <v>0</v>
      </c>
      <c r="V41" s="24">
        <v>0.875</v>
      </c>
      <c r="W41" s="24">
        <v>0.75</v>
      </c>
      <c r="X41" s="74">
        <f t="shared" si="0"/>
        <v>1.1175000000000002</v>
      </c>
    </row>
    <row r="42" spans="1:24" x14ac:dyDescent="0.3">
      <c r="A42" s="3">
        <v>36</v>
      </c>
      <c r="B42" s="3" t="s">
        <v>221</v>
      </c>
      <c r="C42" s="77" t="s">
        <v>256</v>
      </c>
      <c r="D42" s="24"/>
      <c r="E42" s="24"/>
      <c r="F42" s="24"/>
      <c r="G42" s="24">
        <v>1</v>
      </c>
      <c r="H42" s="24">
        <v>0.28999999999999998</v>
      </c>
      <c r="I42" s="24">
        <v>0.52400000000000002</v>
      </c>
      <c r="J42" s="24"/>
      <c r="K42" s="24"/>
      <c r="L42" s="24"/>
      <c r="M42" s="24"/>
      <c r="N42" s="24">
        <v>1</v>
      </c>
      <c r="O42" s="24"/>
      <c r="P42" s="24">
        <v>0.81</v>
      </c>
      <c r="Q42" s="24"/>
      <c r="R42" s="24">
        <v>0.28999999999999998</v>
      </c>
      <c r="S42" s="24"/>
      <c r="T42" s="24"/>
      <c r="U42" s="24"/>
      <c r="V42" s="24">
        <v>0.95199999999999996</v>
      </c>
      <c r="W42" s="24"/>
      <c r="X42" s="74">
        <f t="shared" si="0"/>
        <v>1.3902857142857141</v>
      </c>
    </row>
    <row r="43" spans="1:24" x14ac:dyDescent="0.3">
      <c r="A43" s="3">
        <v>37</v>
      </c>
      <c r="B43" s="3" t="s">
        <v>221</v>
      </c>
      <c r="C43" s="77" t="s">
        <v>257</v>
      </c>
      <c r="D43" s="24">
        <v>0.875</v>
      </c>
      <c r="E43" s="24">
        <v>0.875</v>
      </c>
      <c r="F43" s="24">
        <v>0.25</v>
      </c>
      <c r="G43" s="24">
        <v>1</v>
      </c>
      <c r="H43" s="24">
        <v>0.53300000000000003</v>
      </c>
      <c r="I43" s="24">
        <v>0.33300000000000002</v>
      </c>
      <c r="J43" s="24"/>
      <c r="K43" s="24"/>
      <c r="L43" s="24"/>
      <c r="M43" s="24"/>
      <c r="N43" s="24">
        <v>0.86599999999999999</v>
      </c>
      <c r="O43" s="24">
        <v>1</v>
      </c>
      <c r="P43" s="24">
        <v>0.86599999999999999</v>
      </c>
      <c r="Q43" s="24">
        <v>0.375</v>
      </c>
      <c r="R43" s="24">
        <v>0.13300000000000001</v>
      </c>
      <c r="S43" s="24">
        <v>0.125</v>
      </c>
      <c r="T43" s="24">
        <v>0</v>
      </c>
      <c r="U43" s="24">
        <v>0</v>
      </c>
      <c r="V43" s="24">
        <v>0.8</v>
      </c>
      <c r="W43" s="24">
        <v>0.875</v>
      </c>
      <c r="X43" s="74">
        <f t="shared" si="0"/>
        <v>1.1132500000000001</v>
      </c>
    </row>
    <row r="44" spans="1:24" x14ac:dyDescent="0.3">
      <c r="A44" s="3">
        <v>38</v>
      </c>
      <c r="B44" s="3" t="s">
        <v>221</v>
      </c>
      <c r="C44" s="77" t="s">
        <v>258</v>
      </c>
      <c r="D44" s="24">
        <v>0.84199999999999997</v>
      </c>
      <c r="E44" s="24">
        <v>0.93700000000000006</v>
      </c>
      <c r="F44" s="24">
        <v>0.437</v>
      </c>
      <c r="G44" s="24">
        <v>0.93400000000000005</v>
      </c>
      <c r="H44" s="24">
        <v>0.35499999999999998</v>
      </c>
      <c r="I44" s="24">
        <v>0.58599999999999997</v>
      </c>
      <c r="J44" s="24"/>
      <c r="K44" s="24"/>
      <c r="L44" s="24"/>
      <c r="M44" s="24"/>
      <c r="N44" s="24">
        <v>0.86899999999999999</v>
      </c>
      <c r="O44" s="24">
        <v>0.92800000000000005</v>
      </c>
      <c r="P44" s="24">
        <v>0.78200000000000003</v>
      </c>
      <c r="Q44" s="24">
        <v>0.71399999999999997</v>
      </c>
      <c r="R44" s="24">
        <v>0.17399999999999999</v>
      </c>
      <c r="S44" s="24">
        <v>0</v>
      </c>
      <c r="T44" s="24">
        <v>0</v>
      </c>
      <c r="U44" s="24">
        <v>0.14299999999999999</v>
      </c>
      <c r="V44" s="24">
        <v>0.63</v>
      </c>
      <c r="W44" s="24">
        <v>0.78600000000000003</v>
      </c>
      <c r="X44" s="74">
        <f t="shared" si="0"/>
        <v>1.1396250000000001</v>
      </c>
    </row>
    <row r="45" spans="1:24" x14ac:dyDescent="0.3">
      <c r="A45" s="3">
        <v>39</v>
      </c>
      <c r="B45" s="3" t="s">
        <v>221</v>
      </c>
      <c r="C45" s="77" t="s">
        <v>259</v>
      </c>
      <c r="D45" s="24">
        <v>1</v>
      </c>
      <c r="E45" s="24">
        <v>1</v>
      </c>
      <c r="F45" s="24">
        <v>0.625</v>
      </c>
      <c r="G45" s="24">
        <v>1</v>
      </c>
      <c r="H45" s="24">
        <v>8.7999999999999995E-2</v>
      </c>
      <c r="I45" s="24">
        <v>0.17799999999999999</v>
      </c>
      <c r="J45" s="24"/>
      <c r="K45" s="24"/>
      <c r="L45" s="24"/>
      <c r="M45" s="24"/>
      <c r="N45" s="24">
        <v>0.95599999999999996</v>
      </c>
      <c r="O45" s="24">
        <v>1</v>
      </c>
      <c r="P45" s="24">
        <v>0.88900000000000001</v>
      </c>
      <c r="Q45" s="24">
        <v>0.875</v>
      </c>
      <c r="R45" s="24">
        <v>0.26700000000000002</v>
      </c>
      <c r="S45" s="24">
        <v>0.5</v>
      </c>
      <c r="T45" s="24">
        <v>2.1999999999999999E-2</v>
      </c>
      <c r="U45" s="24">
        <v>0.625</v>
      </c>
      <c r="V45" s="24">
        <v>1</v>
      </c>
      <c r="W45" s="24">
        <v>0.86699999999999999</v>
      </c>
      <c r="X45" s="74">
        <f t="shared" si="0"/>
        <v>1.3614999999999999</v>
      </c>
    </row>
    <row r="46" spans="1:24" x14ac:dyDescent="0.3">
      <c r="A46" s="3">
        <v>40</v>
      </c>
      <c r="B46" s="3" t="s">
        <v>221</v>
      </c>
      <c r="C46" s="77" t="s">
        <v>260</v>
      </c>
      <c r="D46" s="24">
        <v>0.85699999999999998</v>
      </c>
      <c r="E46" s="24">
        <v>0.28599999999999998</v>
      </c>
      <c r="F46" s="24">
        <v>0.14299999999999999</v>
      </c>
      <c r="G46" s="24">
        <v>1</v>
      </c>
      <c r="H46" s="24">
        <v>0.11799999999999999</v>
      </c>
      <c r="I46" s="24">
        <v>0.29399999999999998</v>
      </c>
      <c r="J46" s="24"/>
      <c r="K46" s="24"/>
      <c r="L46" s="24"/>
      <c r="M46" s="24"/>
      <c r="N46" s="24">
        <v>0.94099999999999995</v>
      </c>
      <c r="O46" s="24">
        <v>0.85699999999999998</v>
      </c>
      <c r="P46" s="24">
        <v>0.58799999999999997</v>
      </c>
      <c r="Q46" s="24">
        <v>0.71399999999999997</v>
      </c>
      <c r="R46" s="24">
        <v>0.41199999999999998</v>
      </c>
      <c r="S46" s="24">
        <v>0</v>
      </c>
      <c r="T46" s="24">
        <v>0</v>
      </c>
      <c r="U46" s="24">
        <v>0</v>
      </c>
      <c r="V46" s="24">
        <v>0.76500000000000001</v>
      </c>
      <c r="W46" s="24">
        <v>0.71399999999999997</v>
      </c>
      <c r="X46" s="74">
        <f t="shared" si="0"/>
        <v>0.96112500000000001</v>
      </c>
    </row>
    <row r="47" spans="1:24" ht="26.4" x14ac:dyDescent="0.3">
      <c r="A47" s="3">
        <v>41</v>
      </c>
      <c r="B47" s="3" t="s">
        <v>221</v>
      </c>
      <c r="C47" s="77" t="s">
        <v>261</v>
      </c>
      <c r="D47" s="24">
        <v>1</v>
      </c>
      <c r="E47" s="24">
        <v>0.35299999999999998</v>
      </c>
      <c r="F47" s="24">
        <v>0.55900000000000005</v>
      </c>
      <c r="G47" s="24">
        <v>1</v>
      </c>
      <c r="H47" s="24">
        <v>0.108</v>
      </c>
      <c r="I47" s="24">
        <v>0.30399999999999999</v>
      </c>
      <c r="J47" s="24"/>
      <c r="K47" s="24"/>
      <c r="L47" s="24"/>
      <c r="M47" s="24"/>
      <c r="N47" s="24">
        <v>1</v>
      </c>
      <c r="O47" s="24">
        <v>1</v>
      </c>
      <c r="P47" s="24">
        <v>1</v>
      </c>
      <c r="Q47" s="24">
        <v>0.94</v>
      </c>
      <c r="R47" s="24">
        <v>0.37</v>
      </c>
      <c r="S47" s="24">
        <v>6.3E-2</v>
      </c>
      <c r="T47" s="24">
        <v>0.02</v>
      </c>
      <c r="U47" s="24">
        <v>0.188</v>
      </c>
      <c r="V47" s="24">
        <v>0.93200000000000005</v>
      </c>
      <c r="W47" s="24">
        <v>0.94</v>
      </c>
      <c r="X47" s="74">
        <f t="shared" si="0"/>
        <v>1.2221249999999997</v>
      </c>
    </row>
    <row r="48" spans="1:24" x14ac:dyDescent="0.3">
      <c r="A48" s="3">
        <v>42</v>
      </c>
      <c r="B48" s="3" t="s">
        <v>221</v>
      </c>
      <c r="C48" s="77" t="s">
        <v>262</v>
      </c>
      <c r="D48" s="24">
        <v>1</v>
      </c>
      <c r="E48" s="24">
        <v>0.6</v>
      </c>
      <c r="F48" s="24">
        <v>0.6</v>
      </c>
      <c r="G48" s="24">
        <v>1</v>
      </c>
      <c r="H48" s="24">
        <v>0.08</v>
      </c>
      <c r="I48" s="24">
        <v>0.68</v>
      </c>
      <c r="J48" s="24"/>
      <c r="K48" s="24"/>
      <c r="L48" s="24"/>
      <c r="M48" s="24"/>
      <c r="N48" s="24">
        <v>1</v>
      </c>
      <c r="O48" s="24">
        <v>1</v>
      </c>
      <c r="P48" s="24">
        <v>0.88</v>
      </c>
      <c r="Q48" s="24">
        <v>1</v>
      </c>
      <c r="R48" s="24">
        <v>0.48</v>
      </c>
      <c r="S48" s="24">
        <v>0</v>
      </c>
      <c r="T48" s="24">
        <v>0.08</v>
      </c>
      <c r="U48" s="24">
        <v>0</v>
      </c>
      <c r="V48" s="24">
        <v>0.96</v>
      </c>
      <c r="W48" s="24">
        <v>1</v>
      </c>
      <c r="X48" s="74">
        <f t="shared" si="0"/>
        <v>1.2949999999999999</v>
      </c>
    </row>
    <row r="49" spans="1:24" x14ac:dyDescent="0.3">
      <c r="A49" s="3">
        <v>43</v>
      </c>
      <c r="B49" s="3" t="s">
        <v>221</v>
      </c>
      <c r="C49" s="77" t="s">
        <v>275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74"/>
    </row>
    <row r="50" spans="1:24" ht="26.4" x14ac:dyDescent="0.3">
      <c r="A50" s="69" t="s">
        <v>215</v>
      </c>
      <c r="B50" s="57" t="s">
        <v>221</v>
      </c>
      <c r="C50" s="61"/>
      <c r="D50" s="61">
        <f>AVERAGE(D7:D49)</f>
        <v>0.96860000000000002</v>
      </c>
      <c r="E50" s="61">
        <f t="shared" ref="E50:X50" si="1">AVERAGE(E7:E49)</f>
        <v>0.73267647058823537</v>
      </c>
      <c r="F50" s="61">
        <f t="shared" si="1"/>
        <v>0.41752941176470587</v>
      </c>
      <c r="G50" s="61">
        <f t="shared" si="1"/>
        <v>0.99569230769230754</v>
      </c>
      <c r="H50" s="61">
        <f t="shared" si="1"/>
        <v>0.31522051282051283</v>
      </c>
      <c r="I50" s="61">
        <f t="shared" si="1"/>
        <v>0.49276923076923079</v>
      </c>
      <c r="J50" s="61"/>
      <c r="K50" s="61"/>
      <c r="L50" s="61"/>
      <c r="M50" s="61"/>
      <c r="N50" s="61">
        <f t="shared" si="1"/>
        <v>0.9495897435897438</v>
      </c>
      <c r="O50" s="61">
        <f t="shared" si="1"/>
        <v>0.96891176470588225</v>
      </c>
      <c r="P50" s="61">
        <f t="shared" si="1"/>
        <v>0.81855384615384585</v>
      </c>
      <c r="Q50" s="61">
        <f t="shared" si="1"/>
        <v>0.79041176470588226</v>
      </c>
      <c r="R50" s="61">
        <f t="shared" si="1"/>
        <v>0.31264736842105256</v>
      </c>
      <c r="S50" s="61">
        <f t="shared" si="1"/>
        <v>0.12288235294117647</v>
      </c>
      <c r="T50" s="61">
        <f t="shared" si="1"/>
        <v>3.0552631578947369E-2</v>
      </c>
      <c r="U50" s="61">
        <f t="shared" si="1"/>
        <v>0.21501176470588237</v>
      </c>
      <c r="V50" s="61">
        <f t="shared" si="1"/>
        <v>0.85036842105263144</v>
      </c>
      <c r="W50" s="61">
        <f t="shared" si="1"/>
        <v>0.86291176470588227</v>
      </c>
      <c r="X50" s="61">
        <f t="shared" si="1"/>
        <v>1.2171957163207165</v>
      </c>
    </row>
    <row r="51" spans="1:24" x14ac:dyDescent="0.3">
      <c r="X51" s="25"/>
    </row>
  </sheetData>
  <sheetProtection algorithmName="SHA-512" hashValue="Gcai4TdsiRxyodFNSNd1NvYslNBRyceMHlsBtRvyyI2X+H87iHH9ldsiTN3VGC82Ob52MFF9LDSOSdJtkplshw==" saltValue="uU120ago5/RDQFqCmVY7Ow==" spinCount="100000" sheet="1" objects="1" scenarios="1" selectLockedCells="1" selectUnlockedCells="1"/>
  <mergeCells count="16">
    <mergeCell ref="C1:W1"/>
    <mergeCell ref="X3:X5"/>
    <mergeCell ref="T4:U4"/>
    <mergeCell ref="V3:W3"/>
    <mergeCell ref="D3:F3"/>
    <mergeCell ref="L3:M3"/>
    <mergeCell ref="N3:Q3"/>
    <mergeCell ref="N4:O4"/>
    <mergeCell ref="P4:Q4"/>
    <mergeCell ref="R3:U3"/>
    <mergeCell ref="R4:S4"/>
    <mergeCell ref="A3:A6"/>
    <mergeCell ref="B3:B6"/>
    <mergeCell ref="C3:C6"/>
    <mergeCell ref="G3:I3"/>
    <mergeCell ref="J3:K3"/>
  </mergeCells>
  <pageMargins left="0" right="0" top="0" bottom="0" header="0" footer="0"/>
  <pageSetup paperSize="9" scale="55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9"/>
  <sheetViews>
    <sheetView zoomScale="60" zoomScaleNormal="60" workbookViewId="0">
      <selection activeCell="P45" sqref="P45"/>
    </sheetView>
  </sheetViews>
  <sheetFormatPr defaultRowHeight="14.4" x14ac:dyDescent="0.3"/>
  <cols>
    <col min="2" max="2" width="22" customWidth="1"/>
    <col min="3" max="3" width="32.33203125" customWidth="1"/>
    <col min="4" max="4" width="13.6640625" customWidth="1"/>
    <col min="5" max="7" width="14.33203125" customWidth="1"/>
    <col min="8" max="9" width="12.6640625" customWidth="1"/>
    <col min="10" max="10" width="12.88671875" customWidth="1"/>
    <col min="11" max="11" width="19.109375" customWidth="1"/>
    <col min="12" max="12" width="19.33203125" customWidth="1"/>
    <col min="13" max="13" width="13.88671875" customWidth="1"/>
    <col min="14" max="14" width="20.109375" customWidth="1"/>
    <col min="15" max="15" width="18.88671875" customWidth="1"/>
    <col min="16" max="16" width="9.88671875" customWidth="1"/>
  </cols>
  <sheetData>
    <row r="1" spans="1:16" s="90" customFormat="1" ht="15.6" x14ac:dyDescent="0.3">
      <c r="A1" s="335" t="s">
        <v>148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3" spans="1:16" ht="60" customHeight="1" x14ac:dyDescent="0.3">
      <c r="A3" s="293" t="s">
        <v>2</v>
      </c>
      <c r="B3" s="294" t="s">
        <v>105</v>
      </c>
      <c r="C3" s="328" t="s">
        <v>104</v>
      </c>
      <c r="D3" s="331" t="s">
        <v>149</v>
      </c>
      <c r="E3" s="342"/>
      <c r="F3" s="331" t="s">
        <v>150</v>
      </c>
      <c r="G3" s="342"/>
      <c r="H3" s="331" t="s">
        <v>151</v>
      </c>
      <c r="I3" s="343"/>
      <c r="J3" s="342"/>
      <c r="K3" s="328" t="s">
        <v>152</v>
      </c>
      <c r="L3" s="328" t="s">
        <v>153</v>
      </c>
      <c r="M3" s="328" t="s">
        <v>154</v>
      </c>
      <c r="N3" s="337" t="s">
        <v>155</v>
      </c>
      <c r="O3" s="337" t="s">
        <v>156</v>
      </c>
      <c r="P3" s="340" t="s">
        <v>183</v>
      </c>
    </row>
    <row r="4" spans="1:16" x14ac:dyDescent="0.3">
      <c r="A4" s="293"/>
      <c r="B4" s="295"/>
      <c r="C4" s="329"/>
      <c r="D4" s="45" t="s">
        <v>157</v>
      </c>
      <c r="E4" s="45" t="s">
        <v>158</v>
      </c>
      <c r="F4" s="45" t="s">
        <v>159</v>
      </c>
      <c r="G4" s="45" t="s">
        <v>160</v>
      </c>
      <c r="H4" s="45" t="s">
        <v>161</v>
      </c>
      <c r="I4" s="45" t="s">
        <v>162</v>
      </c>
      <c r="J4" s="45" t="s">
        <v>163</v>
      </c>
      <c r="K4" s="344"/>
      <c r="L4" s="344"/>
      <c r="M4" s="344"/>
      <c r="N4" s="338"/>
      <c r="O4" s="338"/>
      <c r="P4" s="341"/>
    </row>
    <row r="5" spans="1:16" ht="44.25" customHeight="1" x14ac:dyDescent="0.3">
      <c r="A5" s="293"/>
      <c r="B5" s="327"/>
      <c r="C5" s="329"/>
      <c r="D5" s="52" t="s">
        <v>164</v>
      </c>
      <c r="E5" s="52" t="s">
        <v>165</v>
      </c>
      <c r="F5" s="52" t="s">
        <v>164</v>
      </c>
      <c r="G5" s="52" t="s">
        <v>165</v>
      </c>
      <c r="H5" s="52" t="s">
        <v>164</v>
      </c>
      <c r="I5" s="52" t="s">
        <v>166</v>
      </c>
      <c r="J5" s="52" t="s">
        <v>167</v>
      </c>
      <c r="K5" s="345"/>
      <c r="L5" s="345"/>
      <c r="M5" s="345"/>
      <c r="N5" s="339"/>
      <c r="O5" s="339"/>
      <c r="P5" s="65" t="s">
        <v>59</v>
      </c>
    </row>
    <row r="6" spans="1:16" ht="26.4" x14ac:dyDescent="0.3">
      <c r="A6" s="3">
        <v>1</v>
      </c>
      <c r="B6" s="3" t="s">
        <v>221</v>
      </c>
      <c r="C6" s="79" t="s">
        <v>222</v>
      </c>
      <c r="D6" s="24"/>
      <c r="E6" s="24"/>
      <c r="F6" s="24"/>
      <c r="G6" s="24"/>
      <c r="H6" s="24"/>
      <c r="I6" s="24"/>
      <c r="J6" s="24"/>
      <c r="K6" s="125"/>
      <c r="L6" s="24"/>
      <c r="M6" s="24"/>
      <c r="N6" s="24"/>
      <c r="O6" s="24"/>
      <c r="P6" s="66"/>
    </row>
    <row r="7" spans="1:16" ht="26.4" x14ac:dyDescent="0.3">
      <c r="A7" s="3">
        <v>2</v>
      </c>
      <c r="B7" s="3" t="s">
        <v>221</v>
      </c>
      <c r="C7" s="79" t="s">
        <v>223</v>
      </c>
      <c r="D7" s="24"/>
      <c r="E7" s="24"/>
      <c r="F7" s="24"/>
      <c r="G7" s="24"/>
      <c r="H7" s="24"/>
      <c r="I7" s="24"/>
      <c r="J7" s="24"/>
      <c r="K7" s="125"/>
      <c r="L7" s="24"/>
      <c r="M7" s="24"/>
      <c r="N7" s="24"/>
      <c r="O7" s="24"/>
      <c r="P7" s="63"/>
    </row>
    <row r="8" spans="1:16" ht="26.4" x14ac:dyDescent="0.3">
      <c r="A8" s="3">
        <v>3</v>
      </c>
      <c r="B8" s="3" t="s">
        <v>221</v>
      </c>
      <c r="C8" s="79" t="s">
        <v>224</v>
      </c>
      <c r="D8" s="24"/>
      <c r="E8" s="24"/>
      <c r="F8" s="24"/>
      <c r="G8" s="24"/>
      <c r="H8" s="24"/>
      <c r="I8" s="24"/>
      <c r="J8" s="24"/>
      <c r="K8" s="125"/>
      <c r="L8" s="24"/>
      <c r="M8" s="24"/>
      <c r="N8" s="24"/>
      <c r="O8" s="24"/>
      <c r="P8" s="63"/>
    </row>
    <row r="9" spans="1:16" x14ac:dyDescent="0.3">
      <c r="A9" s="3">
        <v>4</v>
      </c>
      <c r="B9" s="3" t="s">
        <v>221</v>
      </c>
      <c r="C9" s="80" t="s">
        <v>225</v>
      </c>
      <c r="D9" s="24"/>
      <c r="E9" s="24"/>
      <c r="F9" s="24">
        <v>0.45400000000000001</v>
      </c>
      <c r="G9" s="24">
        <v>0.27200000000000002</v>
      </c>
      <c r="H9" s="24"/>
      <c r="I9" s="24"/>
      <c r="J9" s="24"/>
      <c r="K9" s="125"/>
      <c r="L9" s="24"/>
      <c r="M9" s="24"/>
      <c r="N9" s="24"/>
      <c r="O9" s="24"/>
      <c r="P9" s="133">
        <f>AVERAGE(F9:O9)*2</f>
        <v>0.72599999999999998</v>
      </c>
    </row>
    <row r="10" spans="1:16" ht="26.4" x14ac:dyDescent="0.3">
      <c r="A10" s="3">
        <v>5</v>
      </c>
      <c r="B10" s="3" t="s">
        <v>221</v>
      </c>
      <c r="C10" s="80" t="s">
        <v>226</v>
      </c>
      <c r="D10" s="24"/>
      <c r="E10" s="24"/>
      <c r="F10" s="24">
        <v>0.54300000000000004</v>
      </c>
      <c r="G10" s="24">
        <v>0.63400000000000001</v>
      </c>
      <c r="H10" s="24"/>
      <c r="I10" s="24"/>
      <c r="J10" s="24"/>
      <c r="K10" s="125"/>
      <c r="L10" s="24"/>
      <c r="M10" s="24"/>
      <c r="N10" s="24"/>
      <c r="O10" s="24"/>
      <c r="P10" s="133">
        <f t="shared" ref="P10:P47" si="0">AVERAGE(F10:O10)*2</f>
        <v>1.177</v>
      </c>
    </row>
    <row r="11" spans="1:16" x14ac:dyDescent="0.3">
      <c r="A11" s="3">
        <v>6</v>
      </c>
      <c r="B11" s="3" t="s">
        <v>221</v>
      </c>
      <c r="C11" s="77" t="s">
        <v>227</v>
      </c>
      <c r="D11" s="24"/>
      <c r="E11" s="24"/>
      <c r="F11" s="24">
        <v>0.47599999999999998</v>
      </c>
      <c r="G11" s="24">
        <v>0.76</v>
      </c>
      <c r="H11" s="24"/>
      <c r="I11" s="24"/>
      <c r="J11" s="24"/>
      <c r="K11" s="125"/>
      <c r="L11" s="24"/>
      <c r="M11" s="24"/>
      <c r="N11" s="24"/>
      <c r="O11" s="24"/>
      <c r="P11" s="133">
        <f t="shared" si="0"/>
        <v>1.236</v>
      </c>
    </row>
    <row r="12" spans="1:16" x14ac:dyDescent="0.3">
      <c r="A12" s="3">
        <v>7</v>
      </c>
      <c r="B12" s="3" t="s">
        <v>221</v>
      </c>
      <c r="C12" s="77" t="s">
        <v>228</v>
      </c>
      <c r="D12" s="24"/>
      <c r="E12" s="24"/>
      <c r="F12" s="24">
        <v>0.6</v>
      </c>
      <c r="G12" s="24">
        <v>0.64</v>
      </c>
      <c r="H12" s="24">
        <v>0.66700000000000004</v>
      </c>
      <c r="I12" s="24">
        <v>0.25</v>
      </c>
      <c r="J12" s="24">
        <v>0.875</v>
      </c>
      <c r="K12" s="125">
        <v>0</v>
      </c>
      <c r="L12" s="24">
        <v>1</v>
      </c>
      <c r="M12" s="24">
        <v>1</v>
      </c>
      <c r="N12" s="24">
        <v>0</v>
      </c>
      <c r="O12" s="24">
        <v>0</v>
      </c>
      <c r="P12" s="133">
        <f t="shared" si="0"/>
        <v>1.0064</v>
      </c>
    </row>
    <row r="13" spans="1:16" x14ac:dyDescent="0.3">
      <c r="A13" s="3">
        <v>8</v>
      </c>
      <c r="B13" s="3" t="s">
        <v>221</v>
      </c>
      <c r="C13" s="77" t="s">
        <v>229</v>
      </c>
      <c r="D13" s="24"/>
      <c r="E13" s="24"/>
      <c r="F13" s="24">
        <v>0.46800000000000003</v>
      </c>
      <c r="G13" s="24">
        <v>0.52100000000000002</v>
      </c>
      <c r="H13" s="24">
        <v>0.45800000000000002</v>
      </c>
      <c r="I13" s="24">
        <v>0.68799999999999994</v>
      </c>
      <c r="J13" s="24">
        <v>0.25</v>
      </c>
      <c r="K13" s="125">
        <v>0</v>
      </c>
      <c r="L13" s="24">
        <v>0.6</v>
      </c>
      <c r="M13" s="24">
        <v>0</v>
      </c>
      <c r="N13" s="24">
        <v>0</v>
      </c>
      <c r="O13" s="24">
        <v>0</v>
      </c>
      <c r="P13" s="133">
        <f t="shared" si="0"/>
        <v>0.59699999999999998</v>
      </c>
    </row>
    <row r="14" spans="1:16" ht="26.4" x14ac:dyDescent="0.3">
      <c r="A14" s="3">
        <v>9</v>
      </c>
      <c r="B14" s="3" t="s">
        <v>221</v>
      </c>
      <c r="C14" s="77" t="s">
        <v>230</v>
      </c>
      <c r="D14" s="24"/>
      <c r="E14" s="24"/>
      <c r="F14" s="24">
        <v>0.55700000000000005</v>
      </c>
      <c r="G14" s="24">
        <v>0.622</v>
      </c>
      <c r="H14" s="24">
        <v>0.68400000000000005</v>
      </c>
      <c r="I14" s="24">
        <v>0.63600000000000001</v>
      </c>
      <c r="J14" s="24">
        <v>0.375</v>
      </c>
      <c r="K14" s="125">
        <v>1</v>
      </c>
      <c r="L14" s="24"/>
      <c r="M14" s="24"/>
      <c r="N14" s="24">
        <v>0</v>
      </c>
      <c r="O14" s="24"/>
      <c r="P14" s="133">
        <f t="shared" si="0"/>
        <v>1.106857142857143</v>
      </c>
    </row>
    <row r="15" spans="1:16" ht="26.4" x14ac:dyDescent="0.3">
      <c r="A15" s="3">
        <v>10</v>
      </c>
      <c r="B15" s="3" t="s">
        <v>221</v>
      </c>
      <c r="C15" s="77" t="s">
        <v>231</v>
      </c>
      <c r="D15" s="24"/>
      <c r="E15" s="24"/>
      <c r="F15" s="24">
        <v>0.44</v>
      </c>
      <c r="G15" s="24">
        <v>0.5</v>
      </c>
      <c r="H15" s="24">
        <v>0.74</v>
      </c>
      <c r="I15" s="24">
        <v>0.64</v>
      </c>
      <c r="J15" s="24">
        <v>0.5</v>
      </c>
      <c r="K15" s="125">
        <v>0.4</v>
      </c>
      <c r="L15" s="24">
        <v>1</v>
      </c>
      <c r="M15" s="24">
        <v>0.75</v>
      </c>
      <c r="N15" s="24">
        <v>0</v>
      </c>
      <c r="O15" s="24">
        <v>0</v>
      </c>
      <c r="P15" s="133">
        <f t="shared" si="0"/>
        <v>0.99399999999999999</v>
      </c>
    </row>
    <row r="16" spans="1:16" x14ac:dyDescent="0.3">
      <c r="A16" s="3">
        <v>11</v>
      </c>
      <c r="B16" s="3" t="s">
        <v>221</v>
      </c>
      <c r="C16" s="77" t="s">
        <v>232</v>
      </c>
      <c r="D16" s="24"/>
      <c r="E16" s="24"/>
      <c r="F16" s="24">
        <v>1</v>
      </c>
      <c r="G16" s="24">
        <v>0.74</v>
      </c>
      <c r="H16" s="24">
        <v>0.64</v>
      </c>
      <c r="I16" s="24">
        <v>0.3</v>
      </c>
      <c r="J16" s="24">
        <v>0.43</v>
      </c>
      <c r="K16" s="125">
        <v>0</v>
      </c>
      <c r="L16" s="24"/>
      <c r="M16" s="24"/>
      <c r="N16" s="24">
        <v>0</v>
      </c>
      <c r="O16" s="24">
        <v>0</v>
      </c>
      <c r="P16" s="133">
        <f t="shared" si="0"/>
        <v>0.77749999999999997</v>
      </c>
    </row>
    <row r="17" spans="1:16" ht="26.4" x14ac:dyDescent="0.3">
      <c r="A17" s="3">
        <v>12</v>
      </c>
      <c r="B17" s="3" t="s">
        <v>221</v>
      </c>
      <c r="C17" s="77" t="s">
        <v>233</v>
      </c>
      <c r="D17" s="24"/>
      <c r="E17" s="24"/>
      <c r="F17" s="24">
        <v>0.59099999999999997</v>
      </c>
      <c r="G17" s="24">
        <v>0.53</v>
      </c>
      <c r="H17" s="24">
        <v>0.60799999999999998</v>
      </c>
      <c r="I17" s="24">
        <v>0.60499999999999998</v>
      </c>
      <c r="J17" s="24">
        <v>0.625</v>
      </c>
      <c r="K17" s="125">
        <v>0</v>
      </c>
      <c r="L17" s="24">
        <v>1</v>
      </c>
      <c r="M17" s="24">
        <v>1</v>
      </c>
      <c r="N17" s="24">
        <v>0</v>
      </c>
      <c r="O17" s="24">
        <v>0</v>
      </c>
      <c r="P17" s="133">
        <f t="shared" si="0"/>
        <v>0.9917999999999999</v>
      </c>
    </row>
    <row r="18" spans="1:16" x14ac:dyDescent="0.3">
      <c r="A18" s="3">
        <v>13</v>
      </c>
      <c r="B18" s="3" t="s">
        <v>221</v>
      </c>
      <c r="C18" s="78" t="s">
        <v>234</v>
      </c>
      <c r="D18" s="24"/>
      <c r="E18" s="24"/>
      <c r="F18" s="24">
        <v>0.19</v>
      </c>
      <c r="G18" s="24">
        <v>0.71399999999999997</v>
      </c>
      <c r="H18" s="24">
        <v>0.83299999999999996</v>
      </c>
      <c r="I18" s="24">
        <v>0.5</v>
      </c>
      <c r="J18" s="24"/>
      <c r="K18" s="125"/>
      <c r="L18" s="24"/>
      <c r="M18" s="24"/>
      <c r="N18" s="24">
        <v>0</v>
      </c>
      <c r="O18" s="24"/>
      <c r="P18" s="133">
        <f t="shared" si="0"/>
        <v>0.89480000000000004</v>
      </c>
    </row>
    <row r="19" spans="1:16" x14ac:dyDescent="0.3">
      <c r="A19" s="3">
        <v>14</v>
      </c>
      <c r="B19" s="3" t="s">
        <v>221</v>
      </c>
      <c r="C19" s="77" t="s">
        <v>235</v>
      </c>
      <c r="D19" s="24"/>
      <c r="E19" s="24"/>
      <c r="F19" s="24">
        <v>0.53300000000000003</v>
      </c>
      <c r="G19" s="24">
        <v>0.73299999999999998</v>
      </c>
      <c r="H19" s="24"/>
      <c r="I19" s="24"/>
      <c r="J19" s="24"/>
      <c r="K19" s="125"/>
      <c r="L19" s="24"/>
      <c r="M19" s="24"/>
      <c r="N19" s="24"/>
      <c r="O19" s="24"/>
      <c r="P19" s="133">
        <f t="shared" si="0"/>
        <v>1.266</v>
      </c>
    </row>
    <row r="20" spans="1:16" x14ac:dyDescent="0.3">
      <c r="A20" s="3">
        <v>15</v>
      </c>
      <c r="B20" s="3" t="s">
        <v>221</v>
      </c>
      <c r="C20" s="77" t="s">
        <v>236</v>
      </c>
      <c r="D20" s="24"/>
      <c r="E20" s="24"/>
      <c r="F20" s="24">
        <v>0.55400000000000005</v>
      </c>
      <c r="G20" s="24">
        <v>0.70299999999999996</v>
      </c>
      <c r="H20" s="24">
        <v>0.182</v>
      </c>
      <c r="I20" s="24">
        <v>0.5</v>
      </c>
      <c r="J20" s="24">
        <v>0</v>
      </c>
      <c r="K20" s="125" t="s">
        <v>292</v>
      </c>
      <c r="L20" s="125">
        <v>0</v>
      </c>
      <c r="M20" s="24">
        <v>0</v>
      </c>
      <c r="N20" s="24">
        <v>0</v>
      </c>
      <c r="O20" s="24">
        <v>0</v>
      </c>
      <c r="P20" s="133">
        <f t="shared" si="0"/>
        <v>0.43088888888888888</v>
      </c>
    </row>
    <row r="21" spans="1:16" ht="39.6" x14ac:dyDescent="0.3">
      <c r="A21" s="3">
        <v>16</v>
      </c>
      <c r="B21" s="3" t="s">
        <v>221</v>
      </c>
      <c r="C21" s="77" t="s">
        <v>237</v>
      </c>
      <c r="D21" s="24"/>
      <c r="E21" s="24"/>
      <c r="F21" s="24">
        <v>0.621</v>
      </c>
      <c r="G21" s="24">
        <v>0.621</v>
      </c>
      <c r="H21" s="24">
        <v>0.36299999999999999</v>
      </c>
      <c r="I21" s="24">
        <v>0.625</v>
      </c>
      <c r="J21" s="24">
        <v>0.66600000000000004</v>
      </c>
      <c r="K21" s="125">
        <v>0</v>
      </c>
      <c r="L21" s="24">
        <v>1</v>
      </c>
      <c r="M21" s="24">
        <v>1</v>
      </c>
      <c r="N21" s="24">
        <v>-0.09</v>
      </c>
      <c r="O21" s="24">
        <v>0</v>
      </c>
      <c r="P21" s="133">
        <f>AVERAGE(F21:O21)*2</f>
        <v>0.96120000000000005</v>
      </c>
    </row>
    <row r="22" spans="1:16" x14ac:dyDescent="0.3">
      <c r="A22" s="3">
        <v>17</v>
      </c>
      <c r="B22" s="3" t="s">
        <v>221</v>
      </c>
      <c r="C22" s="77" t="s">
        <v>238</v>
      </c>
      <c r="D22" s="24"/>
      <c r="E22" s="24"/>
      <c r="F22" s="24">
        <v>0.78400000000000003</v>
      </c>
      <c r="G22" s="24">
        <v>0.57299999999999995</v>
      </c>
      <c r="H22" s="24">
        <v>0.66669999999999996</v>
      </c>
      <c r="I22" s="24">
        <v>0.433</v>
      </c>
      <c r="J22" s="24">
        <v>0</v>
      </c>
      <c r="K22" s="125">
        <v>5.1999999999999998E-2</v>
      </c>
      <c r="L22" s="24"/>
      <c r="M22" s="24"/>
      <c r="N22" s="24">
        <v>0</v>
      </c>
      <c r="O22" s="24"/>
      <c r="P22" s="133">
        <f t="shared" si="0"/>
        <v>0.7167714285714285</v>
      </c>
    </row>
    <row r="23" spans="1:16" x14ac:dyDescent="0.3">
      <c r="A23" s="3">
        <v>18</v>
      </c>
      <c r="B23" s="3" t="s">
        <v>221</v>
      </c>
      <c r="C23" s="76" t="s">
        <v>239</v>
      </c>
      <c r="D23" s="24"/>
      <c r="E23" s="24"/>
      <c r="F23" s="24">
        <v>0.313</v>
      </c>
      <c r="G23" s="24">
        <v>0.75</v>
      </c>
      <c r="H23" s="24">
        <v>0.83299999999999996</v>
      </c>
      <c r="I23" s="24">
        <v>0.25</v>
      </c>
      <c r="J23" s="24">
        <v>0</v>
      </c>
      <c r="K23" s="125">
        <v>0</v>
      </c>
      <c r="L23" s="24"/>
      <c r="M23" s="24"/>
      <c r="N23" s="24">
        <v>0</v>
      </c>
      <c r="O23" s="24"/>
      <c r="P23" s="133">
        <f t="shared" si="0"/>
        <v>0.6131428571428571</v>
      </c>
    </row>
    <row r="24" spans="1:16" x14ac:dyDescent="0.3">
      <c r="A24" s="3">
        <v>19</v>
      </c>
      <c r="B24" s="3" t="s">
        <v>221</v>
      </c>
      <c r="C24" s="112" t="s">
        <v>273</v>
      </c>
      <c r="D24" s="24"/>
      <c r="E24" s="24"/>
      <c r="F24" s="24">
        <v>0.432</v>
      </c>
      <c r="G24" s="24">
        <v>0.69399999999999995</v>
      </c>
      <c r="H24" s="24">
        <v>0.66</v>
      </c>
      <c r="I24" s="24">
        <v>0.56699999999999995</v>
      </c>
      <c r="J24" s="24">
        <v>0.4</v>
      </c>
      <c r="K24" s="125">
        <v>3.5999999999999997E-2</v>
      </c>
      <c r="L24" s="24">
        <v>0.8</v>
      </c>
      <c r="M24" s="24">
        <v>0.5</v>
      </c>
      <c r="N24" s="24">
        <v>0</v>
      </c>
      <c r="O24" s="24">
        <v>0</v>
      </c>
      <c r="P24" s="133">
        <f t="shared" si="0"/>
        <v>0.81779999999999986</v>
      </c>
    </row>
    <row r="25" spans="1:16" x14ac:dyDescent="0.3">
      <c r="A25" s="3">
        <v>20</v>
      </c>
      <c r="B25" s="3" t="s">
        <v>221</v>
      </c>
      <c r="C25" s="77" t="s">
        <v>240</v>
      </c>
      <c r="D25" s="24"/>
      <c r="E25" s="24"/>
      <c r="F25" s="24">
        <v>0.128</v>
      </c>
      <c r="G25" s="24">
        <v>0.436</v>
      </c>
      <c r="H25" s="24">
        <v>0.28599999999999998</v>
      </c>
      <c r="I25" s="24">
        <v>0</v>
      </c>
      <c r="J25" s="24">
        <v>0.14299999999999999</v>
      </c>
      <c r="K25" s="125"/>
      <c r="L25" s="24"/>
      <c r="M25" s="24"/>
      <c r="N25" s="24">
        <v>0</v>
      </c>
      <c r="O25" s="24"/>
      <c r="P25" s="133">
        <f t="shared" si="0"/>
        <v>0.33100000000000002</v>
      </c>
    </row>
    <row r="26" spans="1:16" x14ac:dyDescent="0.3">
      <c r="A26" s="3">
        <v>21</v>
      </c>
      <c r="B26" s="3" t="s">
        <v>221</v>
      </c>
      <c r="C26" s="77" t="s">
        <v>241</v>
      </c>
      <c r="D26" s="24"/>
      <c r="E26" s="24"/>
      <c r="F26" s="24">
        <v>0.47099999999999997</v>
      </c>
      <c r="G26" s="24">
        <v>0.33300000000000002</v>
      </c>
      <c r="H26" s="24">
        <v>0.38</v>
      </c>
      <c r="I26" s="24">
        <v>0.56999999999999995</v>
      </c>
      <c r="J26" s="24">
        <v>0</v>
      </c>
      <c r="K26" s="125">
        <v>0</v>
      </c>
      <c r="L26" s="24">
        <v>0.5</v>
      </c>
      <c r="M26" s="24">
        <v>1</v>
      </c>
      <c r="N26" s="24">
        <v>0</v>
      </c>
      <c r="O26" s="24">
        <v>0</v>
      </c>
      <c r="P26" s="133">
        <f t="shared" si="0"/>
        <v>0.65080000000000005</v>
      </c>
    </row>
    <row r="27" spans="1:16" x14ac:dyDescent="0.3">
      <c r="A27" s="3">
        <v>22</v>
      </c>
      <c r="B27" s="3" t="s">
        <v>221</v>
      </c>
      <c r="C27" s="77" t="s">
        <v>242</v>
      </c>
      <c r="D27" s="24"/>
      <c r="E27" s="24"/>
      <c r="F27" s="24">
        <v>0.68799999999999994</v>
      </c>
      <c r="G27" s="24">
        <v>0.72899999999999998</v>
      </c>
      <c r="H27" s="24">
        <v>0.66700000000000004</v>
      </c>
      <c r="I27" s="24">
        <v>0.7</v>
      </c>
      <c r="J27" s="24">
        <v>0.4</v>
      </c>
      <c r="K27" s="125"/>
      <c r="L27" s="24">
        <v>1</v>
      </c>
      <c r="M27" s="24">
        <v>0</v>
      </c>
      <c r="N27" s="24">
        <v>0</v>
      </c>
      <c r="O27" s="24">
        <v>0</v>
      </c>
      <c r="P27" s="133">
        <f t="shared" si="0"/>
        <v>0.92977777777777759</v>
      </c>
    </row>
    <row r="28" spans="1:16" x14ac:dyDescent="0.3">
      <c r="A28" s="3">
        <v>23</v>
      </c>
      <c r="B28" s="3" t="s">
        <v>221</v>
      </c>
      <c r="C28" s="77" t="s">
        <v>243</v>
      </c>
      <c r="D28" s="24"/>
      <c r="E28" s="24"/>
      <c r="F28" s="24">
        <v>0.6</v>
      </c>
      <c r="G28" s="24">
        <v>0.46700000000000003</v>
      </c>
      <c r="H28" s="24">
        <v>0.71399999999999997</v>
      </c>
      <c r="I28" s="24">
        <v>0.6</v>
      </c>
      <c r="J28" s="24">
        <v>0.5</v>
      </c>
      <c r="K28" s="125">
        <v>0</v>
      </c>
      <c r="L28" s="24">
        <v>1</v>
      </c>
      <c r="M28" s="24">
        <v>0.25</v>
      </c>
      <c r="N28" s="24">
        <v>0</v>
      </c>
      <c r="O28" s="24">
        <v>0</v>
      </c>
      <c r="P28" s="133">
        <f t="shared" si="0"/>
        <v>0.82620000000000005</v>
      </c>
    </row>
    <row r="29" spans="1:16" x14ac:dyDescent="0.3">
      <c r="A29" s="3">
        <v>24</v>
      </c>
      <c r="B29" s="3" t="s">
        <v>221</v>
      </c>
      <c r="C29" s="77" t="s">
        <v>244</v>
      </c>
      <c r="D29" s="24"/>
      <c r="E29" s="24"/>
      <c r="F29" s="24">
        <v>0.64200000000000002</v>
      </c>
      <c r="G29" s="24">
        <v>0.59699999999999998</v>
      </c>
      <c r="H29" s="24">
        <v>0.66700000000000004</v>
      </c>
      <c r="I29" s="24">
        <v>0.77800000000000002</v>
      </c>
      <c r="J29" s="24">
        <v>0.2</v>
      </c>
      <c r="K29" s="125">
        <v>1</v>
      </c>
      <c r="L29" s="24">
        <v>1</v>
      </c>
      <c r="M29" s="24">
        <v>1</v>
      </c>
      <c r="N29" s="24">
        <v>0</v>
      </c>
      <c r="O29" s="24">
        <v>0</v>
      </c>
      <c r="P29" s="133">
        <f t="shared" si="0"/>
        <v>1.1768000000000001</v>
      </c>
    </row>
    <row r="30" spans="1:16" x14ac:dyDescent="0.3">
      <c r="A30" s="3">
        <v>25</v>
      </c>
      <c r="B30" s="3" t="s">
        <v>221</v>
      </c>
      <c r="C30" s="77" t="s">
        <v>245</v>
      </c>
      <c r="D30" s="24"/>
      <c r="E30" s="24"/>
      <c r="F30" s="24">
        <v>0.46400000000000002</v>
      </c>
      <c r="G30" s="24">
        <v>0.75</v>
      </c>
      <c r="H30" s="24">
        <v>0.53800000000000003</v>
      </c>
      <c r="I30" s="24">
        <v>0.2</v>
      </c>
      <c r="J30" s="24">
        <v>0.5</v>
      </c>
      <c r="K30" s="125">
        <v>3.5999999999999997E-2</v>
      </c>
      <c r="L30" s="24"/>
      <c r="M30" s="24"/>
      <c r="N30" s="24">
        <v>0</v>
      </c>
      <c r="O30" s="24"/>
      <c r="P30" s="133">
        <f t="shared" si="0"/>
        <v>0.71085714285714285</v>
      </c>
    </row>
    <row r="31" spans="1:16" x14ac:dyDescent="0.3">
      <c r="A31" s="3">
        <v>26</v>
      </c>
      <c r="B31" s="3" t="s">
        <v>221</v>
      </c>
      <c r="C31" s="77" t="s">
        <v>246</v>
      </c>
      <c r="D31" s="24"/>
      <c r="E31" s="24"/>
      <c r="F31" s="24">
        <v>0.29599999999999999</v>
      </c>
      <c r="G31" s="24">
        <v>0.66</v>
      </c>
      <c r="H31" s="24">
        <v>0.5</v>
      </c>
      <c r="I31" s="24">
        <v>1</v>
      </c>
      <c r="J31" s="24">
        <v>1</v>
      </c>
      <c r="K31" s="125">
        <v>0.5</v>
      </c>
      <c r="L31" s="24">
        <v>1</v>
      </c>
      <c r="M31" s="24">
        <v>1</v>
      </c>
      <c r="N31" s="24">
        <v>0</v>
      </c>
      <c r="O31" s="24">
        <v>0</v>
      </c>
      <c r="P31" s="133">
        <f t="shared" si="0"/>
        <v>1.1911999999999998</v>
      </c>
    </row>
    <row r="32" spans="1:16" x14ac:dyDescent="0.3">
      <c r="A32" s="3">
        <v>27</v>
      </c>
      <c r="B32" s="3" t="s">
        <v>221</v>
      </c>
      <c r="C32" s="77" t="s">
        <v>247</v>
      </c>
      <c r="D32" s="24"/>
      <c r="E32" s="24"/>
      <c r="F32" s="24">
        <v>0.36</v>
      </c>
      <c r="G32" s="24">
        <v>0.52</v>
      </c>
      <c r="H32" s="24">
        <v>0.45400000000000001</v>
      </c>
      <c r="I32" s="24">
        <v>0.36299999999999999</v>
      </c>
      <c r="J32" s="24"/>
      <c r="K32" s="125"/>
      <c r="L32" s="24"/>
      <c r="M32" s="24"/>
      <c r="N32" s="24">
        <v>0</v>
      </c>
      <c r="O32" s="24"/>
      <c r="P32" s="133">
        <f t="shared" si="0"/>
        <v>0.67880000000000007</v>
      </c>
    </row>
    <row r="33" spans="1:16" x14ac:dyDescent="0.3">
      <c r="A33" s="3">
        <v>28</v>
      </c>
      <c r="B33" s="3" t="s">
        <v>221</v>
      </c>
      <c r="C33" s="77" t="s">
        <v>248</v>
      </c>
      <c r="D33" s="24"/>
      <c r="E33" s="24"/>
      <c r="F33" s="24">
        <v>0.55300000000000005</v>
      </c>
      <c r="G33" s="24">
        <v>0.27600000000000002</v>
      </c>
      <c r="H33" s="24">
        <v>0.33300000000000002</v>
      </c>
      <c r="I33" s="24">
        <v>0.76900000000000002</v>
      </c>
      <c r="J33" s="24">
        <v>0.5</v>
      </c>
      <c r="K33" s="125">
        <v>0</v>
      </c>
      <c r="L33" s="24">
        <v>1</v>
      </c>
      <c r="M33" s="24">
        <v>1</v>
      </c>
      <c r="N33" s="24">
        <v>0</v>
      </c>
      <c r="O33" s="24">
        <v>0</v>
      </c>
      <c r="P33" s="133">
        <f t="shared" si="0"/>
        <v>0.88619999999999999</v>
      </c>
    </row>
    <row r="34" spans="1:16" x14ac:dyDescent="0.3">
      <c r="A34" s="3">
        <v>29</v>
      </c>
      <c r="B34" s="3" t="s">
        <v>221</v>
      </c>
      <c r="C34" s="77" t="s">
        <v>249</v>
      </c>
      <c r="D34" s="24"/>
      <c r="E34" s="24"/>
      <c r="F34" s="24">
        <v>0.57099999999999995</v>
      </c>
      <c r="G34" s="24">
        <v>0.38700000000000001</v>
      </c>
      <c r="H34" s="24">
        <v>0.88800000000000001</v>
      </c>
      <c r="I34" s="24">
        <v>0.4</v>
      </c>
      <c r="J34" s="24">
        <v>0.5</v>
      </c>
      <c r="K34" s="125">
        <v>0</v>
      </c>
      <c r="L34" s="24">
        <v>1</v>
      </c>
      <c r="M34" s="24">
        <v>0.33300000000000002</v>
      </c>
      <c r="N34" s="24">
        <v>0</v>
      </c>
      <c r="O34" s="24">
        <v>0</v>
      </c>
      <c r="P34" s="133">
        <f t="shared" si="0"/>
        <v>0.81579999999999997</v>
      </c>
    </row>
    <row r="35" spans="1:16" x14ac:dyDescent="0.3">
      <c r="A35" s="3">
        <v>30</v>
      </c>
      <c r="B35" s="3" t="s">
        <v>221</v>
      </c>
      <c r="C35" s="77" t="s">
        <v>250</v>
      </c>
      <c r="D35" s="24"/>
      <c r="E35" s="24"/>
      <c r="F35" s="24">
        <v>0.71399999999999997</v>
      </c>
      <c r="G35" s="24">
        <v>0.61099999999999999</v>
      </c>
      <c r="H35" s="24">
        <v>0.4</v>
      </c>
      <c r="I35" s="24">
        <v>0.8</v>
      </c>
      <c r="J35" s="24">
        <v>0.4</v>
      </c>
      <c r="K35" s="125">
        <v>0</v>
      </c>
      <c r="L35" s="24"/>
      <c r="M35" s="24"/>
      <c r="N35" s="24">
        <v>0</v>
      </c>
      <c r="O35" s="24"/>
      <c r="P35" s="133">
        <f t="shared" si="0"/>
        <v>0.83571428571428574</v>
      </c>
    </row>
    <row r="36" spans="1:16" x14ac:dyDescent="0.3">
      <c r="A36" s="3">
        <v>31</v>
      </c>
      <c r="B36" s="3" t="s">
        <v>221</v>
      </c>
      <c r="C36" s="77" t="s">
        <v>251</v>
      </c>
      <c r="D36" s="24"/>
      <c r="E36" s="24"/>
      <c r="F36" s="24">
        <v>0.64</v>
      </c>
      <c r="G36" s="24">
        <v>0.38</v>
      </c>
      <c r="H36" s="24" t="s">
        <v>298</v>
      </c>
      <c r="I36" s="24">
        <v>0.35699999999999998</v>
      </c>
      <c r="J36" s="24">
        <v>0.28499999999999998</v>
      </c>
      <c r="K36" s="125">
        <v>0</v>
      </c>
      <c r="L36" s="24">
        <v>1</v>
      </c>
      <c r="M36" s="24">
        <v>1</v>
      </c>
      <c r="N36" s="24">
        <v>0</v>
      </c>
      <c r="O36" s="24">
        <v>0</v>
      </c>
      <c r="P36" s="133">
        <f t="shared" si="0"/>
        <v>0.81377777777777771</v>
      </c>
    </row>
    <row r="37" spans="1:16" x14ac:dyDescent="0.3">
      <c r="A37" s="3">
        <v>32</v>
      </c>
      <c r="B37" s="3" t="s">
        <v>221</v>
      </c>
      <c r="C37" s="77" t="s">
        <v>252</v>
      </c>
      <c r="D37" s="24"/>
      <c r="E37" s="24"/>
      <c r="F37" s="24">
        <v>0.46</v>
      </c>
      <c r="G37" s="24">
        <v>0.25</v>
      </c>
      <c r="H37" s="24">
        <v>0.41599999999999998</v>
      </c>
      <c r="I37" s="24">
        <v>0.41599999999999998</v>
      </c>
      <c r="J37" s="24"/>
      <c r="K37" s="125">
        <v>0</v>
      </c>
      <c r="L37" s="24">
        <v>0.125</v>
      </c>
      <c r="M37" s="24">
        <v>0</v>
      </c>
      <c r="N37" s="24">
        <v>0</v>
      </c>
      <c r="O37" s="24">
        <v>0</v>
      </c>
      <c r="P37" s="133">
        <f t="shared" si="0"/>
        <v>0.37044444444444441</v>
      </c>
    </row>
    <row r="38" spans="1:16" ht="26.4" x14ac:dyDescent="0.3">
      <c r="A38" s="3">
        <v>33</v>
      </c>
      <c r="B38" s="3" t="s">
        <v>221</v>
      </c>
      <c r="C38" s="77" t="s">
        <v>253</v>
      </c>
      <c r="D38" s="24"/>
      <c r="E38" s="24"/>
      <c r="F38" s="24">
        <v>0.28599999999999998</v>
      </c>
      <c r="G38" s="24">
        <v>0.51300000000000001</v>
      </c>
      <c r="H38" s="24">
        <v>0.55600000000000005</v>
      </c>
      <c r="I38" s="24">
        <v>0.53300000000000003</v>
      </c>
      <c r="J38" s="24">
        <v>0.33300000000000002</v>
      </c>
      <c r="K38" s="125">
        <v>0</v>
      </c>
      <c r="L38" s="24">
        <v>1</v>
      </c>
      <c r="M38" s="24">
        <v>0</v>
      </c>
      <c r="N38" s="24">
        <v>0</v>
      </c>
      <c r="O38" s="24">
        <v>0</v>
      </c>
      <c r="P38" s="133">
        <f t="shared" si="0"/>
        <v>0.64419999999999999</v>
      </c>
    </row>
    <row r="39" spans="1:16" x14ac:dyDescent="0.3">
      <c r="A39" s="3">
        <v>34</v>
      </c>
      <c r="B39" s="3" t="s">
        <v>221</v>
      </c>
      <c r="C39" s="77" t="s">
        <v>254</v>
      </c>
      <c r="D39" s="24"/>
      <c r="E39" s="24"/>
      <c r="F39" s="24">
        <v>0.57599999999999996</v>
      </c>
      <c r="G39" s="24">
        <v>0.73</v>
      </c>
      <c r="H39" s="24">
        <v>0.75</v>
      </c>
      <c r="I39" s="24">
        <v>0.375</v>
      </c>
      <c r="J39" s="24">
        <v>0</v>
      </c>
      <c r="K39" s="125">
        <v>0</v>
      </c>
      <c r="L39" s="24"/>
      <c r="M39" s="24"/>
      <c r="N39" s="24">
        <v>-1</v>
      </c>
      <c r="O39" s="24"/>
      <c r="P39" s="133">
        <f t="shared" si="0"/>
        <v>0.40885714285714286</v>
      </c>
    </row>
    <row r="40" spans="1:16" x14ac:dyDescent="0.3">
      <c r="A40" s="3">
        <v>35</v>
      </c>
      <c r="B40" s="3" t="s">
        <v>221</v>
      </c>
      <c r="C40" s="77" t="s">
        <v>255</v>
      </c>
      <c r="D40" s="24"/>
      <c r="E40" s="24"/>
      <c r="F40" s="24">
        <v>0.25</v>
      </c>
      <c r="G40" s="24">
        <v>0.41599999999999998</v>
      </c>
      <c r="H40" s="24">
        <v>0.75</v>
      </c>
      <c r="I40" s="24">
        <v>0</v>
      </c>
      <c r="J40" s="24"/>
      <c r="K40" s="125">
        <v>4.1000000000000002E-2</v>
      </c>
      <c r="L40" s="24"/>
      <c r="M40" s="24"/>
      <c r="N40" s="24">
        <v>0</v>
      </c>
      <c r="O40" s="24"/>
      <c r="P40" s="133">
        <f t="shared" si="0"/>
        <v>0.48566666666666664</v>
      </c>
    </row>
    <row r="41" spans="1:16" x14ac:dyDescent="0.3">
      <c r="A41" s="3">
        <v>36</v>
      </c>
      <c r="B41" s="3" t="s">
        <v>221</v>
      </c>
      <c r="C41" s="77" t="s">
        <v>256</v>
      </c>
      <c r="D41" s="24"/>
      <c r="E41" s="24"/>
      <c r="F41" s="24">
        <v>0.57099999999999995</v>
      </c>
      <c r="G41" s="24">
        <v>0.42299999999999999</v>
      </c>
      <c r="H41" s="24"/>
      <c r="I41" s="24"/>
      <c r="J41" s="24"/>
      <c r="K41" s="125">
        <v>0</v>
      </c>
      <c r="L41" s="24"/>
      <c r="M41" s="24"/>
      <c r="N41" s="24"/>
      <c r="O41" s="24"/>
      <c r="P41" s="133">
        <f t="shared" si="0"/>
        <v>0.66266666666666663</v>
      </c>
    </row>
    <row r="42" spans="1:16" x14ac:dyDescent="0.3">
      <c r="A42" s="3">
        <v>37</v>
      </c>
      <c r="B42" s="3" t="s">
        <v>221</v>
      </c>
      <c r="C42" s="77" t="s">
        <v>257</v>
      </c>
      <c r="D42" s="24"/>
      <c r="E42" s="24"/>
      <c r="F42" s="24">
        <v>0.73299999999999998</v>
      </c>
      <c r="G42" s="24">
        <v>0.8</v>
      </c>
      <c r="H42" s="24">
        <v>1</v>
      </c>
      <c r="I42" s="24">
        <v>0.83299999999999996</v>
      </c>
      <c r="J42" s="24">
        <v>1</v>
      </c>
      <c r="K42" s="125"/>
      <c r="L42" s="24"/>
      <c r="M42" s="24"/>
      <c r="N42" s="24">
        <v>0</v>
      </c>
      <c r="O42" s="24"/>
      <c r="P42" s="133">
        <f t="shared" si="0"/>
        <v>1.4553333333333331</v>
      </c>
    </row>
    <row r="43" spans="1:16" x14ac:dyDescent="0.3">
      <c r="A43" s="3">
        <v>38</v>
      </c>
      <c r="B43" s="3" t="s">
        <v>221</v>
      </c>
      <c r="C43" s="77" t="s">
        <v>258</v>
      </c>
      <c r="D43" s="24"/>
      <c r="E43" s="24"/>
      <c r="F43" s="24">
        <v>0.52200000000000002</v>
      </c>
      <c r="G43" s="24">
        <v>0.45700000000000002</v>
      </c>
      <c r="H43" s="24">
        <v>0.71399999999999997</v>
      </c>
      <c r="I43" s="24">
        <v>0.42899999999999999</v>
      </c>
      <c r="J43" s="24"/>
      <c r="K43" s="125">
        <v>0</v>
      </c>
      <c r="L43" s="24"/>
      <c r="M43" s="24"/>
      <c r="N43" s="24">
        <v>0</v>
      </c>
      <c r="O43" s="24"/>
      <c r="P43" s="133">
        <f t="shared" si="0"/>
        <v>0.70733333333333326</v>
      </c>
    </row>
    <row r="44" spans="1:16" x14ac:dyDescent="0.3">
      <c r="A44" s="3">
        <v>39</v>
      </c>
      <c r="B44" s="3" t="s">
        <v>221</v>
      </c>
      <c r="C44" s="77" t="s">
        <v>259</v>
      </c>
      <c r="D44" s="24"/>
      <c r="E44" s="24"/>
      <c r="F44" s="24">
        <v>0.42199999999999999</v>
      </c>
      <c r="G44" s="24">
        <v>0.6</v>
      </c>
      <c r="H44" s="24">
        <v>0.875</v>
      </c>
      <c r="I44" s="24">
        <v>0.6</v>
      </c>
      <c r="J44" s="24">
        <v>0</v>
      </c>
      <c r="K44" s="125">
        <v>0.5</v>
      </c>
      <c r="L44" s="24">
        <v>1</v>
      </c>
      <c r="M44" s="24">
        <v>1</v>
      </c>
      <c r="N44" s="24">
        <v>0</v>
      </c>
      <c r="O44" s="24">
        <v>0</v>
      </c>
      <c r="P44" s="133">
        <f t="shared" si="0"/>
        <v>0.99939999999999996</v>
      </c>
    </row>
    <row r="45" spans="1:16" x14ac:dyDescent="0.3">
      <c r="A45" s="3">
        <v>40</v>
      </c>
      <c r="B45" s="3" t="s">
        <v>221</v>
      </c>
      <c r="C45" s="77" t="s">
        <v>260</v>
      </c>
      <c r="D45" s="24"/>
      <c r="E45" s="24"/>
      <c r="F45" s="24">
        <v>0.23499999999999999</v>
      </c>
      <c r="G45" s="24">
        <v>0.29399999999999998</v>
      </c>
      <c r="H45" s="24">
        <v>0.42899999999999999</v>
      </c>
      <c r="I45" s="24">
        <v>0.5</v>
      </c>
      <c r="J45" s="24">
        <v>1</v>
      </c>
      <c r="K45" s="125">
        <v>0</v>
      </c>
      <c r="L45" s="24">
        <v>1</v>
      </c>
      <c r="M45" s="225">
        <v>1</v>
      </c>
      <c r="N45" s="24">
        <v>0</v>
      </c>
      <c r="O45" s="24">
        <v>0</v>
      </c>
      <c r="P45" s="226">
        <f t="shared" si="0"/>
        <v>0.89160000000000006</v>
      </c>
    </row>
    <row r="46" spans="1:16" x14ac:dyDescent="0.3">
      <c r="A46" s="3">
        <v>41</v>
      </c>
      <c r="B46" s="3" t="s">
        <v>221</v>
      </c>
      <c r="C46" s="77" t="s">
        <v>261</v>
      </c>
      <c r="D46" s="24"/>
      <c r="E46" s="24"/>
      <c r="F46" s="24">
        <v>0.32</v>
      </c>
      <c r="G46" s="24">
        <v>0.56999999999999995</v>
      </c>
      <c r="H46" s="24">
        <v>0.5</v>
      </c>
      <c r="I46" s="24">
        <v>0.64</v>
      </c>
      <c r="J46" s="24">
        <v>0</v>
      </c>
      <c r="K46" s="125">
        <v>0</v>
      </c>
      <c r="L46" s="24">
        <v>1</v>
      </c>
      <c r="M46" s="24">
        <v>1</v>
      </c>
      <c r="N46" s="24">
        <v>0</v>
      </c>
      <c r="O46" s="24">
        <v>0</v>
      </c>
      <c r="P46" s="133">
        <f t="shared" si="0"/>
        <v>0.80599999999999983</v>
      </c>
    </row>
    <row r="47" spans="1:16" x14ac:dyDescent="0.3">
      <c r="A47" s="3">
        <v>42</v>
      </c>
      <c r="B47" s="3" t="s">
        <v>221</v>
      </c>
      <c r="C47" s="77" t="s">
        <v>262</v>
      </c>
      <c r="D47" s="24"/>
      <c r="E47" s="24"/>
      <c r="F47" s="24">
        <v>0.44</v>
      </c>
      <c r="G47" s="24">
        <v>0.48</v>
      </c>
      <c r="H47" s="24">
        <v>1</v>
      </c>
      <c r="I47" s="24">
        <v>1</v>
      </c>
      <c r="J47" s="24">
        <v>0</v>
      </c>
      <c r="K47" s="125">
        <v>0.04</v>
      </c>
      <c r="L47" s="24"/>
      <c r="M47" s="24"/>
      <c r="N47" s="24">
        <v>0</v>
      </c>
      <c r="O47" s="24"/>
      <c r="P47" s="133">
        <f t="shared" si="0"/>
        <v>0.84571428571428575</v>
      </c>
    </row>
    <row r="48" spans="1:16" x14ac:dyDescent="0.3">
      <c r="A48" s="3">
        <v>43</v>
      </c>
      <c r="B48" s="3" t="s">
        <v>221</v>
      </c>
      <c r="C48" s="77" t="s">
        <v>275</v>
      </c>
      <c r="D48" s="24"/>
      <c r="E48" s="24"/>
      <c r="F48" s="24"/>
      <c r="G48" s="24"/>
      <c r="H48" s="24"/>
      <c r="I48" s="24"/>
      <c r="J48" s="24"/>
      <c r="K48" s="125"/>
      <c r="L48" s="24"/>
      <c r="M48" s="24"/>
      <c r="N48" s="24"/>
      <c r="O48" s="24"/>
      <c r="P48" s="63"/>
    </row>
    <row r="49" spans="1:16" ht="26.4" x14ac:dyDescent="0.3">
      <c r="A49" s="69" t="s">
        <v>215</v>
      </c>
      <c r="B49" s="57" t="s">
        <v>221</v>
      </c>
      <c r="C49" s="61"/>
      <c r="D49" s="61"/>
      <c r="E49" s="61"/>
      <c r="F49" s="61">
        <f>AVERAGE(F9:F48)</f>
        <v>0.49994871794871809</v>
      </c>
      <c r="G49" s="61">
        <f t="shared" ref="G49:N49" si="1">AVERAGE(G9:G48)</f>
        <v>0.55605128205128218</v>
      </c>
      <c r="H49" s="61">
        <f t="shared" si="1"/>
        <v>0.61065757575757573</v>
      </c>
      <c r="I49" s="61">
        <f t="shared" si="1"/>
        <v>0.52520588235294119</v>
      </c>
      <c r="J49" s="61">
        <f t="shared" si="1"/>
        <v>0.3752413793103449</v>
      </c>
      <c r="K49" s="61">
        <f t="shared" si="1"/>
        <v>0.12431034482758621</v>
      </c>
      <c r="L49" s="61">
        <f t="shared" si="1"/>
        <v>0.85124999999999995</v>
      </c>
      <c r="M49" s="61">
        <f t="shared" si="1"/>
        <v>0.64165000000000005</v>
      </c>
      <c r="N49" s="61">
        <f t="shared" si="1"/>
        <v>-3.2058823529411765E-2</v>
      </c>
      <c r="O49" s="61">
        <f>AVERAGE(O9:O48)</f>
        <v>0</v>
      </c>
      <c r="P49" s="61">
        <f>AVERAGE(P9:P48)</f>
        <v>0.8317257224257224</v>
      </c>
    </row>
  </sheetData>
  <sheetProtection algorithmName="SHA-512" hashValue="/xU7o7H4OHEsp2in2dZtXgVC/cApesZIF4Zd3xcdAE0VKzJhftiECb4lV0SloXjIqISQqI51ICQetD+jrQ1K0g==" saltValue="w3HDU+5guUfVuPgLgXKeEQ==" spinCount="100000" sheet="1" selectLockedCells="1" selectUnlockedCells="1"/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КЛАСТЕР </vt:lpstr>
      <vt:lpstr>Итог  (2)</vt:lpstr>
      <vt:lpstr>Итог </vt:lpstr>
      <vt:lpstr>1.1.</vt:lpstr>
      <vt:lpstr>1.2.</vt:lpstr>
      <vt:lpstr>1.3.</vt:lpstr>
      <vt:lpstr>2.1.</vt:lpstr>
      <vt:lpstr>2.2.</vt:lpstr>
      <vt:lpstr>2.3</vt:lpstr>
      <vt:lpstr>2.4</vt:lpstr>
      <vt:lpstr>2.6</vt:lpstr>
      <vt:lpstr>Справка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Незире Самуйлова</cp:lastModifiedBy>
  <cp:lastPrinted>2020-07-14T08:32:32Z</cp:lastPrinted>
  <dcterms:created xsi:type="dcterms:W3CDTF">2018-02-04T20:59:32Z</dcterms:created>
  <dcterms:modified xsi:type="dcterms:W3CDTF">2022-11-15T05:51:14Z</dcterms:modified>
</cp:coreProperties>
</file>