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ЦДЮТ\РЕЙТИНГ\РЕЙТИНГ 2019-2020\МСОКО ИТОГИ\по школам\Исправленный\"/>
    </mc:Choice>
  </mc:AlternateContent>
  <bookViews>
    <workbookView xWindow="0" yWindow="0" windowWidth="21570" windowHeight="8145" tabRatio="850" activeTab="3"/>
  </bookViews>
  <sheets>
    <sheet name="ИТОГ 1" sheetId="39" r:id="rId1"/>
    <sheet name="ИТОГ 2" sheetId="38" r:id="rId2"/>
    <sheet name="ИТОГ 1+2" sheetId="41" r:id="rId3"/>
    <sheet name="КЛАСТЕР" sheetId="40" r:id="rId4"/>
    <sheet name="2.1.4. Конкурсы" sheetId="32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38" l="1"/>
  <c r="I45" i="39"/>
  <c r="I7" i="39"/>
  <c r="D24" i="39" l="1"/>
  <c r="F8" i="39" s="1"/>
  <c r="F44" i="39" l="1"/>
  <c r="F40" i="39"/>
  <c r="F32" i="39"/>
  <c r="F23" i="39"/>
  <c r="F15" i="39"/>
  <c r="F43" i="39"/>
  <c r="F35" i="39"/>
  <c r="F27" i="39"/>
  <c r="F18" i="39"/>
  <c r="F10" i="39"/>
  <c r="F42" i="39"/>
  <c r="F38" i="39"/>
  <c r="F34" i="39"/>
  <c r="F30" i="39"/>
  <c r="F26" i="39"/>
  <c r="F21" i="39"/>
  <c r="F17" i="39"/>
  <c r="F13" i="39"/>
  <c r="F9" i="39"/>
  <c r="F36" i="39"/>
  <c r="F28" i="39"/>
  <c r="F19" i="39"/>
  <c r="F11" i="39"/>
  <c r="F39" i="39"/>
  <c r="F31" i="39"/>
  <c r="F22" i="39"/>
  <c r="F14" i="39"/>
  <c r="F7" i="39"/>
  <c r="F24" i="39" s="1"/>
  <c r="F45" i="39"/>
  <c r="F41" i="39"/>
  <c r="F37" i="39"/>
  <c r="F33" i="39"/>
  <c r="F29" i="39"/>
  <c r="F25" i="39"/>
  <c r="F20" i="39"/>
  <c r="F16" i="39"/>
  <c r="F12" i="39"/>
  <c r="F28" i="38"/>
  <c r="F13" i="38"/>
  <c r="BZ23" i="32" l="1"/>
  <c r="BZ24" i="32"/>
  <c r="BZ25" i="32"/>
  <c r="BZ26" i="32"/>
  <c r="BZ27" i="32"/>
  <c r="BZ28" i="32"/>
  <c r="BZ29" i="32"/>
  <c r="BZ30" i="32"/>
  <c r="BZ31" i="32"/>
  <c r="BZ32" i="32"/>
  <c r="BZ33" i="32"/>
  <c r="BZ34" i="32"/>
  <c r="BZ35" i="32"/>
  <c r="BZ36" i="32"/>
  <c r="BZ37" i="32"/>
  <c r="BZ38" i="32"/>
  <c r="BZ39" i="32"/>
  <c r="BZ40" i="32"/>
  <c r="BZ41" i="32"/>
  <c r="BY39" i="32"/>
  <c r="BY37" i="32"/>
  <c r="BY38" i="32"/>
  <c r="BY36" i="32"/>
  <c r="BY34" i="32"/>
  <c r="BY33" i="32"/>
  <c r="BY32" i="32"/>
  <c r="BY31" i="32"/>
  <c r="BY27" i="32"/>
  <c r="BY41" i="32"/>
  <c r="BY40" i="32"/>
  <c r="BY35" i="32"/>
  <c r="BY30" i="32"/>
  <c r="BY26" i="32"/>
  <c r="BY25" i="32"/>
  <c r="BY29" i="32"/>
  <c r="BY28" i="32"/>
  <c r="BY24" i="32"/>
  <c r="BY23" i="32"/>
  <c r="BY22" i="32"/>
  <c r="BY21" i="32"/>
  <c r="BY20" i="32"/>
  <c r="BY19" i="32"/>
  <c r="BY18" i="32"/>
  <c r="BY16" i="32"/>
  <c r="BY15" i="32"/>
  <c r="BY14" i="32"/>
  <c r="BY13" i="32"/>
  <c r="BY12" i="32"/>
  <c r="BY11" i="32"/>
  <c r="BY9" i="32"/>
  <c r="BZ8" i="32"/>
  <c r="BY8" i="32"/>
  <c r="BY7" i="32"/>
  <c r="BY6" i="32"/>
  <c r="BY5" i="32"/>
  <c r="BZ5" i="32"/>
  <c r="BZ6" i="32"/>
  <c r="BZ7" i="32"/>
  <c r="BZ9" i="32"/>
  <c r="BY10" i="32"/>
  <c r="BZ10" i="32"/>
  <c r="BZ11" i="32"/>
  <c r="BZ12" i="32"/>
  <c r="BZ13" i="32"/>
  <c r="BZ14" i="32"/>
  <c r="BZ15" i="32"/>
  <c r="BZ16" i="32"/>
  <c r="BY17" i="32"/>
  <c r="BZ17" i="32"/>
  <c r="BZ18" i="32"/>
  <c r="BZ19" i="32"/>
  <c r="BZ20" i="32"/>
  <c r="BZ21" i="32"/>
  <c r="BZ22" i="32"/>
  <c r="BZ4" i="32"/>
  <c r="BY4" i="32"/>
  <c r="DK42" i="32" l="1"/>
  <c r="DJ42" i="32"/>
  <c r="DI42" i="32"/>
  <c r="DH42" i="32"/>
  <c r="DG42" i="32"/>
  <c r="DF42" i="32"/>
  <c r="DE42" i="32"/>
  <c r="DD42" i="32"/>
  <c r="DC42" i="32"/>
  <c r="DB42" i="32"/>
  <c r="DA42" i="32"/>
  <c r="CZ42" i="32"/>
  <c r="CY42" i="32"/>
  <c r="CX42" i="32"/>
  <c r="CW42" i="32"/>
  <c r="CV42" i="32"/>
  <c r="CU42" i="32"/>
  <c r="CT42" i="32"/>
  <c r="CS42" i="32"/>
  <c r="CR42" i="32"/>
  <c r="CQ42" i="32"/>
  <c r="CP42" i="32"/>
  <c r="CO42" i="32"/>
  <c r="CN42" i="32"/>
  <c r="CM42" i="32"/>
  <c r="CL42" i="32"/>
  <c r="CK42" i="32"/>
  <c r="CJ42" i="32"/>
  <c r="CI42" i="32"/>
  <c r="CH42" i="32"/>
  <c r="CD26" i="32" l="1"/>
  <c r="CD48" i="32" l="1"/>
  <c r="CD45" i="32"/>
  <c r="L48" i="32"/>
  <c r="M48" i="32"/>
  <c r="N48" i="32"/>
  <c r="K48" i="32"/>
  <c r="CC48" i="32"/>
  <c r="CB48" i="32"/>
  <c r="CG42" i="32"/>
  <c r="CD42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U42" i="32"/>
  <c r="V42" i="32"/>
  <c r="W42" i="32"/>
  <c r="X42" i="32"/>
  <c r="Y42" i="32"/>
  <c r="Z42" i="32"/>
  <c r="AA42" i="32"/>
  <c r="AB42" i="32"/>
  <c r="AC42" i="32"/>
  <c r="AD42" i="32"/>
  <c r="AE42" i="32"/>
  <c r="AF42" i="32"/>
  <c r="AG42" i="32"/>
  <c r="AH42" i="32"/>
  <c r="AI42" i="32"/>
  <c r="AJ42" i="32"/>
  <c r="AK42" i="32"/>
  <c r="AL42" i="32"/>
  <c r="AM42" i="32"/>
  <c r="AN42" i="32"/>
  <c r="AO42" i="32"/>
  <c r="AP42" i="32"/>
  <c r="AQ42" i="32"/>
  <c r="AR42" i="32"/>
  <c r="AS42" i="32"/>
  <c r="AT42" i="32"/>
  <c r="AU42" i="32"/>
  <c r="AV42" i="32"/>
  <c r="AW42" i="32"/>
  <c r="AX42" i="32"/>
  <c r="AY42" i="32"/>
  <c r="AZ42" i="32"/>
  <c r="BA42" i="32"/>
  <c r="BB42" i="32"/>
  <c r="BC42" i="32"/>
  <c r="BD42" i="32"/>
  <c r="BE42" i="32"/>
  <c r="BF42" i="32"/>
  <c r="BG42" i="32"/>
  <c r="BH42" i="32"/>
  <c r="BI42" i="32"/>
  <c r="BJ42" i="32"/>
  <c r="BK42" i="32"/>
  <c r="BL42" i="32"/>
  <c r="BM42" i="32"/>
  <c r="BN42" i="32"/>
  <c r="BO42" i="32"/>
  <c r="BP42" i="32"/>
  <c r="BQ42" i="32"/>
  <c r="BR42" i="32"/>
  <c r="BS42" i="32"/>
  <c r="BT42" i="32"/>
  <c r="BU42" i="32"/>
  <c r="BV42" i="32"/>
  <c r="BW42" i="32"/>
  <c r="BX42" i="32"/>
  <c r="BY42" i="32"/>
  <c r="CB42" i="32"/>
  <c r="CC42" i="32"/>
  <c r="CE42" i="32"/>
  <c r="CF42" i="32"/>
  <c r="C42" i="32"/>
  <c r="BY46" i="32" l="1"/>
  <c r="BZ46" i="32"/>
  <c r="BY47" i="32"/>
  <c r="BY48" i="32" s="1"/>
  <c r="CA48" i="32" s="1"/>
  <c r="BZ47" i="32"/>
  <c r="BZ48" i="32" s="1"/>
  <c r="BZ45" i="32"/>
  <c r="BY45" i="32"/>
  <c r="CF41" i="32"/>
  <c r="CE41" i="32"/>
  <c r="CC41" i="32"/>
  <c r="CB41" i="32"/>
  <c r="CF40" i="32"/>
  <c r="CE40" i="32"/>
  <c r="CC40" i="32"/>
  <c r="CB40" i="32"/>
  <c r="CF39" i="32"/>
  <c r="CE39" i="32"/>
  <c r="CC39" i="32"/>
  <c r="CB39" i="32"/>
  <c r="CF38" i="32"/>
  <c r="CE38" i="32"/>
  <c r="CC38" i="32"/>
  <c r="CB38" i="32"/>
  <c r="CF37" i="32"/>
  <c r="CG37" i="32" s="1"/>
  <c r="CE37" i="32"/>
  <c r="CC37" i="32"/>
  <c r="CB37" i="32"/>
  <c r="CF36" i="32"/>
  <c r="CE36" i="32"/>
  <c r="CC36" i="32"/>
  <c r="CD36" i="32" s="1"/>
  <c r="CB36" i="32"/>
  <c r="CF35" i="32"/>
  <c r="CE35" i="32"/>
  <c r="CG35" i="32" s="1"/>
  <c r="CC35" i="32"/>
  <c r="CB35" i="32"/>
  <c r="CF34" i="32"/>
  <c r="CE34" i="32"/>
  <c r="CC34" i="32"/>
  <c r="CB34" i="32"/>
  <c r="CF33" i="32"/>
  <c r="CE33" i="32"/>
  <c r="CC33" i="32"/>
  <c r="CB33" i="32"/>
  <c r="CF32" i="32"/>
  <c r="CE32" i="32"/>
  <c r="CC32" i="32"/>
  <c r="CB32" i="32"/>
  <c r="CF31" i="32"/>
  <c r="CE31" i="32"/>
  <c r="CG31" i="32" s="1"/>
  <c r="CC31" i="32"/>
  <c r="CB31" i="32"/>
  <c r="CF30" i="32"/>
  <c r="CE30" i="32"/>
  <c r="CC30" i="32"/>
  <c r="CB30" i="32"/>
  <c r="CF29" i="32"/>
  <c r="CE29" i="32"/>
  <c r="CC29" i="32"/>
  <c r="CB29" i="32"/>
  <c r="CF28" i="32"/>
  <c r="CE28" i="32"/>
  <c r="CC28" i="32"/>
  <c r="CB28" i="32"/>
  <c r="CF27" i="32"/>
  <c r="CE27" i="32"/>
  <c r="CC27" i="32"/>
  <c r="CB27" i="32"/>
  <c r="CF26" i="32"/>
  <c r="CE26" i="32"/>
  <c r="CC26" i="32"/>
  <c r="CB26" i="32"/>
  <c r="CF25" i="32"/>
  <c r="CE25" i="32"/>
  <c r="CC25" i="32"/>
  <c r="CB25" i="32"/>
  <c r="CF24" i="32"/>
  <c r="CE24" i="32"/>
  <c r="CC24" i="32"/>
  <c r="CB24" i="32"/>
  <c r="CF23" i="32"/>
  <c r="CE23" i="32"/>
  <c r="CC23" i="32"/>
  <c r="CB23" i="32"/>
  <c r="CF22" i="32"/>
  <c r="CE22" i="32"/>
  <c r="CC22" i="32"/>
  <c r="CB22" i="32"/>
  <c r="CF21" i="32"/>
  <c r="CE21" i="32"/>
  <c r="CC21" i="32"/>
  <c r="CB21" i="32"/>
  <c r="CF20" i="32"/>
  <c r="CE20" i="32"/>
  <c r="CC20" i="32"/>
  <c r="CB20" i="32"/>
  <c r="CF19" i="32"/>
  <c r="CE19" i="32"/>
  <c r="CC19" i="32"/>
  <c r="CB19" i="32"/>
  <c r="CF18" i="32"/>
  <c r="CE18" i="32"/>
  <c r="CC18" i="32"/>
  <c r="CB18" i="32"/>
  <c r="CF17" i="32"/>
  <c r="CE17" i="32"/>
  <c r="CG17" i="32" s="1"/>
  <c r="CC17" i="32"/>
  <c r="CB17" i="32"/>
  <c r="CF16" i="32"/>
  <c r="CE16" i="32"/>
  <c r="CC16" i="32"/>
  <c r="CB16" i="32"/>
  <c r="CF15" i="32"/>
  <c r="CE15" i="32"/>
  <c r="CC15" i="32"/>
  <c r="CB15" i="32"/>
  <c r="CF14" i="32"/>
  <c r="CE14" i="32"/>
  <c r="CC14" i="32"/>
  <c r="CB14" i="32"/>
  <c r="CF13" i="32"/>
  <c r="CE13" i="32"/>
  <c r="CC13" i="32"/>
  <c r="CB13" i="32"/>
  <c r="CF12" i="32"/>
  <c r="CE12" i="32"/>
  <c r="CC12" i="32"/>
  <c r="CB12" i="32"/>
  <c r="CF11" i="32"/>
  <c r="CE11" i="32"/>
  <c r="CC11" i="32"/>
  <c r="CB11" i="32"/>
  <c r="CF10" i="32"/>
  <c r="CE10" i="32"/>
  <c r="CC10" i="32"/>
  <c r="CB10" i="32"/>
  <c r="CF9" i="32"/>
  <c r="CE9" i="32"/>
  <c r="CC9" i="32"/>
  <c r="CB9" i="32"/>
  <c r="CF8" i="32"/>
  <c r="CE8" i="32"/>
  <c r="CC8" i="32"/>
  <c r="CB8" i="32"/>
  <c r="CF7" i="32"/>
  <c r="CE7" i="32"/>
  <c r="CC7" i="32"/>
  <c r="CB7" i="32"/>
  <c r="CF6" i="32"/>
  <c r="CE6" i="32"/>
  <c r="CC6" i="32"/>
  <c r="CB6" i="32"/>
  <c r="CF5" i="32"/>
  <c r="CE5" i="32"/>
  <c r="CC5" i="32"/>
  <c r="CB5" i="32"/>
  <c r="CF4" i="32"/>
  <c r="CE4" i="32"/>
  <c r="CC4" i="32"/>
  <c r="CB4" i="32"/>
  <c r="BZ42" i="32" l="1"/>
  <c r="CA42" i="32" s="1"/>
  <c r="CA5" i="32"/>
  <c r="CD20" i="32"/>
  <c r="CD28" i="32"/>
  <c r="CD5" i="32"/>
  <c r="CA6" i="32"/>
  <c r="CG6" i="32"/>
  <c r="CD7" i="32"/>
  <c r="CA8" i="32"/>
  <c r="CG8" i="32"/>
  <c r="CD15" i="32"/>
  <c r="CD19" i="32"/>
  <c r="CG20" i="32"/>
  <c r="CA26" i="32"/>
  <c r="CG28" i="32"/>
  <c r="CA30" i="32"/>
  <c r="CG5" i="32"/>
  <c r="CD6" i="32"/>
  <c r="CG7" i="32"/>
  <c r="CA9" i="32"/>
  <c r="CD10" i="32"/>
  <c r="CG11" i="32"/>
  <c r="CA13" i="32"/>
  <c r="CA15" i="32"/>
  <c r="CD16" i="32"/>
  <c r="CA36" i="32"/>
  <c r="CD37" i="32"/>
  <c r="CA38" i="32"/>
  <c r="CA40" i="32"/>
  <c r="CG40" i="32"/>
  <c r="CA45" i="32"/>
  <c r="CA20" i="32"/>
  <c r="CA28" i="32"/>
  <c r="CA46" i="32"/>
  <c r="CA37" i="32"/>
  <c r="CA4" i="32"/>
  <c r="CA12" i="32"/>
  <c r="CD13" i="32"/>
  <c r="CA17" i="32"/>
  <c r="CA29" i="32"/>
  <c r="CG30" i="32"/>
  <c r="CD31" i="32"/>
  <c r="CD4" i="32"/>
  <c r="CD14" i="32"/>
  <c r="CD17" i="32"/>
  <c r="CA22" i="32"/>
  <c r="CG24" i="32"/>
  <c r="CA31" i="32"/>
  <c r="CA7" i="32"/>
  <c r="CD9" i="32"/>
  <c r="CA10" i="32"/>
  <c r="CD11" i="32"/>
  <c r="CG13" i="32"/>
  <c r="CA16" i="32"/>
  <c r="CA19" i="32"/>
  <c r="CG19" i="32"/>
  <c r="CD21" i="32"/>
  <c r="CD23" i="32"/>
  <c r="CA24" i="32"/>
  <c r="CG29" i="32"/>
  <c r="CD30" i="32"/>
  <c r="CA32" i="32"/>
  <c r="CA34" i="32"/>
  <c r="CD35" i="32"/>
  <c r="CA39" i="32"/>
  <c r="CG39" i="32"/>
  <c r="CD40" i="32"/>
  <c r="CA11" i="32"/>
  <c r="CD12" i="32"/>
  <c r="CA14" i="32"/>
  <c r="CA18" i="32"/>
  <c r="CA21" i="32"/>
  <c r="CA23" i="32"/>
  <c r="CD24" i="32"/>
  <c r="CA27" i="32"/>
  <c r="CD29" i="32"/>
  <c r="CD32" i="32"/>
  <c r="CA33" i="32"/>
  <c r="CG33" i="32"/>
  <c r="CD34" i="32"/>
  <c r="CA35" i="32"/>
  <c r="CD39" i="32"/>
  <c r="F40" i="38"/>
  <c r="F11" i="38"/>
  <c r="F18" i="38"/>
  <c r="F19" i="38"/>
  <c r="F45" i="38"/>
  <c r="H45" i="38" s="1"/>
  <c r="F7" i="38"/>
  <c r="F17" i="38"/>
  <c r="F33" i="38"/>
  <c r="F43" i="38"/>
  <c r="F10" i="38"/>
  <c r="F44" i="38"/>
  <c r="F9" i="38"/>
  <c r="F35" i="38"/>
  <c r="F41" i="38"/>
  <c r="F29" i="38"/>
  <c r="F31" i="38"/>
  <c r="F22" i="38"/>
  <c r="F15" i="38"/>
  <c r="F25" i="38"/>
  <c r="F14" i="38"/>
  <c r="F8" i="38"/>
  <c r="F30" i="38"/>
  <c r="F16" i="38"/>
  <c r="F38" i="38"/>
  <c r="F26" i="38"/>
  <c r="F21" i="38"/>
  <c r="F20" i="38"/>
  <c r="F12" i="38"/>
  <c r="F39" i="38"/>
  <c r="F27" i="38"/>
  <c r="F32" i="38"/>
  <c r="F37" i="38"/>
  <c r="F24" i="38"/>
  <c r="F36" i="38"/>
  <c r="F23" i="38"/>
  <c r="F34" i="38"/>
  <c r="F42" i="38"/>
</calcChain>
</file>

<file path=xl/sharedStrings.xml><?xml version="1.0" encoding="utf-8"?>
<sst xmlns="http://schemas.openxmlformats.org/spreadsheetml/2006/main" count="467" uniqueCount="139">
  <si>
    <t>№ п/п</t>
  </si>
  <si>
    <t>Наименование общеобразовательной организации</t>
  </si>
  <si>
    <t>итого по разделу 1</t>
  </si>
  <si>
    <t>муниципальный уровень</t>
  </si>
  <si>
    <t>федеральный уровень</t>
  </si>
  <si>
    <t>ИТОГО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</si>
  <si>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</si>
  <si>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</si>
  <si>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</si>
  <si>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</si>
  <si>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</si>
  <si>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</si>
  <si>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</si>
  <si>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</si>
  <si>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</si>
  <si>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</si>
  <si>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</si>
  <si>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</si>
  <si>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</si>
  <si>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</si>
  <si>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</si>
  <si>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</si>
  <si>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</si>
  <si>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</si>
  <si>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</si>
  <si>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</si>
  <si>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</si>
  <si>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</si>
  <si>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</si>
  <si>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</si>
  <si>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</si>
  <si>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</si>
  <si>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</si>
  <si>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</si>
  <si>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</si>
  <si>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</si>
  <si>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</si>
  <si>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</si>
  <si>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</si>
  <si>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</si>
  <si>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</si>
  <si>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</si>
  <si>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</si>
  <si>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</si>
  <si>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</si>
  <si>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</si>
  <si>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 xml:space="preserve">кол-во принявших </t>
  </si>
  <si>
    <t>кол-во побед. и приз.</t>
  </si>
  <si>
    <t>итого по разделу 2</t>
  </si>
  <si>
    <t>региональный (Республика Крым) уровень</t>
  </si>
  <si>
    <t>МБОУ «Новоандреевская школа»</t>
  </si>
  <si>
    <t>Название конкурса</t>
  </si>
  <si>
    <t>№</t>
  </si>
  <si>
    <t>Наименование школы</t>
  </si>
  <si>
    <t>кол-во участников</t>
  </si>
  <si>
    <t>кол-во победителей +призеров</t>
  </si>
  <si>
    <t>К</t>
  </si>
  <si>
    <t>МБОУ «Добровская школа-гимназия»</t>
  </si>
  <si>
    <t>МБОУ «Кольчугинская  школа№ 1»</t>
  </si>
  <si>
    <t>МБОУ «Кольчугинская  школа№ 2»</t>
  </si>
  <si>
    <t>МБОУ «Мирновская школа № 1»</t>
  </si>
  <si>
    <t>МБОУ «Мирновская школа № 2»</t>
  </si>
  <si>
    <t>МБОУ «Родниковская школа-гимназия»</t>
  </si>
  <si>
    <t>МБОУ «Скворцовская школа»</t>
  </si>
  <si>
    <t>Крым 21 век</t>
  </si>
  <si>
    <t xml:space="preserve">Отечество </t>
  </si>
  <si>
    <t>Конкурс исследовательских работ "Первооткрыватель" (1-4 классы)</t>
  </si>
  <si>
    <t>Конкурс "Язык-душа народа"</t>
  </si>
  <si>
    <t>Фестиваль "Родной язык бесценен,и неисчерпаему духовные богатства народа"</t>
  </si>
  <si>
    <t>Шаг к Олимпу</t>
  </si>
  <si>
    <t>1.ИСТОРИЯ СРЕДНЕВЕКОВОГО КРЫМА</t>
  </si>
  <si>
    <t>2.КОНКУРС МУЗЕЕВ</t>
  </si>
  <si>
    <t>3.КОНФЕРЕНЦИЯ "КРЫМ - НАШ ОБЩИЙ ДОМ"</t>
  </si>
  <si>
    <t>4.КОНФЕРЕНЦИЯ "ПРАВОСЛАВИЕ В КРЫМУ"</t>
  </si>
  <si>
    <t>5.КОНКУРС НА ЗНАНИЕ КОНСТИТУЦИИ РФ</t>
  </si>
  <si>
    <t xml:space="preserve">6.ЧЕЛОВЕК В ИСТОРИИ XX ВЕК </t>
  </si>
  <si>
    <t>7.ЮНЫЙ ПРАВОВЕД</t>
  </si>
  <si>
    <t>8.СУДЬБА МОЕЙ СЕМЬИ В СУДЬБЕ МОЕЙ СТРАНЫ</t>
  </si>
  <si>
    <t>9.ХОЧУ НАПИСАТЬ ЗАКОН</t>
  </si>
  <si>
    <t>10. В ЕДИНСТВЕ СИЛА</t>
  </si>
  <si>
    <t>11. ДЕНЬ РУБЛЯ</t>
  </si>
  <si>
    <t>12.ЕСЛИ БЫ Я БЫЛ ПРЕЗИДЕНТОМ</t>
  </si>
  <si>
    <t>#ВместеЯрче</t>
  </si>
  <si>
    <t>Российская астрономическая олимпиада "Малая Медведица"</t>
  </si>
  <si>
    <t>ХИМИЯ</t>
  </si>
  <si>
    <t>ИТОГ</t>
  </si>
  <si>
    <t xml:space="preserve"> </t>
  </si>
  <si>
    <t>"С компьютером на ТЫ"</t>
  </si>
  <si>
    <t>КИТ Региональный</t>
  </si>
  <si>
    <t>Snilbot</t>
  </si>
  <si>
    <t>Крымский вундергеймер</t>
  </si>
  <si>
    <t>CrimeaCTF</t>
  </si>
  <si>
    <t>Олимпиада по веб-программированию</t>
  </si>
  <si>
    <t>КИТ Всероссийский</t>
  </si>
  <si>
    <t>МСОКО по итогам 2019-2020 учебного года</t>
  </si>
  <si>
    <t>отклонение</t>
  </si>
  <si>
    <r>
      <t>МАТРИЦА КЛАСТЕРОВ</t>
    </r>
    <r>
      <rPr>
        <sz val="10"/>
        <color rgb="FF000000"/>
        <rFont val="Times New Roman"/>
        <family val="1"/>
        <charset val="204"/>
      </rPr>
      <t> </t>
    </r>
  </si>
  <si>
    <t>Кластер 1</t>
  </si>
  <si>
    <t>Кластер 4</t>
  </si>
  <si>
    <t>-</t>
  </si>
  <si>
    <t>Кластер 7</t>
  </si>
  <si>
    <t>Кластер 2</t>
  </si>
  <si>
    <t>Кластер 5</t>
  </si>
  <si>
    <t>Кластер 8</t>
  </si>
  <si>
    <t>Кластер 3</t>
  </si>
  <si>
    <t>Кластер 9</t>
  </si>
  <si>
    <r>
      <rPr>
        <b/>
        <sz val="16"/>
        <color rgb="FF000000"/>
        <rFont val="Candara"/>
        <family val="2"/>
        <charset val="204"/>
      </rPr>
      <t>Раздел 1.</t>
    </r>
    <r>
      <rPr>
        <sz val="16"/>
        <color rgb="FF000000"/>
        <rFont val="Candara"/>
        <family val="2"/>
        <charset val="204"/>
      </rPr>
      <t xml:space="preserve"> </t>
    </r>
    <r>
      <rPr>
        <b/>
        <sz val="16"/>
        <color rgb="FF000000"/>
        <rFont val="Candara"/>
        <family val="2"/>
        <charset val="204"/>
      </rPr>
      <t xml:space="preserve">Качество условий </t>
    </r>
    <r>
      <rPr>
        <sz val="16"/>
        <color rgb="FF000000"/>
        <rFont val="Candara"/>
        <family val="2"/>
        <charset val="204"/>
      </rPr>
      <t>обеспечения образовательного процесса</t>
    </r>
  </si>
  <si>
    <r>
      <t xml:space="preserve">Раздел 2.  Качество результатов </t>
    </r>
    <r>
      <rPr>
        <sz val="16"/>
        <color rgb="FF000000"/>
        <rFont val="Candara"/>
        <family val="2"/>
        <charset val="204"/>
      </rPr>
      <t>образовательного процесса</t>
    </r>
  </si>
  <si>
    <t>Кластер 6</t>
  </si>
  <si>
    <t>МБОУ «Гвардейская школа  № 1», МБОУ «Гвардейская школа-гимназия№2», МБОУ «Гвардейская школа-гимназия№3», МБОУ «Чистенская школа-гимназия»</t>
  </si>
  <si>
    <t>МБОУ «Кольчугинская  школа №1», МБОУ «Мирновская школа №2», МБОУ «Молодежненская  школа №2», МБОУ «Перовская школа-гимназия»</t>
  </si>
  <si>
    <t>МБОУ «Винницкая школа», МБОУ «Добровская школа-гимназия им. Я. М. Слонимского», МБОУ «Донская школа», МБОУ «Журавлевская школа», МБОУ «Кольчугинская  школа №2 с крымскотатарскимя языком обучения», МБОУ «Константиновская школа, МБОУ «Кубанская школа», МБОУ «Мирновская школа №1», МБОУ «Николаевская школа», МБОУ «Новоандреевская школа», МБОУ «Перевальненская  школа», МБОУ «Первомайская школа», МБОУ «Пожарская школа», МБОУ «Родниковская школа-гимназия», МБОУ «Трудовская школа», МБОУ «Укромновская школа», МБОУ «Широковская школа»</t>
  </si>
  <si>
    <t>МБОУ «Залесская школа», МБОУ «Мазанская школа», МБОУ «Партизанская школа», МБОУ «Украинская школа», МБОУ «Чайкинская школа»</t>
  </si>
  <si>
    <t>МБОУ «Кленовская основная  школа», МБОУ «Краснолесская основная школа»</t>
  </si>
  <si>
    <t>Кластеры</t>
  </si>
  <si>
    <t>ОО</t>
  </si>
  <si>
    <t>Характеристика</t>
  </si>
  <si>
    <t>Направления управленческих решения</t>
  </si>
  <si>
    <t>1, 2, 3</t>
  </si>
  <si>
    <t>ОО показывают высокое качество результата независимо от качества условий</t>
  </si>
  <si>
    <t xml:space="preserve"> - изучение позитивного опыта работы администрации ОО; </t>
  </si>
  <si>
    <t xml:space="preserve"> - организация обмена опытом с ОО, где результат низкий, организация  наставничества</t>
  </si>
  <si>
    <t>4, 5, 6</t>
  </si>
  <si>
    <t>ОО, в которых близкие к среднему результаты по обоим разделам</t>
  </si>
  <si>
    <t xml:space="preserve"> - наблюдение за образовательным процессом; </t>
  </si>
  <si>
    <t xml:space="preserve"> - оказание адресной помощи по запросу</t>
  </si>
  <si>
    <t>7, 8, 9</t>
  </si>
  <si>
    <t>ОО, в которых отмечается низкое качество результата</t>
  </si>
  <si>
    <t xml:space="preserve"> - проведение педагогического аудита;</t>
  </si>
  <si>
    <t xml:space="preserve"> -внимание к организации образовательного процесса, с целью выяснения причин низкого качества результата</t>
  </si>
  <si>
    <t>3, 6, 9</t>
  </si>
  <si>
    <t>ОО, в которых отмечаются низкое качество условий (МТБ, кадровый состав, удовлетворение образова-тельных потребностей)</t>
  </si>
  <si>
    <t xml:space="preserve"> - аудит условий;</t>
  </si>
  <si>
    <t xml:space="preserve"> -адресная поддержка по улучшению качества условий образования</t>
  </si>
  <si>
    <t>МБОУ «Гвардейская школа  № 1»,                 МБОУ «Гвардейская школа-гимназия№2», МБОУ «Гвардейская школа-гимназия№3», МБОУ «Чистенская школа-гимназия», МБОУ «Денисовская школа»</t>
  </si>
  <si>
    <t>МБОУ «Кольчугинская  школа №1», МБОУ «Мирновская школа №2», МБОУ «Молодежненская  школа №2», МБОУ «Перовская школа-гимназия», МБОУ «Винницкая школа», МБОУ «Добровская школа-гимназия им. Я. М. Слонимского», МБОУ «Донская школа», МБОУ «Журавлевская школа», МБОУ «Кольчугинская  школа №2 с крымскотатарскимя языком обучения», МБОУ «Константиновская школа, МБОУ «Кубанская школа», МБОУ «Мирновская школа №1», МБОУ «Николаевская школа», МБОУ «Новоандреевская школа», МБОУ «Перевальненская  школа», МБОУ «Первомайская школа», МБОУ «Пожарская школа», МБОУ «Родниковская школа-гимназия», МБОУ «Трудовская школа», МБОУ «Укромновская школа», МБОУ «Широковская школа», МБОУ «Маленская школа», МБОУ «Новоселовская школа», МБОУ «Скворцовская школа», МБОУ «Тепловская школа», МБОУ «Урожайновская школа»</t>
  </si>
  <si>
    <t xml:space="preserve"> МБОУ «Маленская школа», МБОУ «Новоселовская школа», МБОУ «Скворцовская школа», МБОУ «Тепловская школа», МБОУ «Урожайновская школа»</t>
  </si>
  <si>
    <t>МБОУ «Залесская школа», МБОУ «Мазанская школа», МБОУ «Партизанская школа», МБОУ «Украинская школа», МБОУ «Чайкинская школа», МБОУ «Кленовская основная  школа», МБОУ «Краснолесская основная школа»</t>
  </si>
  <si>
    <t>МБОУ «Денисовская школа»,  МБОУ «Маленская школа», МБОУ «Новоселовская школа», МБОУ «Скворцовская школа», МБОУ «Тепловская школа», МБОУ «Урожайновская школа», МБОУ «Кленовская основная  школа», МБОУ «Краснолесская основная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</si>
</sst>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8"/>
      <name val="Arial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Candara"/>
      <family val="2"/>
      <charset val="204"/>
    </font>
    <font>
      <sz val="16"/>
      <color rgb="FF000000"/>
      <name val="Candara"/>
      <family val="2"/>
      <charset val="204"/>
    </font>
    <font>
      <sz val="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DEADA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26" fillId="0" borderId="0" applyBorder="0" applyProtection="0"/>
  </cellStyleXfs>
  <cellXfs count="171">
    <xf numFmtId="0" fontId="0" fillId="0" borderId="0" xfId="0"/>
    <xf numFmtId="0" fontId="1" fillId="0" borderId="0" xfId="8"/>
    <xf numFmtId="0" fontId="18" fillId="4" borderId="1" xfId="1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2" borderId="0" xfId="8" applyFill="1"/>
    <xf numFmtId="165" fontId="4" fillId="2" borderId="1" xfId="10" applyNumberFormat="1" applyFont="1" applyFill="1" applyBorder="1" applyAlignment="1">
      <alignment horizontal="center" vertical="center" wrapText="1"/>
    </xf>
    <xf numFmtId="0" fontId="4" fillId="2" borderId="1" xfId="10" applyFont="1" applyFill="1" applyBorder="1" applyAlignment="1">
      <alignment horizontal="center" vertical="center" wrapText="1"/>
    </xf>
    <xf numFmtId="0" fontId="8" fillId="0" borderId="0" xfId="15" applyNumberFormat="1" applyFont="1" applyFill="1"/>
    <xf numFmtId="165" fontId="4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165" fontId="4" fillId="2" borderId="1" xfId="0" applyNumberFormat="1" applyFont="1" applyFill="1" applyBorder="1" applyAlignment="1">
      <alignment horizontal="center"/>
    </xf>
    <xf numFmtId="165" fontId="12" fillId="6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6" borderId="1" xfId="13" applyFont="1" applyFill="1" applyBorder="1"/>
    <xf numFmtId="0" fontId="3" fillId="6" borderId="1" xfId="13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10" fillId="6" borderId="1" xfId="10" applyFont="1" applyFill="1" applyBorder="1" applyAlignment="1">
      <alignment horizontal="center" vertical="center" wrapText="1"/>
    </xf>
    <xf numFmtId="0" fontId="11" fillId="6" borderId="1" xfId="10" applyFont="1" applyFill="1" applyBorder="1" applyAlignment="1">
      <alignment horizontal="center" vertical="center" wrapText="1"/>
    </xf>
    <xf numFmtId="0" fontId="18" fillId="6" borderId="1" xfId="10" applyFont="1" applyFill="1" applyBorder="1" applyAlignment="1">
      <alignment horizontal="center" vertical="center" wrapText="1"/>
    </xf>
    <xf numFmtId="0" fontId="20" fillId="0" borderId="1" xfId="13" applyFont="1" applyBorder="1" applyAlignment="1">
      <alignment horizontal="justify" vertical="top" wrapText="1"/>
    </xf>
    <xf numFmtId="0" fontId="20" fillId="0" borderId="1" xfId="13" applyFont="1" applyBorder="1" applyAlignment="1">
      <alignment vertical="top" wrapText="1"/>
    </xf>
    <xf numFmtId="1" fontId="20" fillId="0" borderId="1" xfId="0" applyNumberFormat="1" applyFont="1" applyBorder="1" applyAlignment="1">
      <alignment horizontal="center" vertical="center"/>
    </xf>
    <xf numFmtId="1" fontId="10" fillId="4" borderId="1" xfId="1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8" fillId="4" borderId="1" xfId="1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0" fillId="0" borderId="1" xfId="13" applyFont="1" applyFill="1" applyBorder="1" applyAlignment="1">
      <alignment vertical="top" wrapText="1"/>
    </xf>
    <xf numFmtId="0" fontId="0" fillId="2" borderId="0" xfId="0" applyFill="1" applyBorder="1"/>
    <xf numFmtId="0" fontId="20" fillId="0" borderId="3" xfId="13" applyFont="1" applyBorder="1" applyAlignment="1">
      <alignment horizontal="justify" vertical="top" wrapText="1"/>
    </xf>
    <xf numFmtId="0" fontId="20" fillId="0" borderId="3" xfId="13" applyFont="1" applyFill="1" applyBorder="1" applyAlignment="1">
      <alignment vertical="top" wrapText="1"/>
    </xf>
    <xf numFmtId="1" fontId="20" fillId="0" borderId="3" xfId="0" applyNumberFormat="1" applyFont="1" applyBorder="1" applyAlignment="1">
      <alignment horizontal="center" vertical="center"/>
    </xf>
    <xf numFmtId="1" fontId="10" fillId="4" borderId="3" xfId="1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/>
    </xf>
    <xf numFmtId="1" fontId="18" fillId="4" borderId="3" xfId="10" applyNumberFormat="1" applyFont="1" applyFill="1" applyBorder="1" applyAlignment="1">
      <alignment horizontal="center" vertical="center" wrapText="1"/>
    </xf>
    <xf numFmtId="165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2" borderId="0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12" fillId="3" borderId="1" xfId="9" applyNumberFormat="1" applyFont="1" applyFill="1" applyBorder="1" applyAlignment="1">
      <alignment horizontal="center" vertical="center" wrapText="1"/>
    </xf>
    <xf numFmtId="1" fontId="12" fillId="3" borderId="1" xfId="9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 wrapText="1"/>
    </xf>
    <xf numFmtId="0" fontId="5" fillId="6" borderId="11" xfId="10" applyFont="1" applyFill="1" applyBorder="1" applyAlignment="1">
      <alignment vertical="center" wrapText="1"/>
    </xf>
    <xf numFmtId="0" fontId="5" fillId="6" borderId="5" xfId="10" applyFont="1" applyFill="1" applyBorder="1" applyAlignment="1">
      <alignment vertical="center" wrapText="1"/>
    </xf>
    <xf numFmtId="0" fontId="5" fillId="6" borderId="4" xfId="10" applyFont="1" applyFill="1" applyBorder="1" applyAlignment="1">
      <alignment vertical="center" wrapText="1"/>
    </xf>
    <xf numFmtId="0" fontId="20" fillId="6" borderId="1" xfId="0" applyFont="1" applyFill="1" applyBorder="1" applyAlignment="1">
      <alignment wrapText="1"/>
    </xf>
    <xf numFmtId="0" fontId="24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65" fontId="1" fillId="0" borderId="0" xfId="8" applyNumberFormat="1"/>
    <xf numFmtId="165" fontId="5" fillId="6" borderId="5" xfId="10" applyNumberFormat="1" applyFont="1" applyFill="1" applyBorder="1" applyAlignment="1">
      <alignment vertical="center" wrapText="1"/>
    </xf>
    <xf numFmtId="165" fontId="5" fillId="6" borderId="4" xfId="10" applyNumberFormat="1" applyFont="1" applyFill="1" applyBorder="1" applyAlignment="1">
      <alignment vertical="center" wrapText="1"/>
    </xf>
    <xf numFmtId="0" fontId="5" fillId="6" borderId="10" xfId="10" applyFont="1" applyFill="1" applyBorder="1" applyAlignment="1">
      <alignment horizontal="center" vertical="center" wrapText="1"/>
    </xf>
    <xf numFmtId="0" fontId="5" fillId="6" borderId="12" xfId="10" applyFont="1" applyFill="1" applyBorder="1" applyAlignment="1">
      <alignment horizontal="center" vertical="center" wrapText="1"/>
    </xf>
    <xf numFmtId="165" fontId="5" fillId="6" borderId="12" xfId="10" applyNumberFormat="1" applyFont="1" applyFill="1" applyBorder="1" applyAlignment="1">
      <alignment horizontal="center" vertical="center" wrapText="1"/>
    </xf>
    <xf numFmtId="0" fontId="5" fillId="6" borderId="17" xfId="10" applyFont="1" applyFill="1" applyBorder="1" applyAlignment="1">
      <alignment horizontal="center" vertical="center" wrapText="1"/>
    </xf>
    <xf numFmtId="0" fontId="5" fillId="6" borderId="0" xfId="10" applyFont="1" applyFill="1" applyBorder="1" applyAlignment="1">
      <alignment vertical="center" wrapText="1"/>
    </xf>
    <xf numFmtId="0" fontId="1" fillId="0" borderId="0" xfId="8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165" fontId="16" fillId="0" borderId="0" xfId="8" applyNumberFormat="1" applyFont="1" applyBorder="1" applyAlignment="1">
      <alignment horizontal="center" vertical="center"/>
    </xf>
    <xf numFmtId="0" fontId="23" fillId="5" borderId="1" xfId="8" applyFont="1" applyFill="1" applyBorder="1" applyAlignment="1">
      <alignment horizontal="center" vertical="center"/>
    </xf>
    <xf numFmtId="0" fontId="6" fillId="8" borderId="1" xfId="10" applyFont="1" applyFill="1" applyBorder="1" applyAlignment="1">
      <alignment horizontal="center" vertical="center" wrapText="1"/>
    </xf>
    <xf numFmtId="0" fontId="6" fillId="8" borderId="1" xfId="10" applyFont="1" applyFill="1" applyBorder="1" applyAlignment="1">
      <alignment horizontal="left" vertical="center" wrapText="1"/>
    </xf>
    <xf numFmtId="165" fontId="16" fillId="8" borderId="1" xfId="8" applyNumberFormat="1" applyFont="1" applyFill="1" applyBorder="1" applyAlignment="1">
      <alignment horizontal="center" vertical="center"/>
    </xf>
    <xf numFmtId="0" fontId="6" fillId="9" borderId="1" xfId="15" applyNumberFormat="1" applyFont="1" applyFill="1" applyBorder="1" applyAlignment="1">
      <alignment horizontal="left" vertical="center" wrapText="1"/>
    </xf>
    <xf numFmtId="0" fontId="6" fillId="10" borderId="1" xfId="10" applyFont="1" applyFill="1" applyBorder="1" applyAlignment="1">
      <alignment horizontal="center" vertical="center" wrapText="1"/>
    </xf>
    <xf numFmtId="0" fontId="6" fillId="10" borderId="1" xfId="10" applyFont="1" applyFill="1" applyBorder="1" applyAlignment="1">
      <alignment horizontal="left" vertical="center" wrapText="1"/>
    </xf>
    <xf numFmtId="165" fontId="16" fillId="10" borderId="1" xfId="8" applyNumberFormat="1" applyFont="1" applyFill="1" applyBorder="1" applyAlignment="1">
      <alignment horizontal="center" vertical="center"/>
    </xf>
    <xf numFmtId="0" fontId="6" fillId="11" borderId="1" xfId="10" applyFont="1" applyFill="1" applyBorder="1" applyAlignment="1">
      <alignment horizontal="center" vertical="center" wrapText="1"/>
    </xf>
    <xf numFmtId="0" fontId="6" fillId="11" borderId="1" xfId="10" applyFont="1" applyFill="1" applyBorder="1" applyAlignment="1">
      <alignment horizontal="left" vertical="center" wrapText="1"/>
    </xf>
    <xf numFmtId="165" fontId="16" fillId="11" borderId="1" xfId="8" applyNumberFormat="1" applyFont="1" applyFill="1" applyBorder="1" applyAlignment="1">
      <alignment horizontal="center" vertical="center"/>
    </xf>
    <xf numFmtId="0" fontId="14" fillId="11" borderId="1" xfId="10" applyFont="1" applyFill="1" applyBorder="1" applyAlignment="1">
      <alignment horizontal="left" vertical="center" wrapText="1"/>
    </xf>
    <xf numFmtId="0" fontId="6" fillId="11" borderId="2" xfId="10" applyFont="1" applyFill="1" applyBorder="1" applyAlignment="1">
      <alignment horizontal="left" vertical="center" wrapText="1"/>
    </xf>
    <xf numFmtId="0" fontId="14" fillId="10" borderId="1" xfId="10" applyFont="1" applyFill="1" applyBorder="1" applyAlignment="1">
      <alignment horizontal="left" vertical="center" wrapText="1"/>
    </xf>
    <xf numFmtId="0" fontId="19" fillId="12" borderId="5" xfId="10" applyFont="1" applyFill="1" applyBorder="1" applyAlignment="1">
      <alignment vertical="center" wrapText="1"/>
    </xf>
    <xf numFmtId="0" fontId="19" fillId="12" borderId="6" xfId="10" applyFont="1" applyFill="1" applyBorder="1" applyAlignment="1">
      <alignment vertical="center" wrapText="1"/>
    </xf>
    <xf numFmtId="0" fontId="19" fillId="12" borderId="2" xfId="10" applyFont="1" applyFill="1" applyBorder="1" applyAlignment="1">
      <alignment vertical="center" wrapText="1"/>
    </xf>
    <xf numFmtId="165" fontId="23" fillId="12" borderId="1" xfId="8" applyNumberFormat="1" applyFont="1" applyFill="1" applyBorder="1" applyAlignment="1">
      <alignment horizontal="center" vertical="center"/>
    </xf>
    <xf numFmtId="165" fontId="16" fillId="12" borderId="1" xfId="8" applyNumberFormat="1" applyFont="1" applyFill="1" applyBorder="1" applyAlignment="1">
      <alignment horizontal="center" vertical="center"/>
    </xf>
    <xf numFmtId="0" fontId="8" fillId="2" borderId="0" xfId="15" applyNumberFormat="1" applyFont="1" applyFill="1"/>
    <xf numFmtId="0" fontId="6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left" vertical="center" wrapText="1"/>
    </xf>
    <xf numFmtId="0" fontId="6" fillId="13" borderId="1" xfId="15" applyNumberFormat="1" applyFont="1" applyFill="1" applyBorder="1" applyAlignment="1">
      <alignment horizontal="left" vertical="center" wrapText="1"/>
    </xf>
    <xf numFmtId="0" fontId="14" fillId="2" borderId="1" xfId="10" applyFont="1" applyFill="1" applyBorder="1" applyAlignment="1">
      <alignment horizontal="left" vertical="center" wrapText="1"/>
    </xf>
    <xf numFmtId="0" fontId="6" fillId="2" borderId="2" xfId="10" applyFont="1" applyFill="1" applyBorder="1" applyAlignment="1">
      <alignment horizontal="left" vertical="center" wrapText="1"/>
    </xf>
    <xf numFmtId="0" fontId="6" fillId="2" borderId="0" xfId="10" applyFont="1" applyFill="1" applyBorder="1" applyAlignment="1">
      <alignment horizontal="left" vertical="center" wrapText="1"/>
    </xf>
    <xf numFmtId="0" fontId="27" fillId="10" borderId="33" xfId="0" applyFont="1" applyFill="1" applyBorder="1" applyAlignment="1">
      <alignment horizontal="center" vertical="top" wrapText="1"/>
    </xf>
    <xf numFmtId="0" fontId="29" fillId="11" borderId="33" xfId="0" applyFont="1" applyFill="1" applyBorder="1" applyAlignment="1">
      <alignment horizontal="center" vertical="center" wrapText="1" readingOrder="1"/>
    </xf>
    <xf numFmtId="0" fontId="29" fillId="8" borderId="33" xfId="0" applyFont="1" applyFill="1" applyBorder="1" applyAlignment="1">
      <alignment horizontal="center" vertical="center" wrapText="1" readingOrder="1"/>
    </xf>
    <xf numFmtId="0" fontId="34" fillId="0" borderId="26" xfId="0" applyFont="1" applyBorder="1" applyAlignment="1">
      <alignment horizontal="center" vertical="center" wrapText="1" readingOrder="1"/>
    </xf>
    <xf numFmtId="0" fontId="10" fillId="0" borderId="28" xfId="0" applyFont="1" applyBorder="1" applyAlignment="1">
      <alignment horizontal="center" vertical="center" wrapText="1" readingOrder="1"/>
    </xf>
    <xf numFmtId="0" fontId="35" fillId="14" borderId="18" xfId="0" applyFont="1" applyFill="1" applyBorder="1" applyAlignment="1">
      <alignment horizontal="center" vertical="center" wrapText="1" readingOrder="1"/>
    </xf>
    <xf numFmtId="0" fontId="35" fillId="14" borderId="19" xfId="0" applyFont="1" applyFill="1" applyBorder="1" applyAlignment="1">
      <alignment horizontal="center" vertical="center" wrapText="1" readingOrder="1"/>
    </xf>
    <xf numFmtId="0" fontId="35" fillId="14" borderId="20" xfId="0" applyFont="1" applyFill="1" applyBorder="1" applyAlignment="1">
      <alignment horizontal="center" vertical="center" wrapText="1" readingOrder="1"/>
    </xf>
    <xf numFmtId="0" fontId="36" fillId="14" borderId="18" xfId="0" applyFont="1" applyFill="1" applyBorder="1" applyAlignment="1">
      <alignment horizontal="center" vertical="center" wrapText="1" readingOrder="1"/>
    </xf>
    <xf numFmtId="0" fontId="36" fillId="14" borderId="19" xfId="0" applyFont="1" applyFill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 readingOrder="1"/>
    </xf>
    <xf numFmtId="0" fontId="36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165" fontId="1" fillId="2" borderId="0" xfId="8" applyNumberFormat="1" applyFill="1"/>
    <xf numFmtId="165" fontId="8" fillId="0" borderId="0" xfId="15" applyNumberFormat="1" applyFont="1" applyFill="1"/>
    <xf numFmtId="0" fontId="9" fillId="0" borderId="0" xfId="8" applyFont="1" applyFill="1" applyBorder="1" applyAlignment="1">
      <alignment horizontal="center" vertical="center" wrapText="1"/>
    </xf>
    <xf numFmtId="0" fontId="6" fillId="12" borderId="5" xfId="10" applyFont="1" applyFill="1" applyBorder="1" applyAlignment="1">
      <alignment horizontal="center" vertical="center" wrapText="1"/>
    </xf>
    <xf numFmtId="0" fontId="6" fillId="12" borderId="2" xfId="10" applyFont="1" applyFill="1" applyBorder="1" applyAlignment="1">
      <alignment horizontal="center" vertical="center" wrapText="1"/>
    </xf>
    <xf numFmtId="0" fontId="30" fillId="14" borderId="23" xfId="0" applyFont="1" applyFill="1" applyBorder="1" applyAlignment="1">
      <alignment horizontal="center" vertical="center" wrapText="1" readingOrder="1"/>
    </xf>
    <xf numFmtId="0" fontId="30" fillId="14" borderId="24" xfId="0" applyFont="1" applyFill="1" applyBorder="1" applyAlignment="1">
      <alignment horizontal="center" vertical="center" wrapText="1" readingOrder="1"/>
    </xf>
    <xf numFmtId="0" fontId="30" fillId="14" borderId="25" xfId="0" applyFont="1" applyFill="1" applyBorder="1" applyAlignment="1">
      <alignment horizontal="center" vertical="center" wrapText="1" readingOrder="1"/>
    </xf>
    <xf numFmtId="0" fontId="32" fillId="10" borderId="31" xfId="0" applyFont="1" applyFill="1" applyBorder="1" applyAlignment="1">
      <alignment horizontal="center" vertical="center" wrapText="1" readingOrder="1"/>
    </xf>
    <xf numFmtId="0" fontId="32" fillId="10" borderId="13" xfId="0" applyFont="1" applyFill="1" applyBorder="1" applyAlignment="1">
      <alignment horizontal="center" vertical="center" wrapText="1" readingOrder="1"/>
    </xf>
    <xf numFmtId="0" fontId="32" fillId="10" borderId="32" xfId="0" applyFont="1" applyFill="1" applyBorder="1" applyAlignment="1">
      <alignment horizontal="center" vertical="center" wrapText="1" readingOrder="1"/>
    </xf>
    <xf numFmtId="0" fontId="32" fillId="11" borderId="31" xfId="0" applyFont="1" applyFill="1" applyBorder="1" applyAlignment="1">
      <alignment horizontal="center" vertical="center" wrapText="1" readingOrder="1"/>
    </xf>
    <xf numFmtId="0" fontId="32" fillId="11" borderId="13" xfId="0" applyFont="1" applyFill="1" applyBorder="1" applyAlignment="1">
      <alignment horizontal="center" vertical="center" wrapText="1" readingOrder="1"/>
    </xf>
    <xf numFmtId="0" fontId="32" fillId="11" borderId="32" xfId="0" applyFont="1" applyFill="1" applyBorder="1" applyAlignment="1">
      <alignment horizontal="center" vertical="center" wrapText="1" readingOrder="1"/>
    </xf>
    <xf numFmtId="0" fontId="29" fillId="8" borderId="31" xfId="0" applyFont="1" applyFill="1" applyBorder="1" applyAlignment="1">
      <alignment horizontal="center" vertical="center" wrapText="1" readingOrder="1"/>
    </xf>
    <xf numFmtId="0" fontId="29" fillId="8" borderId="32" xfId="0" applyFont="1" applyFill="1" applyBorder="1" applyAlignment="1">
      <alignment horizontal="center" vertical="center" wrapText="1" readingOrder="1"/>
    </xf>
    <xf numFmtId="0" fontId="31" fillId="0" borderId="26" xfId="0" applyFont="1" applyBorder="1" applyAlignment="1">
      <alignment horizontal="center" vertical="center" textRotation="90" wrapText="1" readingOrder="1"/>
    </xf>
    <xf numFmtId="0" fontId="31" fillId="0" borderId="27" xfId="0" applyFont="1" applyBorder="1" applyAlignment="1">
      <alignment horizontal="center" vertical="center" textRotation="90" wrapText="1" readingOrder="1"/>
    </xf>
    <xf numFmtId="0" fontId="31" fillId="0" borderId="28" xfId="0" applyFont="1" applyBorder="1" applyAlignment="1">
      <alignment horizontal="center" vertical="center" textRotation="90" wrapText="1" readingOrder="1"/>
    </xf>
    <xf numFmtId="0" fontId="28" fillId="14" borderId="9" xfId="0" applyFont="1" applyFill="1" applyBorder="1" applyAlignment="1">
      <alignment horizontal="center" vertical="center" wrapText="1" readingOrder="1"/>
    </xf>
    <xf numFmtId="0" fontId="28" fillId="14" borderId="21" xfId="0" applyFont="1" applyFill="1" applyBorder="1" applyAlignment="1">
      <alignment horizontal="center" vertical="center" wrapText="1" readingOrder="1"/>
    </xf>
    <xf numFmtId="0" fontId="28" fillId="14" borderId="14" xfId="0" applyFont="1" applyFill="1" applyBorder="1" applyAlignment="1">
      <alignment horizontal="center" vertical="center" wrapText="1" readingOrder="1"/>
    </xf>
    <xf numFmtId="0" fontId="28" fillId="14" borderId="22" xfId="0" applyFont="1" applyFill="1" applyBorder="1" applyAlignment="1">
      <alignment horizontal="center" vertical="center" wrapText="1" readingOrder="1"/>
    </xf>
    <xf numFmtId="0" fontId="33" fillId="0" borderId="29" xfId="0" applyFont="1" applyBorder="1" applyAlignment="1">
      <alignment horizontal="center" vertical="center" wrapText="1" readingOrder="1"/>
    </xf>
    <xf numFmtId="0" fontId="33" fillId="0" borderId="34" xfId="0" applyFont="1" applyBorder="1" applyAlignment="1">
      <alignment horizontal="center" vertical="center" wrapText="1" readingOrder="1"/>
    </xf>
    <xf numFmtId="0" fontId="10" fillId="0" borderId="29" xfId="0" applyFont="1" applyBorder="1" applyAlignment="1">
      <alignment horizontal="center" vertical="center" wrapText="1" readingOrder="1"/>
    </xf>
    <xf numFmtId="0" fontId="10" fillId="0" borderId="34" xfId="0" applyFont="1" applyBorder="1" applyAlignment="1">
      <alignment horizontal="center" vertical="center" wrapText="1" readingOrder="1"/>
    </xf>
    <xf numFmtId="0" fontId="10" fillId="0" borderId="30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 readingOrder="1"/>
    </xf>
    <xf numFmtId="0" fontId="35" fillId="0" borderId="19" xfId="0" applyFont="1" applyBorder="1" applyAlignment="1">
      <alignment horizontal="center" vertical="center" wrapText="1" readingOrder="1"/>
    </xf>
    <xf numFmtId="0" fontId="35" fillId="0" borderId="20" xfId="0" applyFont="1" applyBorder="1" applyAlignment="1">
      <alignment horizontal="center" vertical="center" wrapText="1" readingOrder="1"/>
    </xf>
    <xf numFmtId="0" fontId="35" fillId="14" borderId="35" xfId="0" applyFont="1" applyFill="1" applyBorder="1" applyAlignment="1">
      <alignment horizontal="center" vertical="center" wrapText="1" readingOrder="1"/>
    </xf>
    <xf numFmtId="0" fontId="35" fillId="14" borderId="36" xfId="0" applyFont="1" applyFill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10" fillId="0" borderId="39" xfId="0" applyFont="1" applyBorder="1" applyAlignment="1">
      <alignment horizontal="center" vertical="center" wrapText="1" readingOrder="1"/>
    </xf>
    <xf numFmtId="0" fontId="10" fillId="0" borderId="20" xfId="0" applyFont="1" applyBorder="1" applyAlignment="1">
      <alignment horizontal="center" vertical="center" wrapText="1" readingOrder="1"/>
    </xf>
    <xf numFmtId="0" fontId="10" fillId="0" borderId="37" xfId="0" applyFont="1" applyBorder="1" applyAlignment="1">
      <alignment horizontal="center" vertical="center" wrapText="1" readingOrder="1"/>
    </xf>
    <xf numFmtId="0" fontId="10" fillId="0" borderId="38" xfId="0" applyFont="1" applyBorder="1" applyAlignment="1">
      <alignment horizontal="center" vertical="center" wrapText="1" readingOrder="1"/>
    </xf>
    <xf numFmtId="0" fontId="33" fillId="14" borderId="18" xfId="0" applyFont="1" applyFill="1" applyBorder="1" applyAlignment="1">
      <alignment horizontal="center" vertical="center" wrapText="1" readingOrder="1"/>
    </xf>
    <xf numFmtId="0" fontId="33" fillId="14" borderId="19" xfId="0" applyFont="1" applyFill="1" applyBorder="1" applyAlignment="1">
      <alignment horizontal="center" vertical="center" wrapText="1" readingOrder="1"/>
    </xf>
    <xf numFmtId="0" fontId="33" fillId="14" borderId="20" xfId="0" applyFont="1" applyFill="1" applyBorder="1" applyAlignment="1">
      <alignment horizontal="center" vertical="center" wrapText="1" readingOrder="1"/>
    </xf>
    <xf numFmtId="0" fontId="36" fillId="14" borderId="18" xfId="0" applyFont="1" applyFill="1" applyBorder="1" applyAlignment="1">
      <alignment horizontal="center" vertical="center" wrapText="1" readingOrder="1"/>
    </xf>
    <xf numFmtId="0" fontId="36" fillId="14" borderId="20" xfId="0" applyFont="1" applyFill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 readingOrder="1"/>
    </xf>
    <xf numFmtId="0" fontId="36" fillId="0" borderId="19" xfId="0" applyFont="1" applyBorder="1" applyAlignment="1">
      <alignment horizontal="center" vertical="center" wrapText="1" readingOrder="1"/>
    </xf>
    <xf numFmtId="0" fontId="36" fillId="0" borderId="20" xfId="0" applyFont="1" applyBorder="1" applyAlignment="1">
      <alignment horizontal="center" vertical="center" wrapText="1" readingOrder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5" fontId="12" fillId="3" borderId="1" xfId="9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vertical="center" wrapText="1"/>
    </xf>
    <xf numFmtId="0" fontId="3" fillId="6" borderId="1" xfId="13" applyFont="1" applyFill="1" applyBorder="1" applyAlignment="1">
      <alignment horizontal="center" wrapText="1"/>
    </xf>
    <xf numFmtId="0" fontId="20" fillId="6" borderId="1" xfId="13" applyFont="1" applyFill="1" applyBorder="1"/>
    <xf numFmtId="0" fontId="11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</cellXfs>
  <cellStyles count="20">
    <cellStyle name="Excel Built-in Explanatory Text" xfId="19"/>
    <cellStyle name="Excel Built-in Normal" xfId="1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2 2" xfId="18"/>
    <cellStyle name="Обычный 4 3" xfId="10"/>
    <cellStyle name="Обычный 4 3 2" xfId="17"/>
    <cellStyle name="Обычный 4 4" xfId="12"/>
    <cellStyle name="Обычный 5" xfId="7"/>
    <cellStyle name="Обычный 5 2" xfId="11"/>
    <cellStyle name="Обычный 6" xfId="13"/>
    <cellStyle name="Пояснение" xfId="15" builtinId="53"/>
    <cellStyle name="Процентный 2" xfId="5"/>
    <cellStyle name="Финансовый 2" xfId="4"/>
    <cellStyle name="Финансовый 2 2" xfId="6"/>
    <cellStyle name="Финансовый 3" xfId="14"/>
    <cellStyle name="Финансовый 6" xfId="16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LM47"/>
  <sheetViews>
    <sheetView zoomScale="80" zoomScaleNormal="80" workbookViewId="0">
      <pane ySplit="6" topLeftCell="A19" activePane="bottomLeft" state="frozen"/>
      <selection activeCell="B38" sqref="B38"/>
      <selection pane="bottomLeft" activeCell="I45" sqref="I45"/>
    </sheetView>
  </sheetViews>
  <sheetFormatPr defaultRowHeight="15" x14ac:dyDescent="0.25"/>
  <cols>
    <col min="1" max="2" width="9.140625" style="1"/>
    <col min="3" max="3" width="40.28515625" style="1" customWidth="1"/>
    <col min="4" max="4" width="11.140625" style="57" customWidth="1"/>
    <col min="5" max="5" width="9.140625" style="5"/>
    <col min="6" max="6" width="16.7109375" style="65" customWidth="1"/>
    <col min="7" max="8" width="9.140625" style="1"/>
    <col min="9" max="9" width="9.140625" style="57"/>
    <col min="10" max="228" width="9.140625" style="1"/>
    <col min="229" max="229" width="26" style="1" customWidth="1"/>
    <col min="230" max="230" width="21.140625" style="1" customWidth="1"/>
    <col min="231" max="231" width="11.140625" style="1" customWidth="1"/>
    <col min="232" max="232" width="11.28515625" style="1" customWidth="1"/>
    <col min="233" max="233" width="14.28515625" style="1" customWidth="1"/>
    <col min="234" max="234" width="16.28515625" style="1" customWidth="1"/>
    <col min="235" max="235" width="22.28515625" style="1" customWidth="1"/>
    <col min="236" max="236" width="17.42578125" style="1" customWidth="1"/>
    <col min="237" max="237" width="21.5703125" style="1" customWidth="1"/>
    <col min="238" max="238" width="14.28515625" style="1" customWidth="1"/>
    <col min="239" max="239" width="9.140625" style="1" customWidth="1"/>
    <col min="240" max="240" width="11.28515625" style="1" customWidth="1"/>
    <col min="241" max="484" width="9.140625" style="1"/>
    <col min="485" max="485" width="26" style="1" customWidth="1"/>
    <col min="486" max="486" width="21.140625" style="1" customWidth="1"/>
    <col min="487" max="487" width="11.140625" style="1" customWidth="1"/>
    <col min="488" max="488" width="11.28515625" style="1" customWidth="1"/>
    <col min="489" max="489" width="14.28515625" style="1" customWidth="1"/>
    <col min="490" max="490" width="16.28515625" style="1" customWidth="1"/>
    <col min="491" max="491" width="22.28515625" style="1" customWidth="1"/>
    <col min="492" max="492" width="17.42578125" style="1" customWidth="1"/>
    <col min="493" max="493" width="21.5703125" style="1" customWidth="1"/>
    <col min="494" max="494" width="14.28515625" style="1" customWidth="1"/>
    <col min="495" max="495" width="9.140625" style="1" customWidth="1"/>
    <col min="496" max="496" width="11.28515625" style="1" customWidth="1"/>
    <col min="497" max="740" width="9.140625" style="1"/>
    <col min="741" max="741" width="26" style="1" customWidth="1"/>
    <col min="742" max="742" width="21.140625" style="1" customWidth="1"/>
    <col min="743" max="743" width="11.140625" style="1" customWidth="1"/>
    <col min="744" max="744" width="11.28515625" style="1" customWidth="1"/>
    <col min="745" max="745" width="14.28515625" style="1" customWidth="1"/>
    <col min="746" max="746" width="16.28515625" style="1" customWidth="1"/>
    <col min="747" max="747" width="22.28515625" style="1" customWidth="1"/>
    <col min="748" max="748" width="17.42578125" style="1" customWidth="1"/>
    <col min="749" max="749" width="21.5703125" style="1" customWidth="1"/>
    <col min="750" max="750" width="14.28515625" style="1" customWidth="1"/>
    <col min="751" max="751" width="9.140625" style="1" customWidth="1"/>
    <col min="752" max="752" width="11.28515625" style="1" customWidth="1"/>
    <col min="753" max="996" width="9.140625" style="1"/>
    <col min="997" max="997" width="26" style="1" customWidth="1"/>
    <col min="998" max="998" width="21.140625" style="1" customWidth="1"/>
    <col min="999" max="999" width="11.140625" style="1" customWidth="1"/>
    <col min="1000" max="1000" width="11.28515625" style="1" customWidth="1"/>
    <col min="1001" max="1001" width="14.28515625" style="1" customWidth="1"/>
    <col min="1002" max="1002" width="16.28515625" style="1" customWidth="1"/>
    <col min="1003" max="1003" width="22.28515625" style="1" customWidth="1"/>
    <col min="1004" max="1004" width="17.42578125" style="1" customWidth="1"/>
    <col min="1005" max="1005" width="21.5703125" style="1" customWidth="1"/>
    <col min="1006" max="1006" width="14.28515625" style="1" customWidth="1"/>
    <col min="1007" max="1007" width="9.140625" style="1" customWidth="1"/>
    <col min="1008" max="1008" width="11.28515625" style="1" customWidth="1"/>
    <col min="1009" max="1252" width="9.140625" style="1"/>
    <col min="1253" max="1253" width="26" style="1" customWidth="1"/>
    <col min="1254" max="1254" width="21.140625" style="1" customWidth="1"/>
    <col min="1255" max="1255" width="11.140625" style="1" customWidth="1"/>
    <col min="1256" max="1256" width="11.28515625" style="1" customWidth="1"/>
    <col min="1257" max="1257" width="14.28515625" style="1" customWidth="1"/>
    <col min="1258" max="1258" width="16.28515625" style="1" customWidth="1"/>
    <col min="1259" max="1259" width="22.28515625" style="1" customWidth="1"/>
    <col min="1260" max="1260" width="17.42578125" style="1" customWidth="1"/>
    <col min="1261" max="1261" width="21.5703125" style="1" customWidth="1"/>
    <col min="1262" max="1262" width="14.28515625" style="1" customWidth="1"/>
    <col min="1263" max="1263" width="9.140625" style="1" customWidth="1"/>
    <col min="1264" max="1264" width="11.28515625" style="1" customWidth="1"/>
    <col min="1265" max="1508" width="9.140625" style="1"/>
    <col min="1509" max="1509" width="26" style="1" customWidth="1"/>
    <col min="1510" max="1510" width="21.140625" style="1" customWidth="1"/>
    <col min="1511" max="1511" width="11.140625" style="1" customWidth="1"/>
    <col min="1512" max="1512" width="11.28515625" style="1" customWidth="1"/>
    <col min="1513" max="1513" width="14.28515625" style="1" customWidth="1"/>
    <col min="1514" max="1514" width="16.28515625" style="1" customWidth="1"/>
    <col min="1515" max="1515" width="22.28515625" style="1" customWidth="1"/>
    <col min="1516" max="1516" width="17.42578125" style="1" customWidth="1"/>
    <col min="1517" max="1517" width="21.5703125" style="1" customWidth="1"/>
    <col min="1518" max="1518" width="14.28515625" style="1" customWidth="1"/>
    <col min="1519" max="1519" width="9.140625" style="1" customWidth="1"/>
    <col min="1520" max="1520" width="11.28515625" style="1" customWidth="1"/>
    <col min="1521" max="1764" width="9.140625" style="1"/>
    <col min="1765" max="1765" width="26" style="1" customWidth="1"/>
    <col min="1766" max="1766" width="21.140625" style="1" customWidth="1"/>
    <col min="1767" max="1767" width="11.140625" style="1" customWidth="1"/>
    <col min="1768" max="1768" width="11.28515625" style="1" customWidth="1"/>
    <col min="1769" max="1769" width="14.28515625" style="1" customWidth="1"/>
    <col min="1770" max="1770" width="16.28515625" style="1" customWidth="1"/>
    <col min="1771" max="1771" width="22.28515625" style="1" customWidth="1"/>
    <col min="1772" max="1772" width="17.42578125" style="1" customWidth="1"/>
    <col min="1773" max="1773" width="21.5703125" style="1" customWidth="1"/>
    <col min="1774" max="1774" width="14.28515625" style="1" customWidth="1"/>
    <col min="1775" max="1775" width="9.140625" style="1" customWidth="1"/>
    <col min="1776" max="1776" width="11.28515625" style="1" customWidth="1"/>
    <col min="1777" max="2020" width="9.140625" style="1"/>
    <col min="2021" max="2021" width="26" style="1" customWidth="1"/>
    <col min="2022" max="2022" width="21.140625" style="1" customWidth="1"/>
    <col min="2023" max="2023" width="11.140625" style="1" customWidth="1"/>
    <col min="2024" max="2024" width="11.28515625" style="1" customWidth="1"/>
    <col min="2025" max="2025" width="14.28515625" style="1" customWidth="1"/>
    <col min="2026" max="2026" width="16.28515625" style="1" customWidth="1"/>
    <col min="2027" max="2027" width="22.28515625" style="1" customWidth="1"/>
    <col min="2028" max="2028" width="17.42578125" style="1" customWidth="1"/>
    <col min="2029" max="2029" width="21.5703125" style="1" customWidth="1"/>
    <col min="2030" max="2030" width="14.28515625" style="1" customWidth="1"/>
    <col min="2031" max="2031" width="9.140625" style="1" customWidth="1"/>
    <col min="2032" max="2032" width="11.28515625" style="1" customWidth="1"/>
    <col min="2033" max="2276" width="9.140625" style="1"/>
    <col min="2277" max="2277" width="26" style="1" customWidth="1"/>
    <col min="2278" max="2278" width="21.140625" style="1" customWidth="1"/>
    <col min="2279" max="2279" width="11.140625" style="1" customWidth="1"/>
    <col min="2280" max="2280" width="11.28515625" style="1" customWidth="1"/>
    <col min="2281" max="2281" width="14.28515625" style="1" customWidth="1"/>
    <col min="2282" max="2282" width="16.28515625" style="1" customWidth="1"/>
    <col min="2283" max="2283" width="22.28515625" style="1" customWidth="1"/>
    <col min="2284" max="2284" width="17.42578125" style="1" customWidth="1"/>
    <col min="2285" max="2285" width="21.5703125" style="1" customWidth="1"/>
    <col min="2286" max="2286" width="14.28515625" style="1" customWidth="1"/>
    <col min="2287" max="2287" width="9.140625" style="1" customWidth="1"/>
    <col min="2288" max="2288" width="11.28515625" style="1" customWidth="1"/>
    <col min="2289" max="2532" width="9.140625" style="1"/>
    <col min="2533" max="2533" width="26" style="1" customWidth="1"/>
    <col min="2534" max="2534" width="21.140625" style="1" customWidth="1"/>
    <col min="2535" max="2535" width="11.140625" style="1" customWidth="1"/>
    <col min="2536" max="2536" width="11.28515625" style="1" customWidth="1"/>
    <col min="2537" max="2537" width="14.28515625" style="1" customWidth="1"/>
    <col min="2538" max="2538" width="16.28515625" style="1" customWidth="1"/>
    <col min="2539" max="2539" width="22.28515625" style="1" customWidth="1"/>
    <col min="2540" max="2540" width="17.42578125" style="1" customWidth="1"/>
    <col min="2541" max="2541" width="21.5703125" style="1" customWidth="1"/>
    <col min="2542" max="2542" width="14.28515625" style="1" customWidth="1"/>
    <col min="2543" max="2543" width="9.140625" style="1" customWidth="1"/>
    <col min="2544" max="2544" width="11.28515625" style="1" customWidth="1"/>
    <col min="2545" max="2788" width="9.140625" style="1"/>
    <col min="2789" max="2789" width="26" style="1" customWidth="1"/>
    <col min="2790" max="2790" width="21.140625" style="1" customWidth="1"/>
    <col min="2791" max="2791" width="11.140625" style="1" customWidth="1"/>
    <col min="2792" max="2792" width="11.28515625" style="1" customWidth="1"/>
    <col min="2793" max="2793" width="14.28515625" style="1" customWidth="1"/>
    <col min="2794" max="2794" width="16.28515625" style="1" customWidth="1"/>
    <col min="2795" max="2795" width="22.28515625" style="1" customWidth="1"/>
    <col min="2796" max="2796" width="17.42578125" style="1" customWidth="1"/>
    <col min="2797" max="2797" width="21.5703125" style="1" customWidth="1"/>
    <col min="2798" max="2798" width="14.28515625" style="1" customWidth="1"/>
    <col min="2799" max="2799" width="9.140625" style="1" customWidth="1"/>
    <col min="2800" max="2800" width="11.28515625" style="1" customWidth="1"/>
    <col min="2801" max="3044" width="9.140625" style="1"/>
    <col min="3045" max="3045" width="26" style="1" customWidth="1"/>
    <col min="3046" max="3046" width="21.140625" style="1" customWidth="1"/>
    <col min="3047" max="3047" width="11.140625" style="1" customWidth="1"/>
    <col min="3048" max="3048" width="11.28515625" style="1" customWidth="1"/>
    <col min="3049" max="3049" width="14.28515625" style="1" customWidth="1"/>
    <col min="3050" max="3050" width="16.28515625" style="1" customWidth="1"/>
    <col min="3051" max="3051" width="22.28515625" style="1" customWidth="1"/>
    <col min="3052" max="3052" width="17.42578125" style="1" customWidth="1"/>
    <col min="3053" max="3053" width="21.5703125" style="1" customWidth="1"/>
    <col min="3054" max="3054" width="14.28515625" style="1" customWidth="1"/>
    <col min="3055" max="3055" width="9.140625" style="1" customWidth="1"/>
    <col min="3056" max="3056" width="11.28515625" style="1" customWidth="1"/>
    <col min="3057" max="3300" width="9.140625" style="1"/>
    <col min="3301" max="3301" width="26" style="1" customWidth="1"/>
    <col min="3302" max="3302" width="21.140625" style="1" customWidth="1"/>
    <col min="3303" max="3303" width="11.140625" style="1" customWidth="1"/>
    <col min="3304" max="3304" width="11.28515625" style="1" customWidth="1"/>
    <col min="3305" max="3305" width="14.28515625" style="1" customWidth="1"/>
    <col min="3306" max="3306" width="16.28515625" style="1" customWidth="1"/>
    <col min="3307" max="3307" width="22.28515625" style="1" customWidth="1"/>
    <col min="3308" max="3308" width="17.42578125" style="1" customWidth="1"/>
    <col min="3309" max="3309" width="21.5703125" style="1" customWidth="1"/>
    <col min="3310" max="3310" width="14.28515625" style="1" customWidth="1"/>
    <col min="3311" max="3311" width="9.140625" style="1" customWidth="1"/>
    <col min="3312" max="3312" width="11.28515625" style="1" customWidth="1"/>
    <col min="3313" max="3556" width="9.140625" style="1"/>
    <col min="3557" max="3557" width="26" style="1" customWidth="1"/>
    <col min="3558" max="3558" width="21.140625" style="1" customWidth="1"/>
    <col min="3559" max="3559" width="11.140625" style="1" customWidth="1"/>
    <col min="3560" max="3560" width="11.28515625" style="1" customWidth="1"/>
    <col min="3561" max="3561" width="14.28515625" style="1" customWidth="1"/>
    <col min="3562" max="3562" width="16.28515625" style="1" customWidth="1"/>
    <col min="3563" max="3563" width="22.28515625" style="1" customWidth="1"/>
    <col min="3564" max="3564" width="17.42578125" style="1" customWidth="1"/>
    <col min="3565" max="3565" width="21.5703125" style="1" customWidth="1"/>
    <col min="3566" max="3566" width="14.28515625" style="1" customWidth="1"/>
    <col min="3567" max="3567" width="9.140625" style="1" customWidth="1"/>
    <col min="3568" max="3568" width="11.28515625" style="1" customWidth="1"/>
    <col min="3569" max="3812" width="9.140625" style="1"/>
    <col min="3813" max="3813" width="26" style="1" customWidth="1"/>
    <col min="3814" max="3814" width="21.140625" style="1" customWidth="1"/>
    <col min="3815" max="3815" width="11.140625" style="1" customWidth="1"/>
    <col min="3816" max="3816" width="11.28515625" style="1" customWidth="1"/>
    <col min="3817" max="3817" width="14.28515625" style="1" customWidth="1"/>
    <col min="3818" max="3818" width="16.28515625" style="1" customWidth="1"/>
    <col min="3819" max="3819" width="22.28515625" style="1" customWidth="1"/>
    <col min="3820" max="3820" width="17.42578125" style="1" customWidth="1"/>
    <col min="3821" max="3821" width="21.5703125" style="1" customWidth="1"/>
    <col min="3822" max="3822" width="14.28515625" style="1" customWidth="1"/>
    <col min="3823" max="3823" width="9.140625" style="1" customWidth="1"/>
    <col min="3824" max="3824" width="11.28515625" style="1" customWidth="1"/>
    <col min="3825" max="4068" width="9.140625" style="1"/>
    <col min="4069" max="4069" width="26" style="1" customWidth="1"/>
    <col min="4070" max="4070" width="21.140625" style="1" customWidth="1"/>
    <col min="4071" max="4071" width="11.140625" style="1" customWidth="1"/>
    <col min="4072" max="4072" width="11.28515625" style="1" customWidth="1"/>
    <col min="4073" max="4073" width="14.28515625" style="1" customWidth="1"/>
    <col min="4074" max="4074" width="16.28515625" style="1" customWidth="1"/>
    <col min="4075" max="4075" width="22.28515625" style="1" customWidth="1"/>
    <col min="4076" max="4076" width="17.42578125" style="1" customWidth="1"/>
    <col min="4077" max="4077" width="21.5703125" style="1" customWidth="1"/>
    <col min="4078" max="4078" width="14.28515625" style="1" customWidth="1"/>
    <col min="4079" max="4079" width="9.140625" style="1" customWidth="1"/>
    <col min="4080" max="4080" width="11.28515625" style="1" customWidth="1"/>
    <col min="4081" max="4324" width="9.140625" style="1"/>
    <col min="4325" max="4325" width="26" style="1" customWidth="1"/>
    <col min="4326" max="4326" width="21.140625" style="1" customWidth="1"/>
    <col min="4327" max="4327" width="11.140625" style="1" customWidth="1"/>
    <col min="4328" max="4328" width="11.28515625" style="1" customWidth="1"/>
    <col min="4329" max="4329" width="14.28515625" style="1" customWidth="1"/>
    <col min="4330" max="4330" width="16.28515625" style="1" customWidth="1"/>
    <col min="4331" max="4331" width="22.28515625" style="1" customWidth="1"/>
    <col min="4332" max="4332" width="17.42578125" style="1" customWidth="1"/>
    <col min="4333" max="4333" width="21.5703125" style="1" customWidth="1"/>
    <col min="4334" max="4334" width="14.28515625" style="1" customWidth="1"/>
    <col min="4335" max="4335" width="9.140625" style="1" customWidth="1"/>
    <col min="4336" max="4336" width="11.28515625" style="1" customWidth="1"/>
    <col min="4337" max="4580" width="9.140625" style="1"/>
    <col min="4581" max="4581" width="26" style="1" customWidth="1"/>
    <col min="4582" max="4582" width="21.140625" style="1" customWidth="1"/>
    <col min="4583" max="4583" width="11.140625" style="1" customWidth="1"/>
    <col min="4584" max="4584" width="11.28515625" style="1" customWidth="1"/>
    <col min="4585" max="4585" width="14.28515625" style="1" customWidth="1"/>
    <col min="4586" max="4586" width="16.28515625" style="1" customWidth="1"/>
    <col min="4587" max="4587" width="22.28515625" style="1" customWidth="1"/>
    <col min="4588" max="4588" width="17.42578125" style="1" customWidth="1"/>
    <col min="4589" max="4589" width="21.5703125" style="1" customWidth="1"/>
    <col min="4590" max="4590" width="14.28515625" style="1" customWidth="1"/>
    <col min="4591" max="4591" width="9.140625" style="1" customWidth="1"/>
    <col min="4592" max="4592" width="11.28515625" style="1" customWidth="1"/>
    <col min="4593" max="4836" width="9.140625" style="1"/>
    <col min="4837" max="4837" width="26" style="1" customWidth="1"/>
    <col min="4838" max="4838" width="21.140625" style="1" customWidth="1"/>
    <col min="4839" max="4839" width="11.140625" style="1" customWidth="1"/>
    <col min="4840" max="4840" width="11.28515625" style="1" customWidth="1"/>
    <col min="4841" max="4841" width="14.28515625" style="1" customWidth="1"/>
    <col min="4842" max="4842" width="16.28515625" style="1" customWidth="1"/>
    <col min="4843" max="4843" width="22.28515625" style="1" customWidth="1"/>
    <col min="4844" max="4844" width="17.42578125" style="1" customWidth="1"/>
    <col min="4845" max="4845" width="21.5703125" style="1" customWidth="1"/>
    <col min="4846" max="4846" width="14.28515625" style="1" customWidth="1"/>
    <col min="4847" max="4847" width="9.140625" style="1" customWidth="1"/>
    <col min="4848" max="4848" width="11.28515625" style="1" customWidth="1"/>
    <col min="4849" max="5092" width="9.140625" style="1"/>
    <col min="5093" max="5093" width="26" style="1" customWidth="1"/>
    <col min="5094" max="5094" width="21.140625" style="1" customWidth="1"/>
    <col min="5095" max="5095" width="11.140625" style="1" customWidth="1"/>
    <col min="5096" max="5096" width="11.28515625" style="1" customWidth="1"/>
    <col min="5097" max="5097" width="14.28515625" style="1" customWidth="1"/>
    <col min="5098" max="5098" width="16.28515625" style="1" customWidth="1"/>
    <col min="5099" max="5099" width="22.28515625" style="1" customWidth="1"/>
    <col min="5100" max="5100" width="17.42578125" style="1" customWidth="1"/>
    <col min="5101" max="5101" width="21.5703125" style="1" customWidth="1"/>
    <col min="5102" max="5102" width="14.28515625" style="1" customWidth="1"/>
    <col min="5103" max="5103" width="9.140625" style="1" customWidth="1"/>
    <col min="5104" max="5104" width="11.28515625" style="1" customWidth="1"/>
    <col min="5105" max="5348" width="9.140625" style="1"/>
    <col min="5349" max="5349" width="26" style="1" customWidth="1"/>
    <col min="5350" max="5350" width="21.140625" style="1" customWidth="1"/>
    <col min="5351" max="5351" width="11.140625" style="1" customWidth="1"/>
    <col min="5352" max="5352" width="11.28515625" style="1" customWidth="1"/>
    <col min="5353" max="5353" width="14.28515625" style="1" customWidth="1"/>
    <col min="5354" max="5354" width="16.28515625" style="1" customWidth="1"/>
    <col min="5355" max="5355" width="22.28515625" style="1" customWidth="1"/>
    <col min="5356" max="5356" width="17.42578125" style="1" customWidth="1"/>
    <col min="5357" max="5357" width="21.5703125" style="1" customWidth="1"/>
    <col min="5358" max="5358" width="14.28515625" style="1" customWidth="1"/>
    <col min="5359" max="5359" width="9.140625" style="1" customWidth="1"/>
    <col min="5360" max="5360" width="11.28515625" style="1" customWidth="1"/>
    <col min="5361" max="5604" width="9.140625" style="1"/>
    <col min="5605" max="5605" width="26" style="1" customWidth="1"/>
    <col min="5606" max="5606" width="21.140625" style="1" customWidth="1"/>
    <col min="5607" max="5607" width="11.140625" style="1" customWidth="1"/>
    <col min="5608" max="5608" width="11.28515625" style="1" customWidth="1"/>
    <col min="5609" max="5609" width="14.28515625" style="1" customWidth="1"/>
    <col min="5610" max="5610" width="16.28515625" style="1" customWidth="1"/>
    <col min="5611" max="5611" width="22.28515625" style="1" customWidth="1"/>
    <col min="5612" max="5612" width="17.42578125" style="1" customWidth="1"/>
    <col min="5613" max="5613" width="21.5703125" style="1" customWidth="1"/>
    <col min="5614" max="5614" width="14.28515625" style="1" customWidth="1"/>
    <col min="5615" max="5615" width="9.140625" style="1" customWidth="1"/>
    <col min="5616" max="5616" width="11.28515625" style="1" customWidth="1"/>
    <col min="5617" max="5860" width="9.140625" style="1"/>
    <col min="5861" max="5861" width="26" style="1" customWidth="1"/>
    <col min="5862" max="5862" width="21.140625" style="1" customWidth="1"/>
    <col min="5863" max="5863" width="11.140625" style="1" customWidth="1"/>
    <col min="5864" max="5864" width="11.28515625" style="1" customWidth="1"/>
    <col min="5865" max="5865" width="14.28515625" style="1" customWidth="1"/>
    <col min="5866" max="5866" width="16.28515625" style="1" customWidth="1"/>
    <col min="5867" max="5867" width="22.28515625" style="1" customWidth="1"/>
    <col min="5868" max="5868" width="17.42578125" style="1" customWidth="1"/>
    <col min="5869" max="5869" width="21.5703125" style="1" customWidth="1"/>
    <col min="5870" max="5870" width="14.28515625" style="1" customWidth="1"/>
    <col min="5871" max="5871" width="9.140625" style="1" customWidth="1"/>
    <col min="5872" max="5872" width="11.28515625" style="1" customWidth="1"/>
    <col min="5873" max="6116" width="9.140625" style="1"/>
    <col min="6117" max="6117" width="26" style="1" customWidth="1"/>
    <col min="6118" max="6118" width="21.140625" style="1" customWidth="1"/>
    <col min="6119" max="6119" width="11.140625" style="1" customWidth="1"/>
    <col min="6120" max="6120" width="11.28515625" style="1" customWidth="1"/>
    <col min="6121" max="6121" width="14.28515625" style="1" customWidth="1"/>
    <col min="6122" max="6122" width="16.28515625" style="1" customWidth="1"/>
    <col min="6123" max="6123" width="22.28515625" style="1" customWidth="1"/>
    <col min="6124" max="6124" width="17.42578125" style="1" customWidth="1"/>
    <col min="6125" max="6125" width="21.5703125" style="1" customWidth="1"/>
    <col min="6126" max="6126" width="14.28515625" style="1" customWidth="1"/>
    <col min="6127" max="6127" width="9.140625" style="1" customWidth="1"/>
    <col min="6128" max="6128" width="11.28515625" style="1" customWidth="1"/>
    <col min="6129" max="6372" width="9.140625" style="1"/>
    <col min="6373" max="6373" width="26" style="1" customWidth="1"/>
    <col min="6374" max="6374" width="21.140625" style="1" customWidth="1"/>
    <col min="6375" max="6375" width="11.140625" style="1" customWidth="1"/>
    <col min="6376" max="6376" width="11.28515625" style="1" customWidth="1"/>
    <col min="6377" max="6377" width="14.28515625" style="1" customWidth="1"/>
    <col min="6378" max="6378" width="16.28515625" style="1" customWidth="1"/>
    <col min="6379" max="6379" width="22.28515625" style="1" customWidth="1"/>
    <col min="6380" max="6380" width="17.42578125" style="1" customWidth="1"/>
    <col min="6381" max="6381" width="21.5703125" style="1" customWidth="1"/>
    <col min="6382" max="6382" width="14.28515625" style="1" customWidth="1"/>
    <col min="6383" max="6383" width="9.140625" style="1" customWidth="1"/>
    <col min="6384" max="6384" width="11.28515625" style="1" customWidth="1"/>
    <col min="6385" max="6628" width="9.140625" style="1"/>
    <col min="6629" max="6629" width="26" style="1" customWidth="1"/>
    <col min="6630" max="6630" width="21.140625" style="1" customWidth="1"/>
    <col min="6631" max="6631" width="11.140625" style="1" customWidth="1"/>
    <col min="6632" max="6632" width="11.28515625" style="1" customWidth="1"/>
    <col min="6633" max="6633" width="14.28515625" style="1" customWidth="1"/>
    <col min="6634" max="6634" width="16.28515625" style="1" customWidth="1"/>
    <col min="6635" max="6635" width="22.28515625" style="1" customWidth="1"/>
    <col min="6636" max="6636" width="17.42578125" style="1" customWidth="1"/>
    <col min="6637" max="6637" width="21.5703125" style="1" customWidth="1"/>
    <col min="6638" max="6638" width="14.28515625" style="1" customWidth="1"/>
    <col min="6639" max="6639" width="9.140625" style="1" customWidth="1"/>
    <col min="6640" max="6640" width="11.28515625" style="1" customWidth="1"/>
    <col min="6641" max="6884" width="9.140625" style="1"/>
    <col min="6885" max="6885" width="26" style="1" customWidth="1"/>
    <col min="6886" max="6886" width="21.140625" style="1" customWidth="1"/>
    <col min="6887" max="6887" width="11.140625" style="1" customWidth="1"/>
    <col min="6888" max="6888" width="11.28515625" style="1" customWidth="1"/>
    <col min="6889" max="6889" width="14.28515625" style="1" customWidth="1"/>
    <col min="6890" max="6890" width="16.28515625" style="1" customWidth="1"/>
    <col min="6891" max="6891" width="22.28515625" style="1" customWidth="1"/>
    <col min="6892" max="6892" width="17.42578125" style="1" customWidth="1"/>
    <col min="6893" max="6893" width="21.5703125" style="1" customWidth="1"/>
    <col min="6894" max="6894" width="14.28515625" style="1" customWidth="1"/>
    <col min="6895" max="6895" width="9.140625" style="1" customWidth="1"/>
    <col min="6896" max="6896" width="11.28515625" style="1" customWidth="1"/>
    <col min="6897" max="7140" width="9.140625" style="1"/>
    <col min="7141" max="7141" width="26" style="1" customWidth="1"/>
    <col min="7142" max="7142" width="21.140625" style="1" customWidth="1"/>
    <col min="7143" max="7143" width="11.140625" style="1" customWidth="1"/>
    <col min="7144" max="7144" width="11.28515625" style="1" customWidth="1"/>
    <col min="7145" max="7145" width="14.28515625" style="1" customWidth="1"/>
    <col min="7146" max="7146" width="16.28515625" style="1" customWidth="1"/>
    <col min="7147" max="7147" width="22.28515625" style="1" customWidth="1"/>
    <col min="7148" max="7148" width="17.42578125" style="1" customWidth="1"/>
    <col min="7149" max="7149" width="21.5703125" style="1" customWidth="1"/>
    <col min="7150" max="7150" width="14.28515625" style="1" customWidth="1"/>
    <col min="7151" max="7151" width="9.140625" style="1" customWidth="1"/>
    <col min="7152" max="7152" width="11.28515625" style="1" customWidth="1"/>
    <col min="7153" max="7396" width="9.140625" style="1"/>
    <col min="7397" max="7397" width="26" style="1" customWidth="1"/>
    <col min="7398" max="7398" width="21.140625" style="1" customWidth="1"/>
    <col min="7399" max="7399" width="11.140625" style="1" customWidth="1"/>
    <col min="7400" max="7400" width="11.28515625" style="1" customWidth="1"/>
    <col min="7401" max="7401" width="14.28515625" style="1" customWidth="1"/>
    <col min="7402" max="7402" width="16.28515625" style="1" customWidth="1"/>
    <col min="7403" max="7403" width="22.28515625" style="1" customWidth="1"/>
    <col min="7404" max="7404" width="17.42578125" style="1" customWidth="1"/>
    <col min="7405" max="7405" width="21.5703125" style="1" customWidth="1"/>
    <col min="7406" max="7406" width="14.28515625" style="1" customWidth="1"/>
    <col min="7407" max="7407" width="9.140625" style="1" customWidth="1"/>
    <col min="7408" max="7408" width="11.28515625" style="1" customWidth="1"/>
    <col min="7409" max="7652" width="9.140625" style="1"/>
    <col min="7653" max="7653" width="26" style="1" customWidth="1"/>
    <col min="7654" max="7654" width="21.140625" style="1" customWidth="1"/>
    <col min="7655" max="7655" width="11.140625" style="1" customWidth="1"/>
    <col min="7656" max="7656" width="11.28515625" style="1" customWidth="1"/>
    <col min="7657" max="7657" width="14.28515625" style="1" customWidth="1"/>
    <col min="7658" max="7658" width="16.28515625" style="1" customWidth="1"/>
    <col min="7659" max="7659" width="22.28515625" style="1" customWidth="1"/>
    <col min="7660" max="7660" width="17.42578125" style="1" customWidth="1"/>
    <col min="7661" max="7661" width="21.5703125" style="1" customWidth="1"/>
    <col min="7662" max="7662" width="14.28515625" style="1" customWidth="1"/>
    <col min="7663" max="7663" width="9.140625" style="1" customWidth="1"/>
    <col min="7664" max="7664" width="11.28515625" style="1" customWidth="1"/>
    <col min="7665" max="7908" width="9.140625" style="1"/>
    <col min="7909" max="7909" width="26" style="1" customWidth="1"/>
    <col min="7910" max="7910" width="21.140625" style="1" customWidth="1"/>
    <col min="7911" max="7911" width="11.140625" style="1" customWidth="1"/>
    <col min="7912" max="7912" width="11.28515625" style="1" customWidth="1"/>
    <col min="7913" max="7913" width="14.28515625" style="1" customWidth="1"/>
    <col min="7914" max="7914" width="16.28515625" style="1" customWidth="1"/>
    <col min="7915" max="7915" width="22.28515625" style="1" customWidth="1"/>
    <col min="7916" max="7916" width="17.42578125" style="1" customWidth="1"/>
    <col min="7917" max="7917" width="21.5703125" style="1" customWidth="1"/>
    <col min="7918" max="7918" width="14.28515625" style="1" customWidth="1"/>
    <col min="7919" max="7919" width="9.140625" style="1" customWidth="1"/>
    <col min="7920" max="7920" width="11.28515625" style="1" customWidth="1"/>
    <col min="7921" max="8164" width="9.140625" style="1"/>
    <col min="8165" max="8165" width="26" style="1" customWidth="1"/>
    <col min="8166" max="8166" width="21.140625" style="1" customWidth="1"/>
    <col min="8167" max="8167" width="11.140625" style="1" customWidth="1"/>
    <col min="8168" max="8168" width="11.28515625" style="1" customWidth="1"/>
    <col min="8169" max="8169" width="14.28515625" style="1" customWidth="1"/>
    <col min="8170" max="8170" width="16.28515625" style="1" customWidth="1"/>
    <col min="8171" max="8171" width="22.28515625" style="1" customWidth="1"/>
    <col min="8172" max="8172" width="17.42578125" style="1" customWidth="1"/>
    <col min="8173" max="8173" width="21.5703125" style="1" customWidth="1"/>
    <col min="8174" max="8174" width="14.28515625" style="1" customWidth="1"/>
    <col min="8175" max="8175" width="9.140625" style="1" customWidth="1"/>
    <col min="8176" max="8176" width="11.28515625" style="1" customWidth="1"/>
    <col min="8177" max="8420" width="9.140625" style="1"/>
    <col min="8421" max="8421" width="26" style="1" customWidth="1"/>
    <col min="8422" max="8422" width="21.140625" style="1" customWidth="1"/>
    <col min="8423" max="8423" width="11.140625" style="1" customWidth="1"/>
    <col min="8424" max="8424" width="11.28515625" style="1" customWidth="1"/>
    <col min="8425" max="8425" width="14.28515625" style="1" customWidth="1"/>
    <col min="8426" max="8426" width="16.28515625" style="1" customWidth="1"/>
    <col min="8427" max="8427" width="22.28515625" style="1" customWidth="1"/>
    <col min="8428" max="8428" width="17.42578125" style="1" customWidth="1"/>
    <col min="8429" max="8429" width="21.5703125" style="1" customWidth="1"/>
    <col min="8430" max="8430" width="14.28515625" style="1" customWidth="1"/>
    <col min="8431" max="8431" width="9.140625" style="1" customWidth="1"/>
    <col min="8432" max="8432" width="11.28515625" style="1" customWidth="1"/>
    <col min="8433" max="8676" width="9.140625" style="1"/>
    <col min="8677" max="8677" width="26" style="1" customWidth="1"/>
    <col min="8678" max="8678" width="21.140625" style="1" customWidth="1"/>
    <col min="8679" max="8679" width="11.140625" style="1" customWidth="1"/>
    <col min="8680" max="8680" width="11.28515625" style="1" customWidth="1"/>
    <col min="8681" max="8681" width="14.28515625" style="1" customWidth="1"/>
    <col min="8682" max="8682" width="16.28515625" style="1" customWidth="1"/>
    <col min="8683" max="8683" width="22.28515625" style="1" customWidth="1"/>
    <col min="8684" max="8684" width="17.42578125" style="1" customWidth="1"/>
    <col min="8685" max="8685" width="21.5703125" style="1" customWidth="1"/>
    <col min="8686" max="8686" width="14.28515625" style="1" customWidth="1"/>
    <col min="8687" max="8687" width="9.140625" style="1" customWidth="1"/>
    <col min="8688" max="8688" width="11.28515625" style="1" customWidth="1"/>
    <col min="8689" max="8932" width="9.140625" style="1"/>
    <col min="8933" max="8933" width="26" style="1" customWidth="1"/>
    <col min="8934" max="8934" width="21.140625" style="1" customWidth="1"/>
    <col min="8935" max="8935" width="11.140625" style="1" customWidth="1"/>
    <col min="8936" max="8936" width="11.28515625" style="1" customWidth="1"/>
    <col min="8937" max="8937" width="14.28515625" style="1" customWidth="1"/>
    <col min="8938" max="8938" width="16.28515625" style="1" customWidth="1"/>
    <col min="8939" max="8939" width="22.28515625" style="1" customWidth="1"/>
    <col min="8940" max="8940" width="17.42578125" style="1" customWidth="1"/>
    <col min="8941" max="8941" width="21.5703125" style="1" customWidth="1"/>
    <col min="8942" max="8942" width="14.28515625" style="1" customWidth="1"/>
    <col min="8943" max="8943" width="9.140625" style="1" customWidth="1"/>
    <col min="8944" max="8944" width="11.28515625" style="1" customWidth="1"/>
    <col min="8945" max="9188" width="9.140625" style="1"/>
    <col min="9189" max="9189" width="26" style="1" customWidth="1"/>
    <col min="9190" max="9190" width="21.140625" style="1" customWidth="1"/>
    <col min="9191" max="9191" width="11.140625" style="1" customWidth="1"/>
    <col min="9192" max="9192" width="11.28515625" style="1" customWidth="1"/>
    <col min="9193" max="9193" width="14.28515625" style="1" customWidth="1"/>
    <col min="9194" max="9194" width="16.28515625" style="1" customWidth="1"/>
    <col min="9195" max="9195" width="22.28515625" style="1" customWidth="1"/>
    <col min="9196" max="9196" width="17.42578125" style="1" customWidth="1"/>
    <col min="9197" max="9197" width="21.5703125" style="1" customWidth="1"/>
    <col min="9198" max="9198" width="14.28515625" style="1" customWidth="1"/>
    <col min="9199" max="9199" width="9.140625" style="1" customWidth="1"/>
    <col min="9200" max="9200" width="11.28515625" style="1" customWidth="1"/>
    <col min="9201" max="9444" width="9.140625" style="1"/>
    <col min="9445" max="9445" width="26" style="1" customWidth="1"/>
    <col min="9446" max="9446" width="21.140625" style="1" customWidth="1"/>
    <col min="9447" max="9447" width="11.140625" style="1" customWidth="1"/>
    <col min="9448" max="9448" width="11.28515625" style="1" customWidth="1"/>
    <col min="9449" max="9449" width="14.28515625" style="1" customWidth="1"/>
    <col min="9450" max="9450" width="16.28515625" style="1" customWidth="1"/>
    <col min="9451" max="9451" width="22.28515625" style="1" customWidth="1"/>
    <col min="9452" max="9452" width="17.42578125" style="1" customWidth="1"/>
    <col min="9453" max="9453" width="21.5703125" style="1" customWidth="1"/>
    <col min="9454" max="9454" width="14.28515625" style="1" customWidth="1"/>
    <col min="9455" max="9455" width="9.140625" style="1" customWidth="1"/>
    <col min="9456" max="9456" width="11.28515625" style="1" customWidth="1"/>
    <col min="9457" max="9700" width="9.140625" style="1"/>
    <col min="9701" max="9701" width="26" style="1" customWidth="1"/>
    <col min="9702" max="9702" width="21.140625" style="1" customWidth="1"/>
    <col min="9703" max="9703" width="11.140625" style="1" customWidth="1"/>
    <col min="9704" max="9704" width="11.28515625" style="1" customWidth="1"/>
    <col min="9705" max="9705" width="14.28515625" style="1" customWidth="1"/>
    <col min="9706" max="9706" width="16.28515625" style="1" customWidth="1"/>
    <col min="9707" max="9707" width="22.28515625" style="1" customWidth="1"/>
    <col min="9708" max="9708" width="17.42578125" style="1" customWidth="1"/>
    <col min="9709" max="9709" width="21.5703125" style="1" customWidth="1"/>
    <col min="9710" max="9710" width="14.28515625" style="1" customWidth="1"/>
    <col min="9711" max="9711" width="9.140625" style="1" customWidth="1"/>
    <col min="9712" max="9712" width="11.28515625" style="1" customWidth="1"/>
    <col min="9713" max="9956" width="9.140625" style="1"/>
    <col min="9957" max="9957" width="26" style="1" customWidth="1"/>
    <col min="9958" max="9958" width="21.140625" style="1" customWidth="1"/>
    <col min="9959" max="9959" width="11.140625" style="1" customWidth="1"/>
    <col min="9960" max="9960" width="11.28515625" style="1" customWidth="1"/>
    <col min="9961" max="9961" width="14.28515625" style="1" customWidth="1"/>
    <col min="9962" max="9962" width="16.28515625" style="1" customWidth="1"/>
    <col min="9963" max="9963" width="22.28515625" style="1" customWidth="1"/>
    <col min="9964" max="9964" width="17.42578125" style="1" customWidth="1"/>
    <col min="9965" max="9965" width="21.5703125" style="1" customWidth="1"/>
    <col min="9966" max="9966" width="14.28515625" style="1" customWidth="1"/>
    <col min="9967" max="9967" width="9.140625" style="1" customWidth="1"/>
    <col min="9968" max="9968" width="11.28515625" style="1" customWidth="1"/>
    <col min="9969" max="10212" width="9.140625" style="1"/>
    <col min="10213" max="10213" width="26" style="1" customWidth="1"/>
    <col min="10214" max="10214" width="21.140625" style="1" customWidth="1"/>
    <col min="10215" max="10215" width="11.140625" style="1" customWidth="1"/>
    <col min="10216" max="10216" width="11.28515625" style="1" customWidth="1"/>
    <col min="10217" max="10217" width="14.28515625" style="1" customWidth="1"/>
    <col min="10218" max="10218" width="16.28515625" style="1" customWidth="1"/>
    <col min="10219" max="10219" width="22.28515625" style="1" customWidth="1"/>
    <col min="10220" max="10220" width="17.42578125" style="1" customWidth="1"/>
    <col min="10221" max="10221" width="21.5703125" style="1" customWidth="1"/>
    <col min="10222" max="10222" width="14.28515625" style="1" customWidth="1"/>
    <col min="10223" max="10223" width="9.140625" style="1" customWidth="1"/>
    <col min="10224" max="10224" width="11.28515625" style="1" customWidth="1"/>
    <col min="10225" max="10468" width="9.140625" style="1"/>
    <col min="10469" max="10469" width="26" style="1" customWidth="1"/>
    <col min="10470" max="10470" width="21.140625" style="1" customWidth="1"/>
    <col min="10471" max="10471" width="11.140625" style="1" customWidth="1"/>
    <col min="10472" max="10472" width="11.28515625" style="1" customWidth="1"/>
    <col min="10473" max="10473" width="14.28515625" style="1" customWidth="1"/>
    <col min="10474" max="10474" width="16.28515625" style="1" customWidth="1"/>
    <col min="10475" max="10475" width="22.28515625" style="1" customWidth="1"/>
    <col min="10476" max="10476" width="17.42578125" style="1" customWidth="1"/>
    <col min="10477" max="10477" width="21.5703125" style="1" customWidth="1"/>
    <col min="10478" max="10478" width="14.28515625" style="1" customWidth="1"/>
    <col min="10479" max="10479" width="9.140625" style="1" customWidth="1"/>
    <col min="10480" max="10480" width="11.28515625" style="1" customWidth="1"/>
    <col min="10481" max="10724" width="9.140625" style="1"/>
    <col min="10725" max="10725" width="26" style="1" customWidth="1"/>
    <col min="10726" max="10726" width="21.140625" style="1" customWidth="1"/>
    <col min="10727" max="10727" width="11.140625" style="1" customWidth="1"/>
    <col min="10728" max="10728" width="11.28515625" style="1" customWidth="1"/>
    <col min="10729" max="10729" width="14.28515625" style="1" customWidth="1"/>
    <col min="10730" max="10730" width="16.28515625" style="1" customWidth="1"/>
    <col min="10731" max="10731" width="22.28515625" style="1" customWidth="1"/>
    <col min="10732" max="10732" width="17.42578125" style="1" customWidth="1"/>
    <col min="10733" max="10733" width="21.5703125" style="1" customWidth="1"/>
    <col min="10734" max="10734" width="14.28515625" style="1" customWidth="1"/>
    <col min="10735" max="10735" width="9.140625" style="1" customWidth="1"/>
    <col min="10736" max="10736" width="11.28515625" style="1" customWidth="1"/>
    <col min="10737" max="10980" width="9.140625" style="1"/>
    <col min="10981" max="10981" width="26" style="1" customWidth="1"/>
    <col min="10982" max="10982" width="21.140625" style="1" customWidth="1"/>
    <col min="10983" max="10983" width="11.140625" style="1" customWidth="1"/>
    <col min="10984" max="10984" width="11.28515625" style="1" customWidth="1"/>
    <col min="10985" max="10985" width="14.28515625" style="1" customWidth="1"/>
    <col min="10986" max="10986" width="16.28515625" style="1" customWidth="1"/>
    <col min="10987" max="10987" width="22.28515625" style="1" customWidth="1"/>
    <col min="10988" max="10988" width="17.42578125" style="1" customWidth="1"/>
    <col min="10989" max="10989" width="21.5703125" style="1" customWidth="1"/>
    <col min="10990" max="10990" width="14.28515625" style="1" customWidth="1"/>
    <col min="10991" max="10991" width="9.140625" style="1" customWidth="1"/>
    <col min="10992" max="10992" width="11.28515625" style="1" customWidth="1"/>
    <col min="10993" max="11236" width="9.140625" style="1"/>
    <col min="11237" max="11237" width="26" style="1" customWidth="1"/>
    <col min="11238" max="11238" width="21.140625" style="1" customWidth="1"/>
    <col min="11239" max="11239" width="11.140625" style="1" customWidth="1"/>
    <col min="11240" max="11240" width="11.28515625" style="1" customWidth="1"/>
    <col min="11241" max="11241" width="14.28515625" style="1" customWidth="1"/>
    <col min="11242" max="11242" width="16.28515625" style="1" customWidth="1"/>
    <col min="11243" max="11243" width="22.28515625" style="1" customWidth="1"/>
    <col min="11244" max="11244" width="17.42578125" style="1" customWidth="1"/>
    <col min="11245" max="11245" width="21.5703125" style="1" customWidth="1"/>
    <col min="11246" max="11246" width="14.28515625" style="1" customWidth="1"/>
    <col min="11247" max="11247" width="9.140625" style="1" customWidth="1"/>
    <col min="11248" max="11248" width="11.28515625" style="1" customWidth="1"/>
    <col min="11249" max="11492" width="9.140625" style="1"/>
    <col min="11493" max="11493" width="26" style="1" customWidth="1"/>
    <col min="11494" max="11494" width="21.140625" style="1" customWidth="1"/>
    <col min="11495" max="11495" width="11.140625" style="1" customWidth="1"/>
    <col min="11496" max="11496" width="11.28515625" style="1" customWidth="1"/>
    <col min="11497" max="11497" width="14.28515625" style="1" customWidth="1"/>
    <col min="11498" max="11498" width="16.28515625" style="1" customWidth="1"/>
    <col min="11499" max="11499" width="22.28515625" style="1" customWidth="1"/>
    <col min="11500" max="11500" width="17.42578125" style="1" customWidth="1"/>
    <col min="11501" max="11501" width="21.5703125" style="1" customWidth="1"/>
    <col min="11502" max="11502" width="14.28515625" style="1" customWidth="1"/>
    <col min="11503" max="11503" width="9.140625" style="1" customWidth="1"/>
    <col min="11504" max="11504" width="11.28515625" style="1" customWidth="1"/>
    <col min="11505" max="11748" width="9.140625" style="1"/>
    <col min="11749" max="11749" width="26" style="1" customWidth="1"/>
    <col min="11750" max="11750" width="21.140625" style="1" customWidth="1"/>
    <col min="11751" max="11751" width="11.140625" style="1" customWidth="1"/>
    <col min="11752" max="11752" width="11.28515625" style="1" customWidth="1"/>
    <col min="11753" max="11753" width="14.28515625" style="1" customWidth="1"/>
    <col min="11754" max="11754" width="16.28515625" style="1" customWidth="1"/>
    <col min="11755" max="11755" width="22.28515625" style="1" customWidth="1"/>
    <col min="11756" max="11756" width="17.42578125" style="1" customWidth="1"/>
    <col min="11757" max="11757" width="21.5703125" style="1" customWidth="1"/>
    <col min="11758" max="11758" width="14.28515625" style="1" customWidth="1"/>
    <col min="11759" max="11759" width="9.140625" style="1" customWidth="1"/>
    <col min="11760" max="11760" width="11.28515625" style="1" customWidth="1"/>
    <col min="11761" max="12004" width="9.140625" style="1"/>
    <col min="12005" max="12005" width="26" style="1" customWidth="1"/>
    <col min="12006" max="12006" width="21.140625" style="1" customWidth="1"/>
    <col min="12007" max="12007" width="11.140625" style="1" customWidth="1"/>
    <col min="12008" max="12008" width="11.28515625" style="1" customWidth="1"/>
    <col min="12009" max="12009" width="14.28515625" style="1" customWidth="1"/>
    <col min="12010" max="12010" width="16.28515625" style="1" customWidth="1"/>
    <col min="12011" max="12011" width="22.28515625" style="1" customWidth="1"/>
    <col min="12012" max="12012" width="17.42578125" style="1" customWidth="1"/>
    <col min="12013" max="12013" width="21.5703125" style="1" customWidth="1"/>
    <col min="12014" max="12014" width="14.28515625" style="1" customWidth="1"/>
    <col min="12015" max="12015" width="9.140625" style="1" customWidth="1"/>
    <col min="12016" max="12016" width="11.28515625" style="1" customWidth="1"/>
    <col min="12017" max="12260" width="9.140625" style="1"/>
    <col min="12261" max="12261" width="26" style="1" customWidth="1"/>
    <col min="12262" max="12262" width="21.140625" style="1" customWidth="1"/>
    <col min="12263" max="12263" width="11.140625" style="1" customWidth="1"/>
    <col min="12264" max="12264" width="11.28515625" style="1" customWidth="1"/>
    <col min="12265" max="12265" width="14.28515625" style="1" customWidth="1"/>
    <col min="12266" max="12266" width="16.28515625" style="1" customWidth="1"/>
    <col min="12267" max="12267" width="22.28515625" style="1" customWidth="1"/>
    <col min="12268" max="12268" width="17.42578125" style="1" customWidth="1"/>
    <col min="12269" max="12269" width="21.5703125" style="1" customWidth="1"/>
    <col min="12270" max="12270" width="14.28515625" style="1" customWidth="1"/>
    <col min="12271" max="12271" width="9.140625" style="1" customWidth="1"/>
    <col min="12272" max="12272" width="11.28515625" style="1" customWidth="1"/>
    <col min="12273" max="12516" width="9.140625" style="1"/>
    <col min="12517" max="12517" width="26" style="1" customWidth="1"/>
    <col min="12518" max="12518" width="21.140625" style="1" customWidth="1"/>
    <col min="12519" max="12519" width="11.140625" style="1" customWidth="1"/>
    <col min="12520" max="12520" width="11.28515625" style="1" customWidth="1"/>
    <col min="12521" max="12521" width="14.28515625" style="1" customWidth="1"/>
    <col min="12522" max="12522" width="16.28515625" style="1" customWidth="1"/>
    <col min="12523" max="12523" width="22.28515625" style="1" customWidth="1"/>
    <col min="12524" max="12524" width="17.42578125" style="1" customWidth="1"/>
    <col min="12525" max="12525" width="21.5703125" style="1" customWidth="1"/>
    <col min="12526" max="12526" width="14.28515625" style="1" customWidth="1"/>
    <col min="12527" max="12527" width="9.140625" style="1" customWidth="1"/>
    <col min="12528" max="12528" width="11.28515625" style="1" customWidth="1"/>
    <col min="12529" max="12772" width="9.140625" style="1"/>
    <col min="12773" max="12773" width="26" style="1" customWidth="1"/>
    <col min="12774" max="12774" width="21.140625" style="1" customWidth="1"/>
    <col min="12775" max="12775" width="11.140625" style="1" customWidth="1"/>
    <col min="12776" max="12776" width="11.28515625" style="1" customWidth="1"/>
    <col min="12777" max="12777" width="14.28515625" style="1" customWidth="1"/>
    <col min="12778" max="12778" width="16.28515625" style="1" customWidth="1"/>
    <col min="12779" max="12779" width="22.28515625" style="1" customWidth="1"/>
    <col min="12780" max="12780" width="17.42578125" style="1" customWidth="1"/>
    <col min="12781" max="12781" width="21.5703125" style="1" customWidth="1"/>
    <col min="12782" max="12782" width="14.28515625" style="1" customWidth="1"/>
    <col min="12783" max="12783" width="9.140625" style="1" customWidth="1"/>
    <col min="12784" max="12784" width="11.28515625" style="1" customWidth="1"/>
    <col min="12785" max="13028" width="9.140625" style="1"/>
    <col min="13029" max="13029" width="26" style="1" customWidth="1"/>
    <col min="13030" max="13030" width="21.140625" style="1" customWidth="1"/>
    <col min="13031" max="13031" width="11.140625" style="1" customWidth="1"/>
    <col min="13032" max="13032" width="11.28515625" style="1" customWidth="1"/>
    <col min="13033" max="13033" width="14.28515625" style="1" customWidth="1"/>
    <col min="13034" max="13034" width="16.28515625" style="1" customWidth="1"/>
    <col min="13035" max="13035" width="22.28515625" style="1" customWidth="1"/>
    <col min="13036" max="13036" width="17.42578125" style="1" customWidth="1"/>
    <col min="13037" max="13037" width="21.5703125" style="1" customWidth="1"/>
    <col min="13038" max="13038" width="14.28515625" style="1" customWidth="1"/>
    <col min="13039" max="13039" width="9.140625" style="1" customWidth="1"/>
    <col min="13040" max="13040" width="11.28515625" style="1" customWidth="1"/>
    <col min="13041" max="13284" width="9.140625" style="1"/>
    <col min="13285" max="13285" width="26" style="1" customWidth="1"/>
    <col min="13286" max="13286" width="21.140625" style="1" customWidth="1"/>
    <col min="13287" max="13287" width="11.140625" style="1" customWidth="1"/>
    <col min="13288" max="13288" width="11.28515625" style="1" customWidth="1"/>
    <col min="13289" max="13289" width="14.28515625" style="1" customWidth="1"/>
    <col min="13290" max="13290" width="16.28515625" style="1" customWidth="1"/>
    <col min="13291" max="13291" width="22.28515625" style="1" customWidth="1"/>
    <col min="13292" max="13292" width="17.42578125" style="1" customWidth="1"/>
    <col min="13293" max="13293" width="21.5703125" style="1" customWidth="1"/>
    <col min="13294" max="13294" width="14.28515625" style="1" customWidth="1"/>
    <col min="13295" max="13295" width="9.140625" style="1" customWidth="1"/>
    <col min="13296" max="13296" width="11.28515625" style="1" customWidth="1"/>
    <col min="13297" max="13540" width="9.140625" style="1"/>
    <col min="13541" max="13541" width="26" style="1" customWidth="1"/>
    <col min="13542" max="13542" width="21.140625" style="1" customWidth="1"/>
    <col min="13543" max="13543" width="11.140625" style="1" customWidth="1"/>
    <col min="13544" max="13544" width="11.28515625" style="1" customWidth="1"/>
    <col min="13545" max="13545" width="14.28515625" style="1" customWidth="1"/>
    <col min="13546" max="13546" width="16.28515625" style="1" customWidth="1"/>
    <col min="13547" max="13547" width="22.28515625" style="1" customWidth="1"/>
    <col min="13548" max="13548" width="17.42578125" style="1" customWidth="1"/>
    <col min="13549" max="13549" width="21.5703125" style="1" customWidth="1"/>
    <col min="13550" max="13550" width="14.28515625" style="1" customWidth="1"/>
    <col min="13551" max="13551" width="9.140625" style="1" customWidth="1"/>
    <col min="13552" max="13552" width="11.28515625" style="1" customWidth="1"/>
    <col min="13553" max="13796" width="9.140625" style="1"/>
    <col min="13797" max="13797" width="26" style="1" customWidth="1"/>
    <col min="13798" max="13798" width="21.140625" style="1" customWidth="1"/>
    <col min="13799" max="13799" width="11.140625" style="1" customWidth="1"/>
    <col min="13800" max="13800" width="11.28515625" style="1" customWidth="1"/>
    <col min="13801" max="13801" width="14.28515625" style="1" customWidth="1"/>
    <col min="13802" max="13802" width="16.28515625" style="1" customWidth="1"/>
    <col min="13803" max="13803" width="22.28515625" style="1" customWidth="1"/>
    <col min="13804" max="13804" width="17.42578125" style="1" customWidth="1"/>
    <col min="13805" max="13805" width="21.5703125" style="1" customWidth="1"/>
    <col min="13806" max="13806" width="14.28515625" style="1" customWidth="1"/>
    <col min="13807" max="13807" width="9.140625" style="1" customWidth="1"/>
    <col min="13808" max="13808" width="11.28515625" style="1" customWidth="1"/>
    <col min="13809" max="14052" width="9.140625" style="1"/>
    <col min="14053" max="14053" width="26" style="1" customWidth="1"/>
    <col min="14054" max="14054" width="21.140625" style="1" customWidth="1"/>
    <col min="14055" max="14055" width="11.140625" style="1" customWidth="1"/>
    <col min="14056" max="14056" width="11.28515625" style="1" customWidth="1"/>
    <col min="14057" max="14057" width="14.28515625" style="1" customWidth="1"/>
    <col min="14058" max="14058" width="16.28515625" style="1" customWidth="1"/>
    <col min="14059" max="14059" width="22.28515625" style="1" customWidth="1"/>
    <col min="14060" max="14060" width="17.42578125" style="1" customWidth="1"/>
    <col min="14061" max="14061" width="21.5703125" style="1" customWidth="1"/>
    <col min="14062" max="14062" width="14.28515625" style="1" customWidth="1"/>
    <col min="14063" max="14063" width="9.140625" style="1" customWidth="1"/>
    <col min="14064" max="14064" width="11.28515625" style="1" customWidth="1"/>
    <col min="14065" max="14308" width="9.140625" style="1"/>
    <col min="14309" max="14309" width="26" style="1" customWidth="1"/>
    <col min="14310" max="14310" width="21.140625" style="1" customWidth="1"/>
    <col min="14311" max="14311" width="11.140625" style="1" customWidth="1"/>
    <col min="14312" max="14312" width="11.28515625" style="1" customWidth="1"/>
    <col min="14313" max="14313" width="14.28515625" style="1" customWidth="1"/>
    <col min="14314" max="14314" width="16.28515625" style="1" customWidth="1"/>
    <col min="14315" max="14315" width="22.28515625" style="1" customWidth="1"/>
    <col min="14316" max="14316" width="17.42578125" style="1" customWidth="1"/>
    <col min="14317" max="14317" width="21.5703125" style="1" customWidth="1"/>
    <col min="14318" max="14318" width="14.28515625" style="1" customWidth="1"/>
    <col min="14319" max="14319" width="9.140625" style="1" customWidth="1"/>
    <col min="14320" max="14320" width="11.28515625" style="1" customWidth="1"/>
    <col min="14321" max="14564" width="9.140625" style="1"/>
    <col min="14565" max="14565" width="26" style="1" customWidth="1"/>
    <col min="14566" max="14566" width="21.140625" style="1" customWidth="1"/>
    <col min="14567" max="14567" width="11.140625" style="1" customWidth="1"/>
    <col min="14568" max="14568" width="11.28515625" style="1" customWidth="1"/>
    <col min="14569" max="14569" width="14.28515625" style="1" customWidth="1"/>
    <col min="14570" max="14570" width="16.28515625" style="1" customWidth="1"/>
    <col min="14571" max="14571" width="22.28515625" style="1" customWidth="1"/>
    <col min="14572" max="14572" width="17.42578125" style="1" customWidth="1"/>
    <col min="14573" max="14573" width="21.5703125" style="1" customWidth="1"/>
    <col min="14574" max="14574" width="14.28515625" style="1" customWidth="1"/>
    <col min="14575" max="14575" width="9.140625" style="1" customWidth="1"/>
    <col min="14576" max="14576" width="11.28515625" style="1" customWidth="1"/>
    <col min="14577" max="14820" width="9.140625" style="1"/>
    <col min="14821" max="14821" width="26" style="1" customWidth="1"/>
    <col min="14822" max="14822" width="21.140625" style="1" customWidth="1"/>
    <col min="14823" max="14823" width="11.140625" style="1" customWidth="1"/>
    <col min="14824" max="14824" width="11.28515625" style="1" customWidth="1"/>
    <col min="14825" max="14825" width="14.28515625" style="1" customWidth="1"/>
    <col min="14826" max="14826" width="16.28515625" style="1" customWidth="1"/>
    <col min="14827" max="14827" width="22.28515625" style="1" customWidth="1"/>
    <col min="14828" max="14828" width="17.42578125" style="1" customWidth="1"/>
    <col min="14829" max="14829" width="21.5703125" style="1" customWidth="1"/>
    <col min="14830" max="14830" width="14.28515625" style="1" customWidth="1"/>
    <col min="14831" max="14831" width="9.140625" style="1" customWidth="1"/>
    <col min="14832" max="14832" width="11.28515625" style="1" customWidth="1"/>
    <col min="14833" max="15076" width="9.140625" style="1"/>
    <col min="15077" max="15077" width="26" style="1" customWidth="1"/>
    <col min="15078" max="15078" width="21.140625" style="1" customWidth="1"/>
    <col min="15079" max="15079" width="11.140625" style="1" customWidth="1"/>
    <col min="15080" max="15080" width="11.28515625" style="1" customWidth="1"/>
    <col min="15081" max="15081" width="14.28515625" style="1" customWidth="1"/>
    <col min="15082" max="15082" width="16.28515625" style="1" customWidth="1"/>
    <col min="15083" max="15083" width="22.28515625" style="1" customWidth="1"/>
    <col min="15084" max="15084" width="17.42578125" style="1" customWidth="1"/>
    <col min="15085" max="15085" width="21.5703125" style="1" customWidth="1"/>
    <col min="15086" max="15086" width="14.28515625" style="1" customWidth="1"/>
    <col min="15087" max="15087" width="9.140625" style="1" customWidth="1"/>
    <col min="15088" max="15088" width="11.28515625" style="1" customWidth="1"/>
    <col min="15089" max="15332" width="9.140625" style="1"/>
    <col min="15333" max="15333" width="26" style="1" customWidth="1"/>
    <col min="15334" max="15334" width="21.140625" style="1" customWidth="1"/>
    <col min="15335" max="15335" width="11.140625" style="1" customWidth="1"/>
    <col min="15336" max="15336" width="11.28515625" style="1" customWidth="1"/>
    <col min="15337" max="15337" width="14.28515625" style="1" customWidth="1"/>
    <col min="15338" max="15338" width="16.28515625" style="1" customWidth="1"/>
    <col min="15339" max="15339" width="22.28515625" style="1" customWidth="1"/>
    <col min="15340" max="15340" width="17.42578125" style="1" customWidth="1"/>
    <col min="15341" max="15341" width="21.5703125" style="1" customWidth="1"/>
    <col min="15342" max="15342" width="14.28515625" style="1" customWidth="1"/>
    <col min="15343" max="15343" width="9.140625" style="1" customWidth="1"/>
    <col min="15344" max="15344" width="11.28515625" style="1" customWidth="1"/>
    <col min="15345" max="15588" width="9.140625" style="1"/>
    <col min="15589" max="15589" width="26" style="1" customWidth="1"/>
    <col min="15590" max="15590" width="21.140625" style="1" customWidth="1"/>
    <col min="15591" max="15591" width="11.140625" style="1" customWidth="1"/>
    <col min="15592" max="15592" width="11.28515625" style="1" customWidth="1"/>
    <col min="15593" max="15593" width="14.28515625" style="1" customWidth="1"/>
    <col min="15594" max="15594" width="16.28515625" style="1" customWidth="1"/>
    <col min="15595" max="15595" width="22.28515625" style="1" customWidth="1"/>
    <col min="15596" max="15596" width="17.42578125" style="1" customWidth="1"/>
    <col min="15597" max="15597" width="21.5703125" style="1" customWidth="1"/>
    <col min="15598" max="15598" width="14.28515625" style="1" customWidth="1"/>
    <col min="15599" max="15599" width="9.140625" style="1" customWidth="1"/>
    <col min="15600" max="15600" width="11.28515625" style="1" customWidth="1"/>
    <col min="15601" max="15844" width="9.140625" style="1"/>
    <col min="15845" max="15845" width="26" style="1" customWidth="1"/>
    <col min="15846" max="15846" width="21.140625" style="1" customWidth="1"/>
    <col min="15847" max="15847" width="11.140625" style="1" customWidth="1"/>
    <col min="15848" max="15848" width="11.28515625" style="1" customWidth="1"/>
    <col min="15849" max="15849" width="14.28515625" style="1" customWidth="1"/>
    <col min="15850" max="15850" width="16.28515625" style="1" customWidth="1"/>
    <col min="15851" max="15851" width="22.28515625" style="1" customWidth="1"/>
    <col min="15852" max="15852" width="17.42578125" style="1" customWidth="1"/>
    <col min="15853" max="15853" width="21.5703125" style="1" customWidth="1"/>
    <col min="15854" max="15854" width="14.28515625" style="1" customWidth="1"/>
    <col min="15855" max="15855" width="9.140625" style="1" customWidth="1"/>
    <col min="15856" max="15856" width="11.28515625" style="1" customWidth="1"/>
    <col min="15857" max="16100" width="9.140625" style="1"/>
    <col min="16101" max="16101" width="26" style="1" customWidth="1"/>
    <col min="16102" max="16102" width="21.140625" style="1" customWidth="1"/>
    <col min="16103" max="16103" width="11.140625" style="1" customWidth="1"/>
    <col min="16104" max="16104" width="11.28515625" style="1" customWidth="1"/>
    <col min="16105" max="16105" width="14.28515625" style="1" customWidth="1"/>
    <col min="16106" max="16106" width="16.28515625" style="1" customWidth="1"/>
    <col min="16107" max="16107" width="22.28515625" style="1" customWidth="1"/>
    <col min="16108" max="16108" width="17.42578125" style="1" customWidth="1"/>
    <col min="16109" max="16109" width="21.5703125" style="1" customWidth="1"/>
    <col min="16110" max="16110" width="14.28515625" style="1" customWidth="1"/>
    <col min="16111" max="16111" width="9.140625" style="1" customWidth="1"/>
    <col min="16112" max="16112" width="11.28515625" style="1" customWidth="1"/>
    <col min="16113" max="16384" width="9.140625" style="1"/>
  </cols>
  <sheetData>
    <row r="1" spans="1:9" ht="15" customHeight="1" x14ac:dyDescent="0.25">
      <c r="C1" s="111" t="s">
        <v>94</v>
      </c>
      <c r="D1" s="111"/>
    </row>
    <row r="2" spans="1:9" ht="15" customHeight="1" x14ac:dyDescent="0.25">
      <c r="C2" s="49"/>
    </row>
    <row r="3" spans="1:9" ht="15.75" thickBot="1" x14ac:dyDescent="0.3"/>
    <row r="4" spans="1:9" ht="36" customHeight="1" x14ac:dyDescent="0.25">
      <c r="A4" s="60" t="s">
        <v>0</v>
      </c>
      <c r="B4" s="63"/>
      <c r="C4" s="61" t="s">
        <v>1</v>
      </c>
      <c r="D4" s="62" t="s">
        <v>2</v>
      </c>
      <c r="F4" s="68" t="s">
        <v>95</v>
      </c>
    </row>
    <row r="5" spans="1:9" ht="50.25" hidden="1" customHeight="1" x14ac:dyDescent="0.25">
      <c r="A5" s="50"/>
      <c r="B5" s="64"/>
      <c r="C5" s="51"/>
      <c r="D5" s="58"/>
      <c r="F5" s="66"/>
    </row>
    <row r="6" spans="1:9" ht="15" hidden="1" customHeight="1" x14ac:dyDescent="0.25">
      <c r="A6" s="50"/>
      <c r="B6" s="64"/>
      <c r="C6" s="52"/>
      <c r="D6" s="59"/>
      <c r="F6" s="66"/>
    </row>
    <row r="7" spans="1:9" x14ac:dyDescent="0.25">
      <c r="A7" s="73">
        <v>1</v>
      </c>
      <c r="B7" s="73">
        <v>3</v>
      </c>
      <c r="C7" s="74" t="s">
        <v>25</v>
      </c>
      <c r="D7" s="75">
        <v>0.83875070028011189</v>
      </c>
      <c r="F7" s="75">
        <f>D7-$D$24</f>
        <v>0.24945334876059877</v>
      </c>
      <c r="I7" s="57">
        <f>F7/2</f>
        <v>0.12472667438029938</v>
      </c>
    </row>
    <row r="8" spans="1:9" x14ac:dyDescent="0.25">
      <c r="A8" s="73">
        <v>2</v>
      </c>
      <c r="B8" s="73">
        <v>4</v>
      </c>
      <c r="C8" s="81" t="s">
        <v>14</v>
      </c>
      <c r="D8" s="75">
        <v>0.73548879551820734</v>
      </c>
      <c r="F8" s="75">
        <f t="shared" ref="F8:F45" si="0">D8-$D$24</f>
        <v>0.14619144399869421</v>
      </c>
    </row>
    <row r="9" spans="1:9" x14ac:dyDescent="0.25">
      <c r="A9" s="73">
        <v>3</v>
      </c>
      <c r="B9" s="73">
        <v>5</v>
      </c>
      <c r="C9" s="74" t="s">
        <v>20</v>
      </c>
      <c r="D9" s="75">
        <v>0.71234080298786173</v>
      </c>
      <c r="F9" s="75">
        <f t="shared" si="0"/>
        <v>0.12304345146834861</v>
      </c>
    </row>
    <row r="10" spans="1:9" x14ac:dyDescent="0.25">
      <c r="A10" s="73">
        <v>4</v>
      </c>
      <c r="B10" s="73">
        <v>5</v>
      </c>
      <c r="C10" s="74" t="s">
        <v>21</v>
      </c>
      <c r="D10" s="75">
        <v>0.71199999999999997</v>
      </c>
      <c r="F10" s="75">
        <f t="shared" si="0"/>
        <v>0.12270264848048684</v>
      </c>
    </row>
    <row r="11" spans="1:9" x14ac:dyDescent="0.25">
      <c r="A11" s="76">
        <v>5</v>
      </c>
      <c r="B11" s="76">
        <v>2</v>
      </c>
      <c r="C11" s="77" t="s">
        <v>7</v>
      </c>
      <c r="D11" s="78">
        <v>0.65100000000000002</v>
      </c>
      <c r="F11" s="78">
        <f t="shared" si="0"/>
        <v>6.1702648480486899E-2</v>
      </c>
    </row>
    <row r="12" spans="1:9" x14ac:dyDescent="0.25">
      <c r="A12" s="76">
        <v>6</v>
      </c>
      <c r="B12" s="76">
        <v>1</v>
      </c>
      <c r="C12" s="77" t="s">
        <v>8</v>
      </c>
      <c r="D12" s="78">
        <v>0.64433333333333331</v>
      </c>
      <c r="F12" s="78">
        <f t="shared" si="0"/>
        <v>5.503598181382019E-2</v>
      </c>
    </row>
    <row r="13" spans="1:9" x14ac:dyDescent="0.25">
      <c r="A13" s="76">
        <v>7</v>
      </c>
      <c r="B13" s="76">
        <v>6</v>
      </c>
      <c r="C13" s="77" t="s">
        <v>32</v>
      </c>
      <c r="D13" s="78">
        <v>0.64263095238095236</v>
      </c>
      <c r="F13" s="78">
        <f t="shared" si="0"/>
        <v>5.3333600861439234E-2</v>
      </c>
    </row>
    <row r="14" spans="1:9" x14ac:dyDescent="0.25">
      <c r="A14" s="76">
        <v>8</v>
      </c>
      <c r="B14" s="76">
        <v>7</v>
      </c>
      <c r="C14" s="77" t="s">
        <v>37</v>
      </c>
      <c r="D14" s="78">
        <v>0.63940056022408964</v>
      </c>
      <c r="F14" s="78">
        <f t="shared" si="0"/>
        <v>5.0103208704576518E-2</v>
      </c>
    </row>
    <row r="15" spans="1:9" x14ac:dyDescent="0.25">
      <c r="A15" s="76">
        <v>9</v>
      </c>
      <c r="B15" s="76">
        <v>8</v>
      </c>
      <c r="C15" s="77" t="s">
        <v>34</v>
      </c>
      <c r="D15" s="78">
        <v>0.63786017740429513</v>
      </c>
      <c r="F15" s="78">
        <f t="shared" si="0"/>
        <v>4.8562825884782002E-2</v>
      </c>
    </row>
    <row r="16" spans="1:9" x14ac:dyDescent="0.25">
      <c r="A16" s="76">
        <v>10</v>
      </c>
      <c r="B16" s="76">
        <v>9</v>
      </c>
      <c r="C16" s="77" t="s">
        <v>11</v>
      </c>
      <c r="D16" s="78">
        <v>0.63228174603174603</v>
      </c>
      <c r="F16" s="78">
        <f t="shared" si="0"/>
        <v>4.2984394512232904E-2</v>
      </c>
    </row>
    <row r="17" spans="1:11" x14ac:dyDescent="0.25">
      <c r="A17" s="76">
        <v>11</v>
      </c>
      <c r="B17" s="76">
        <v>9</v>
      </c>
      <c r="C17" s="77" t="s">
        <v>12</v>
      </c>
      <c r="D17" s="78">
        <v>0.63195611577964517</v>
      </c>
      <c r="F17" s="78">
        <f t="shared" si="0"/>
        <v>4.2658764260132043E-2</v>
      </c>
    </row>
    <row r="18" spans="1:11" x14ac:dyDescent="0.25">
      <c r="A18" s="76">
        <v>12</v>
      </c>
      <c r="B18" s="76">
        <v>10</v>
      </c>
      <c r="C18" s="77" t="s">
        <v>9</v>
      </c>
      <c r="D18" s="78">
        <v>0.62914529914529915</v>
      </c>
      <c r="F18" s="78">
        <f t="shared" si="0"/>
        <v>3.9847947625786029E-2</v>
      </c>
    </row>
    <row r="19" spans="1:11" x14ac:dyDescent="0.25">
      <c r="A19" s="76">
        <v>13</v>
      </c>
      <c r="B19" s="76">
        <v>11</v>
      </c>
      <c r="C19" s="77" t="s">
        <v>15</v>
      </c>
      <c r="D19" s="78">
        <v>0.62493113912231557</v>
      </c>
      <c r="F19" s="78">
        <f t="shared" si="0"/>
        <v>3.5633787602802447E-2</v>
      </c>
    </row>
    <row r="20" spans="1:11" x14ac:dyDescent="0.25">
      <c r="A20" s="76">
        <v>14</v>
      </c>
      <c r="B20" s="76">
        <v>12</v>
      </c>
      <c r="C20" s="77" t="s">
        <v>13</v>
      </c>
      <c r="D20" s="78">
        <v>0.61759873949579824</v>
      </c>
      <c r="F20" s="78">
        <f t="shared" si="0"/>
        <v>2.8301387976285119E-2</v>
      </c>
    </row>
    <row r="21" spans="1:11" ht="25.5" x14ac:dyDescent="0.25">
      <c r="A21" s="76">
        <v>15</v>
      </c>
      <c r="B21" s="76">
        <v>13</v>
      </c>
      <c r="C21" s="77" t="s">
        <v>45</v>
      </c>
      <c r="D21" s="78">
        <v>0.60346405228758171</v>
      </c>
      <c r="F21" s="78">
        <f t="shared" si="0"/>
        <v>1.4166700768068585E-2</v>
      </c>
    </row>
    <row r="22" spans="1:11" x14ac:dyDescent="0.25">
      <c r="A22" s="76">
        <v>16</v>
      </c>
      <c r="B22" s="76">
        <v>14</v>
      </c>
      <c r="C22" s="77" t="s">
        <v>17</v>
      </c>
      <c r="D22" s="78">
        <v>0.59879458450046685</v>
      </c>
      <c r="F22" s="78">
        <f t="shared" si="0"/>
        <v>9.4972329809537293E-3</v>
      </c>
    </row>
    <row r="23" spans="1:11" x14ac:dyDescent="0.25">
      <c r="A23" s="76">
        <v>17</v>
      </c>
      <c r="B23" s="76">
        <v>15</v>
      </c>
      <c r="C23" s="77" t="s">
        <v>36</v>
      </c>
      <c r="D23" s="78">
        <v>0.59099999999999997</v>
      </c>
      <c r="F23" s="78">
        <f t="shared" si="0"/>
        <v>1.7026484804868458E-3</v>
      </c>
    </row>
    <row r="24" spans="1:11" x14ac:dyDescent="0.25">
      <c r="A24" s="82" t="s">
        <v>5</v>
      </c>
      <c r="B24" s="83"/>
      <c r="C24" s="84"/>
      <c r="D24" s="85">
        <f>AVERAGE(D7:D23,D25:D45)</f>
        <v>0.58929735151951312</v>
      </c>
      <c r="F24" s="86">
        <f>AVERAGE(F7:F23,F25:F45)</f>
        <v>7.4501808231424976E-17</v>
      </c>
      <c r="K24" s="57"/>
    </row>
    <row r="25" spans="1:11" x14ac:dyDescent="0.25">
      <c r="A25" s="76">
        <v>18</v>
      </c>
      <c r="B25" s="76">
        <v>16</v>
      </c>
      <c r="C25" s="80" t="s">
        <v>50</v>
      </c>
      <c r="D25" s="78">
        <v>0.58431722689075627</v>
      </c>
      <c r="F25" s="78">
        <f t="shared" si="0"/>
        <v>-4.9801246287568546E-3</v>
      </c>
    </row>
    <row r="26" spans="1:11" x14ac:dyDescent="0.25">
      <c r="A26" s="76">
        <v>19</v>
      </c>
      <c r="B26" s="76">
        <v>17</v>
      </c>
      <c r="C26" s="77" t="s">
        <v>33</v>
      </c>
      <c r="D26" s="78">
        <v>0.57779458450046683</v>
      </c>
      <c r="F26" s="78">
        <f t="shared" si="0"/>
        <v>-1.1502767019046289E-2</v>
      </c>
    </row>
    <row r="27" spans="1:11" x14ac:dyDescent="0.25">
      <c r="A27" s="76">
        <v>20</v>
      </c>
      <c r="B27" s="76">
        <v>18</v>
      </c>
      <c r="C27" s="77" t="s">
        <v>38</v>
      </c>
      <c r="D27" s="78">
        <v>0.57604848239136164</v>
      </c>
      <c r="F27" s="78">
        <f t="shared" si="0"/>
        <v>-1.3248869128151486E-2</v>
      </c>
    </row>
    <row r="28" spans="1:11" x14ac:dyDescent="0.25">
      <c r="A28" s="76">
        <v>21</v>
      </c>
      <c r="B28" s="76">
        <v>19</v>
      </c>
      <c r="C28" s="77" t="s">
        <v>16</v>
      </c>
      <c r="D28" s="78">
        <v>0.56935854341736691</v>
      </c>
      <c r="F28" s="78">
        <f t="shared" si="0"/>
        <v>-1.993880810214621E-2</v>
      </c>
    </row>
    <row r="29" spans="1:11" x14ac:dyDescent="0.25">
      <c r="A29" s="76">
        <v>22</v>
      </c>
      <c r="B29" s="76">
        <v>20</v>
      </c>
      <c r="C29" s="77" t="s">
        <v>26</v>
      </c>
      <c r="D29" s="78">
        <v>0.56641806722689081</v>
      </c>
      <c r="F29" s="78">
        <f t="shared" si="0"/>
        <v>-2.2879284292622315E-2</v>
      </c>
    </row>
    <row r="30" spans="1:11" x14ac:dyDescent="0.25">
      <c r="A30" s="76">
        <v>23</v>
      </c>
      <c r="B30" s="76">
        <v>21</v>
      </c>
      <c r="C30" s="77" t="s">
        <v>6</v>
      </c>
      <c r="D30" s="78">
        <v>0.56200000000000006</v>
      </c>
      <c r="F30" s="78">
        <f t="shared" si="0"/>
        <v>-2.7297351519513069E-2</v>
      </c>
    </row>
    <row r="31" spans="1:11" x14ac:dyDescent="0.25">
      <c r="A31" s="76">
        <v>24</v>
      </c>
      <c r="B31" s="76">
        <v>22</v>
      </c>
      <c r="C31" s="77" t="s">
        <v>27</v>
      </c>
      <c r="D31" s="78">
        <v>0.55939402427637719</v>
      </c>
      <c r="F31" s="78">
        <f t="shared" si="0"/>
        <v>-2.9903327243135935E-2</v>
      </c>
    </row>
    <row r="32" spans="1:11" x14ac:dyDescent="0.25">
      <c r="A32" s="76">
        <v>25</v>
      </c>
      <c r="B32" s="76">
        <v>23</v>
      </c>
      <c r="C32" s="77" t="s">
        <v>24</v>
      </c>
      <c r="D32" s="78">
        <v>0.5529096638655463</v>
      </c>
      <c r="F32" s="78">
        <f t="shared" si="0"/>
        <v>-3.6387687653966827E-2</v>
      </c>
    </row>
    <row r="33" spans="1:1001" x14ac:dyDescent="0.25">
      <c r="A33" s="76">
        <v>26</v>
      </c>
      <c r="B33" s="76">
        <v>24</v>
      </c>
      <c r="C33" s="77" t="s">
        <v>29</v>
      </c>
      <c r="D33" s="78">
        <v>0.55232609710550884</v>
      </c>
      <c r="F33" s="78">
        <f t="shared" si="0"/>
        <v>-3.6971254414004284E-2</v>
      </c>
    </row>
    <row r="34" spans="1:1001" x14ac:dyDescent="0.25">
      <c r="A34" s="76">
        <v>27</v>
      </c>
      <c r="B34" s="76">
        <v>25</v>
      </c>
      <c r="C34" s="77" t="s">
        <v>28</v>
      </c>
      <c r="D34" s="78">
        <v>0.55100000000000005</v>
      </c>
      <c r="F34" s="78">
        <f t="shared" si="0"/>
        <v>-3.8297351519513079E-2</v>
      </c>
    </row>
    <row r="35" spans="1:1001" x14ac:dyDescent="0.25">
      <c r="A35" s="76">
        <v>28</v>
      </c>
      <c r="B35" s="76">
        <v>26</v>
      </c>
      <c r="C35" s="77" t="s">
        <v>22</v>
      </c>
      <c r="D35" s="78">
        <v>0.54066199813258642</v>
      </c>
      <c r="F35" s="78">
        <f t="shared" si="0"/>
        <v>-4.8635353386926705E-2</v>
      </c>
    </row>
    <row r="36" spans="1:1001" ht="25.5" x14ac:dyDescent="0.25">
      <c r="A36" s="76">
        <v>29</v>
      </c>
      <c r="B36" s="76">
        <v>27</v>
      </c>
      <c r="C36" s="77" t="s">
        <v>44</v>
      </c>
      <c r="D36" s="78">
        <v>0.53700000000000003</v>
      </c>
      <c r="F36" s="78">
        <f t="shared" si="0"/>
        <v>-5.2297351519513091E-2</v>
      </c>
    </row>
    <row r="37" spans="1:1001" x14ac:dyDescent="0.25">
      <c r="A37" s="76">
        <v>30</v>
      </c>
      <c r="B37" s="76">
        <v>28</v>
      </c>
      <c r="C37" s="77" t="s">
        <v>19</v>
      </c>
      <c r="D37" s="78">
        <v>0.53599579831932787</v>
      </c>
      <c r="F37" s="78">
        <f t="shared" si="0"/>
        <v>-5.3301553200185259E-2</v>
      </c>
    </row>
    <row r="38" spans="1:1001" x14ac:dyDescent="0.25">
      <c r="A38" s="69">
        <v>31</v>
      </c>
      <c r="B38" s="69">
        <v>29</v>
      </c>
      <c r="C38" s="70" t="s">
        <v>10</v>
      </c>
      <c r="D38" s="71">
        <v>0.53200000000000003</v>
      </c>
      <c r="F38" s="71">
        <f t="shared" si="0"/>
        <v>-5.7297351519513096E-2</v>
      </c>
    </row>
    <row r="39" spans="1:1001" x14ac:dyDescent="0.25">
      <c r="A39" s="69">
        <v>32</v>
      </c>
      <c r="B39" s="69">
        <v>29</v>
      </c>
      <c r="C39" s="70" t="s">
        <v>30</v>
      </c>
      <c r="D39" s="71">
        <v>0.53200000000000003</v>
      </c>
      <c r="F39" s="71">
        <f t="shared" si="0"/>
        <v>-5.7297351519513096E-2</v>
      </c>
    </row>
    <row r="40" spans="1:1001" x14ac:dyDescent="0.25">
      <c r="A40" s="69">
        <v>33</v>
      </c>
      <c r="B40" s="69">
        <v>30</v>
      </c>
      <c r="C40" s="70" t="s">
        <v>35</v>
      </c>
      <c r="D40" s="71">
        <v>0.51560877684407092</v>
      </c>
      <c r="F40" s="71">
        <f t="shared" si="0"/>
        <v>-7.3688574675442209E-2</v>
      </c>
    </row>
    <row r="41" spans="1:1001" x14ac:dyDescent="0.25">
      <c r="A41" s="69">
        <v>34</v>
      </c>
      <c r="B41" s="69">
        <v>31</v>
      </c>
      <c r="C41" s="70" t="s">
        <v>23</v>
      </c>
      <c r="D41" s="71">
        <v>0.51200000000000001</v>
      </c>
      <c r="F41" s="71">
        <f t="shared" si="0"/>
        <v>-7.7297351519513113E-2</v>
      </c>
      <c r="G41" s="57"/>
    </row>
    <row r="42" spans="1:1001" s="5" customFormat="1" x14ac:dyDescent="0.25">
      <c r="A42" s="69">
        <v>35</v>
      </c>
      <c r="B42" s="69">
        <v>32</v>
      </c>
      <c r="C42" s="70" t="s">
        <v>18</v>
      </c>
      <c r="D42" s="71">
        <v>0.5002707749766574</v>
      </c>
      <c r="F42" s="71">
        <f t="shared" si="0"/>
        <v>-8.9026576542855729E-2</v>
      </c>
      <c r="I42" s="109"/>
    </row>
    <row r="43" spans="1:1001" x14ac:dyDescent="0.25">
      <c r="A43" s="69">
        <v>36</v>
      </c>
      <c r="B43" s="69">
        <v>33</v>
      </c>
      <c r="C43" s="70" t="s">
        <v>40</v>
      </c>
      <c r="D43" s="71">
        <v>0.47013942307692314</v>
      </c>
      <c r="F43" s="71">
        <f t="shared" si="0"/>
        <v>-0.11915792844258999</v>
      </c>
    </row>
    <row r="44" spans="1:1001" customFormat="1" x14ac:dyDescent="0.25">
      <c r="A44" s="69">
        <v>37</v>
      </c>
      <c r="B44" s="69">
        <v>34</v>
      </c>
      <c r="C44" s="70" t="s">
        <v>31</v>
      </c>
      <c r="D44" s="71">
        <v>0.46707889822595705</v>
      </c>
      <c r="E44" s="87"/>
      <c r="F44" s="71">
        <f t="shared" si="0"/>
        <v>-0.12221845329355607</v>
      </c>
      <c r="G44" s="8"/>
      <c r="H44" s="8"/>
      <c r="I44" s="110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</row>
    <row r="45" spans="1:1001" x14ac:dyDescent="0.25">
      <c r="A45" s="69">
        <v>38</v>
      </c>
      <c r="B45" s="69">
        <v>35</v>
      </c>
      <c r="C45" s="72" t="s">
        <v>39</v>
      </c>
      <c r="D45" s="71">
        <v>0.45600000000000002</v>
      </c>
      <c r="F45" s="71">
        <f t="shared" si="0"/>
        <v>-0.13329735151951311</v>
      </c>
      <c r="I45" s="57">
        <f>F45/2</f>
        <v>-6.6648675759756554E-2</v>
      </c>
    </row>
    <row r="46" spans="1:1001" x14ac:dyDescent="0.25">
      <c r="F46" s="67"/>
    </row>
    <row r="47" spans="1:1001" x14ac:dyDescent="0.25">
      <c r="F47" s="67"/>
    </row>
  </sheetData>
  <sheetProtection selectLockedCells="1" selectUnlockedCells="1"/>
  <sortState ref="B7:D45">
    <sortCondition descending="1" ref="D7"/>
  </sortState>
  <mergeCells count="1">
    <mergeCell ref="C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LM47"/>
  <sheetViews>
    <sheetView zoomScale="80" zoomScaleNormal="80" workbookViewId="0">
      <pane ySplit="6" topLeftCell="A7" activePane="bottomLeft" state="frozen"/>
      <selection activeCell="B38" sqref="B38"/>
      <selection pane="bottomLeft" activeCell="C11" sqref="C11"/>
    </sheetView>
  </sheetViews>
  <sheetFormatPr defaultRowHeight="15" x14ac:dyDescent="0.25"/>
  <cols>
    <col min="1" max="2" width="9.140625" style="1"/>
    <col min="3" max="3" width="40.28515625" style="1" customWidth="1"/>
    <col min="4" max="4" width="12.140625" style="57" customWidth="1"/>
    <col min="5" max="5" width="9.140625" style="5"/>
    <col min="6" max="6" width="16.7109375" style="65" customWidth="1"/>
    <col min="7" max="228" width="9.140625" style="1"/>
    <col min="229" max="229" width="26" style="1" customWidth="1"/>
    <col min="230" max="230" width="21.140625" style="1" customWidth="1"/>
    <col min="231" max="231" width="11.140625" style="1" customWidth="1"/>
    <col min="232" max="232" width="11.28515625" style="1" customWidth="1"/>
    <col min="233" max="233" width="14.28515625" style="1" customWidth="1"/>
    <col min="234" max="234" width="16.28515625" style="1" customWidth="1"/>
    <col min="235" max="235" width="22.28515625" style="1" customWidth="1"/>
    <col min="236" max="236" width="17.42578125" style="1" customWidth="1"/>
    <col min="237" max="237" width="21.5703125" style="1" customWidth="1"/>
    <col min="238" max="238" width="14.28515625" style="1" customWidth="1"/>
    <col min="239" max="239" width="9.140625" style="1" customWidth="1"/>
    <col min="240" max="240" width="11.28515625" style="1" customWidth="1"/>
    <col min="241" max="484" width="9.140625" style="1"/>
    <col min="485" max="485" width="26" style="1" customWidth="1"/>
    <col min="486" max="486" width="21.140625" style="1" customWidth="1"/>
    <col min="487" max="487" width="11.140625" style="1" customWidth="1"/>
    <col min="488" max="488" width="11.28515625" style="1" customWidth="1"/>
    <col min="489" max="489" width="14.28515625" style="1" customWidth="1"/>
    <col min="490" max="490" width="16.28515625" style="1" customWidth="1"/>
    <col min="491" max="491" width="22.28515625" style="1" customWidth="1"/>
    <col min="492" max="492" width="17.42578125" style="1" customWidth="1"/>
    <col min="493" max="493" width="21.5703125" style="1" customWidth="1"/>
    <col min="494" max="494" width="14.28515625" style="1" customWidth="1"/>
    <col min="495" max="495" width="9.140625" style="1" customWidth="1"/>
    <col min="496" max="496" width="11.28515625" style="1" customWidth="1"/>
    <col min="497" max="740" width="9.140625" style="1"/>
    <col min="741" max="741" width="26" style="1" customWidth="1"/>
    <col min="742" max="742" width="21.140625" style="1" customWidth="1"/>
    <col min="743" max="743" width="11.140625" style="1" customWidth="1"/>
    <col min="744" max="744" width="11.28515625" style="1" customWidth="1"/>
    <col min="745" max="745" width="14.28515625" style="1" customWidth="1"/>
    <col min="746" max="746" width="16.28515625" style="1" customWidth="1"/>
    <col min="747" max="747" width="22.28515625" style="1" customWidth="1"/>
    <col min="748" max="748" width="17.42578125" style="1" customWidth="1"/>
    <col min="749" max="749" width="21.5703125" style="1" customWidth="1"/>
    <col min="750" max="750" width="14.28515625" style="1" customWidth="1"/>
    <col min="751" max="751" width="9.140625" style="1" customWidth="1"/>
    <col min="752" max="752" width="11.28515625" style="1" customWidth="1"/>
    <col min="753" max="996" width="9.140625" style="1"/>
    <col min="997" max="997" width="26" style="1" customWidth="1"/>
    <col min="998" max="998" width="21.140625" style="1" customWidth="1"/>
    <col min="999" max="999" width="11.140625" style="1" customWidth="1"/>
    <col min="1000" max="1000" width="11.28515625" style="1" customWidth="1"/>
    <col min="1001" max="1001" width="14.28515625" style="1" customWidth="1"/>
    <col min="1002" max="1002" width="16.28515625" style="1" customWidth="1"/>
    <col min="1003" max="1003" width="22.28515625" style="1" customWidth="1"/>
    <col min="1004" max="1004" width="17.42578125" style="1" customWidth="1"/>
    <col min="1005" max="1005" width="21.5703125" style="1" customWidth="1"/>
    <col min="1006" max="1006" width="14.28515625" style="1" customWidth="1"/>
    <col min="1007" max="1007" width="9.140625" style="1" customWidth="1"/>
    <col min="1008" max="1008" width="11.28515625" style="1" customWidth="1"/>
    <col min="1009" max="1252" width="9.140625" style="1"/>
    <col min="1253" max="1253" width="26" style="1" customWidth="1"/>
    <col min="1254" max="1254" width="21.140625" style="1" customWidth="1"/>
    <col min="1255" max="1255" width="11.140625" style="1" customWidth="1"/>
    <col min="1256" max="1256" width="11.28515625" style="1" customWidth="1"/>
    <col min="1257" max="1257" width="14.28515625" style="1" customWidth="1"/>
    <col min="1258" max="1258" width="16.28515625" style="1" customWidth="1"/>
    <col min="1259" max="1259" width="22.28515625" style="1" customWidth="1"/>
    <col min="1260" max="1260" width="17.42578125" style="1" customWidth="1"/>
    <col min="1261" max="1261" width="21.5703125" style="1" customWidth="1"/>
    <col min="1262" max="1262" width="14.28515625" style="1" customWidth="1"/>
    <col min="1263" max="1263" width="9.140625" style="1" customWidth="1"/>
    <col min="1264" max="1264" width="11.28515625" style="1" customWidth="1"/>
    <col min="1265" max="1508" width="9.140625" style="1"/>
    <col min="1509" max="1509" width="26" style="1" customWidth="1"/>
    <col min="1510" max="1510" width="21.140625" style="1" customWidth="1"/>
    <col min="1511" max="1511" width="11.140625" style="1" customWidth="1"/>
    <col min="1512" max="1512" width="11.28515625" style="1" customWidth="1"/>
    <col min="1513" max="1513" width="14.28515625" style="1" customWidth="1"/>
    <col min="1514" max="1514" width="16.28515625" style="1" customWidth="1"/>
    <col min="1515" max="1515" width="22.28515625" style="1" customWidth="1"/>
    <col min="1516" max="1516" width="17.42578125" style="1" customWidth="1"/>
    <col min="1517" max="1517" width="21.5703125" style="1" customWidth="1"/>
    <col min="1518" max="1518" width="14.28515625" style="1" customWidth="1"/>
    <col min="1519" max="1519" width="9.140625" style="1" customWidth="1"/>
    <col min="1520" max="1520" width="11.28515625" style="1" customWidth="1"/>
    <col min="1521" max="1764" width="9.140625" style="1"/>
    <col min="1765" max="1765" width="26" style="1" customWidth="1"/>
    <col min="1766" max="1766" width="21.140625" style="1" customWidth="1"/>
    <col min="1767" max="1767" width="11.140625" style="1" customWidth="1"/>
    <col min="1768" max="1768" width="11.28515625" style="1" customWidth="1"/>
    <col min="1769" max="1769" width="14.28515625" style="1" customWidth="1"/>
    <col min="1770" max="1770" width="16.28515625" style="1" customWidth="1"/>
    <col min="1771" max="1771" width="22.28515625" style="1" customWidth="1"/>
    <col min="1772" max="1772" width="17.42578125" style="1" customWidth="1"/>
    <col min="1773" max="1773" width="21.5703125" style="1" customWidth="1"/>
    <col min="1774" max="1774" width="14.28515625" style="1" customWidth="1"/>
    <col min="1775" max="1775" width="9.140625" style="1" customWidth="1"/>
    <col min="1776" max="1776" width="11.28515625" style="1" customWidth="1"/>
    <col min="1777" max="2020" width="9.140625" style="1"/>
    <col min="2021" max="2021" width="26" style="1" customWidth="1"/>
    <col min="2022" max="2022" width="21.140625" style="1" customWidth="1"/>
    <col min="2023" max="2023" width="11.140625" style="1" customWidth="1"/>
    <col min="2024" max="2024" width="11.28515625" style="1" customWidth="1"/>
    <col min="2025" max="2025" width="14.28515625" style="1" customWidth="1"/>
    <col min="2026" max="2026" width="16.28515625" style="1" customWidth="1"/>
    <col min="2027" max="2027" width="22.28515625" style="1" customWidth="1"/>
    <col min="2028" max="2028" width="17.42578125" style="1" customWidth="1"/>
    <col min="2029" max="2029" width="21.5703125" style="1" customWidth="1"/>
    <col min="2030" max="2030" width="14.28515625" style="1" customWidth="1"/>
    <col min="2031" max="2031" width="9.140625" style="1" customWidth="1"/>
    <col min="2032" max="2032" width="11.28515625" style="1" customWidth="1"/>
    <col min="2033" max="2276" width="9.140625" style="1"/>
    <col min="2277" max="2277" width="26" style="1" customWidth="1"/>
    <col min="2278" max="2278" width="21.140625" style="1" customWidth="1"/>
    <col min="2279" max="2279" width="11.140625" style="1" customWidth="1"/>
    <col min="2280" max="2280" width="11.28515625" style="1" customWidth="1"/>
    <col min="2281" max="2281" width="14.28515625" style="1" customWidth="1"/>
    <col min="2282" max="2282" width="16.28515625" style="1" customWidth="1"/>
    <col min="2283" max="2283" width="22.28515625" style="1" customWidth="1"/>
    <col min="2284" max="2284" width="17.42578125" style="1" customWidth="1"/>
    <col min="2285" max="2285" width="21.5703125" style="1" customWidth="1"/>
    <col min="2286" max="2286" width="14.28515625" style="1" customWidth="1"/>
    <col min="2287" max="2287" width="9.140625" style="1" customWidth="1"/>
    <col min="2288" max="2288" width="11.28515625" style="1" customWidth="1"/>
    <col min="2289" max="2532" width="9.140625" style="1"/>
    <col min="2533" max="2533" width="26" style="1" customWidth="1"/>
    <col min="2534" max="2534" width="21.140625" style="1" customWidth="1"/>
    <col min="2535" max="2535" width="11.140625" style="1" customWidth="1"/>
    <col min="2536" max="2536" width="11.28515625" style="1" customWidth="1"/>
    <col min="2537" max="2537" width="14.28515625" style="1" customWidth="1"/>
    <col min="2538" max="2538" width="16.28515625" style="1" customWidth="1"/>
    <col min="2539" max="2539" width="22.28515625" style="1" customWidth="1"/>
    <col min="2540" max="2540" width="17.42578125" style="1" customWidth="1"/>
    <col min="2541" max="2541" width="21.5703125" style="1" customWidth="1"/>
    <col min="2542" max="2542" width="14.28515625" style="1" customWidth="1"/>
    <col min="2543" max="2543" width="9.140625" style="1" customWidth="1"/>
    <col min="2544" max="2544" width="11.28515625" style="1" customWidth="1"/>
    <col min="2545" max="2788" width="9.140625" style="1"/>
    <col min="2789" max="2789" width="26" style="1" customWidth="1"/>
    <col min="2790" max="2790" width="21.140625" style="1" customWidth="1"/>
    <col min="2791" max="2791" width="11.140625" style="1" customWidth="1"/>
    <col min="2792" max="2792" width="11.28515625" style="1" customWidth="1"/>
    <col min="2793" max="2793" width="14.28515625" style="1" customWidth="1"/>
    <col min="2794" max="2794" width="16.28515625" style="1" customWidth="1"/>
    <col min="2795" max="2795" width="22.28515625" style="1" customWidth="1"/>
    <col min="2796" max="2796" width="17.42578125" style="1" customWidth="1"/>
    <col min="2797" max="2797" width="21.5703125" style="1" customWidth="1"/>
    <col min="2798" max="2798" width="14.28515625" style="1" customWidth="1"/>
    <col min="2799" max="2799" width="9.140625" style="1" customWidth="1"/>
    <col min="2800" max="2800" width="11.28515625" style="1" customWidth="1"/>
    <col min="2801" max="3044" width="9.140625" style="1"/>
    <col min="3045" max="3045" width="26" style="1" customWidth="1"/>
    <col min="3046" max="3046" width="21.140625" style="1" customWidth="1"/>
    <col min="3047" max="3047" width="11.140625" style="1" customWidth="1"/>
    <col min="3048" max="3048" width="11.28515625" style="1" customWidth="1"/>
    <col min="3049" max="3049" width="14.28515625" style="1" customWidth="1"/>
    <col min="3050" max="3050" width="16.28515625" style="1" customWidth="1"/>
    <col min="3051" max="3051" width="22.28515625" style="1" customWidth="1"/>
    <col min="3052" max="3052" width="17.42578125" style="1" customWidth="1"/>
    <col min="3053" max="3053" width="21.5703125" style="1" customWidth="1"/>
    <col min="3054" max="3054" width="14.28515625" style="1" customWidth="1"/>
    <col min="3055" max="3055" width="9.140625" style="1" customWidth="1"/>
    <col min="3056" max="3056" width="11.28515625" style="1" customWidth="1"/>
    <col min="3057" max="3300" width="9.140625" style="1"/>
    <col min="3301" max="3301" width="26" style="1" customWidth="1"/>
    <col min="3302" max="3302" width="21.140625" style="1" customWidth="1"/>
    <col min="3303" max="3303" width="11.140625" style="1" customWidth="1"/>
    <col min="3304" max="3304" width="11.28515625" style="1" customWidth="1"/>
    <col min="3305" max="3305" width="14.28515625" style="1" customWidth="1"/>
    <col min="3306" max="3306" width="16.28515625" style="1" customWidth="1"/>
    <col min="3307" max="3307" width="22.28515625" style="1" customWidth="1"/>
    <col min="3308" max="3308" width="17.42578125" style="1" customWidth="1"/>
    <col min="3309" max="3309" width="21.5703125" style="1" customWidth="1"/>
    <col min="3310" max="3310" width="14.28515625" style="1" customWidth="1"/>
    <col min="3311" max="3311" width="9.140625" style="1" customWidth="1"/>
    <col min="3312" max="3312" width="11.28515625" style="1" customWidth="1"/>
    <col min="3313" max="3556" width="9.140625" style="1"/>
    <col min="3557" max="3557" width="26" style="1" customWidth="1"/>
    <col min="3558" max="3558" width="21.140625" style="1" customWidth="1"/>
    <col min="3559" max="3559" width="11.140625" style="1" customWidth="1"/>
    <col min="3560" max="3560" width="11.28515625" style="1" customWidth="1"/>
    <col min="3561" max="3561" width="14.28515625" style="1" customWidth="1"/>
    <col min="3562" max="3562" width="16.28515625" style="1" customWidth="1"/>
    <col min="3563" max="3563" width="22.28515625" style="1" customWidth="1"/>
    <col min="3564" max="3564" width="17.42578125" style="1" customWidth="1"/>
    <col min="3565" max="3565" width="21.5703125" style="1" customWidth="1"/>
    <col min="3566" max="3566" width="14.28515625" style="1" customWidth="1"/>
    <col min="3567" max="3567" width="9.140625" style="1" customWidth="1"/>
    <col min="3568" max="3568" width="11.28515625" style="1" customWidth="1"/>
    <col min="3569" max="3812" width="9.140625" style="1"/>
    <col min="3813" max="3813" width="26" style="1" customWidth="1"/>
    <col min="3814" max="3814" width="21.140625" style="1" customWidth="1"/>
    <col min="3815" max="3815" width="11.140625" style="1" customWidth="1"/>
    <col min="3816" max="3816" width="11.28515625" style="1" customWidth="1"/>
    <col min="3817" max="3817" width="14.28515625" style="1" customWidth="1"/>
    <col min="3818" max="3818" width="16.28515625" style="1" customWidth="1"/>
    <col min="3819" max="3819" width="22.28515625" style="1" customWidth="1"/>
    <col min="3820" max="3820" width="17.42578125" style="1" customWidth="1"/>
    <col min="3821" max="3821" width="21.5703125" style="1" customWidth="1"/>
    <col min="3822" max="3822" width="14.28515625" style="1" customWidth="1"/>
    <col min="3823" max="3823" width="9.140625" style="1" customWidth="1"/>
    <col min="3824" max="3824" width="11.28515625" style="1" customWidth="1"/>
    <col min="3825" max="4068" width="9.140625" style="1"/>
    <col min="4069" max="4069" width="26" style="1" customWidth="1"/>
    <col min="4070" max="4070" width="21.140625" style="1" customWidth="1"/>
    <col min="4071" max="4071" width="11.140625" style="1" customWidth="1"/>
    <col min="4072" max="4072" width="11.28515625" style="1" customWidth="1"/>
    <col min="4073" max="4073" width="14.28515625" style="1" customWidth="1"/>
    <col min="4074" max="4074" width="16.28515625" style="1" customWidth="1"/>
    <col min="4075" max="4075" width="22.28515625" style="1" customWidth="1"/>
    <col min="4076" max="4076" width="17.42578125" style="1" customWidth="1"/>
    <col min="4077" max="4077" width="21.5703125" style="1" customWidth="1"/>
    <col min="4078" max="4078" width="14.28515625" style="1" customWidth="1"/>
    <col min="4079" max="4079" width="9.140625" style="1" customWidth="1"/>
    <col min="4080" max="4080" width="11.28515625" style="1" customWidth="1"/>
    <col min="4081" max="4324" width="9.140625" style="1"/>
    <col min="4325" max="4325" width="26" style="1" customWidth="1"/>
    <col min="4326" max="4326" width="21.140625" style="1" customWidth="1"/>
    <col min="4327" max="4327" width="11.140625" style="1" customWidth="1"/>
    <col min="4328" max="4328" width="11.28515625" style="1" customWidth="1"/>
    <col min="4329" max="4329" width="14.28515625" style="1" customWidth="1"/>
    <col min="4330" max="4330" width="16.28515625" style="1" customWidth="1"/>
    <col min="4331" max="4331" width="22.28515625" style="1" customWidth="1"/>
    <col min="4332" max="4332" width="17.42578125" style="1" customWidth="1"/>
    <col min="4333" max="4333" width="21.5703125" style="1" customWidth="1"/>
    <col min="4334" max="4334" width="14.28515625" style="1" customWidth="1"/>
    <col min="4335" max="4335" width="9.140625" style="1" customWidth="1"/>
    <col min="4336" max="4336" width="11.28515625" style="1" customWidth="1"/>
    <col min="4337" max="4580" width="9.140625" style="1"/>
    <col min="4581" max="4581" width="26" style="1" customWidth="1"/>
    <col min="4582" max="4582" width="21.140625" style="1" customWidth="1"/>
    <col min="4583" max="4583" width="11.140625" style="1" customWidth="1"/>
    <col min="4584" max="4584" width="11.28515625" style="1" customWidth="1"/>
    <col min="4585" max="4585" width="14.28515625" style="1" customWidth="1"/>
    <col min="4586" max="4586" width="16.28515625" style="1" customWidth="1"/>
    <col min="4587" max="4587" width="22.28515625" style="1" customWidth="1"/>
    <col min="4588" max="4588" width="17.42578125" style="1" customWidth="1"/>
    <col min="4589" max="4589" width="21.5703125" style="1" customWidth="1"/>
    <col min="4590" max="4590" width="14.28515625" style="1" customWidth="1"/>
    <col min="4591" max="4591" width="9.140625" style="1" customWidth="1"/>
    <col min="4592" max="4592" width="11.28515625" style="1" customWidth="1"/>
    <col min="4593" max="4836" width="9.140625" style="1"/>
    <col min="4837" max="4837" width="26" style="1" customWidth="1"/>
    <col min="4838" max="4838" width="21.140625" style="1" customWidth="1"/>
    <col min="4839" max="4839" width="11.140625" style="1" customWidth="1"/>
    <col min="4840" max="4840" width="11.28515625" style="1" customWidth="1"/>
    <col min="4841" max="4841" width="14.28515625" style="1" customWidth="1"/>
    <col min="4842" max="4842" width="16.28515625" style="1" customWidth="1"/>
    <col min="4843" max="4843" width="22.28515625" style="1" customWidth="1"/>
    <col min="4844" max="4844" width="17.42578125" style="1" customWidth="1"/>
    <col min="4845" max="4845" width="21.5703125" style="1" customWidth="1"/>
    <col min="4846" max="4846" width="14.28515625" style="1" customWidth="1"/>
    <col min="4847" max="4847" width="9.140625" style="1" customWidth="1"/>
    <col min="4848" max="4848" width="11.28515625" style="1" customWidth="1"/>
    <col min="4849" max="5092" width="9.140625" style="1"/>
    <col min="5093" max="5093" width="26" style="1" customWidth="1"/>
    <col min="5094" max="5094" width="21.140625" style="1" customWidth="1"/>
    <col min="5095" max="5095" width="11.140625" style="1" customWidth="1"/>
    <col min="5096" max="5096" width="11.28515625" style="1" customWidth="1"/>
    <col min="5097" max="5097" width="14.28515625" style="1" customWidth="1"/>
    <col min="5098" max="5098" width="16.28515625" style="1" customWidth="1"/>
    <col min="5099" max="5099" width="22.28515625" style="1" customWidth="1"/>
    <col min="5100" max="5100" width="17.42578125" style="1" customWidth="1"/>
    <col min="5101" max="5101" width="21.5703125" style="1" customWidth="1"/>
    <col min="5102" max="5102" width="14.28515625" style="1" customWidth="1"/>
    <col min="5103" max="5103" width="9.140625" style="1" customWidth="1"/>
    <col min="5104" max="5104" width="11.28515625" style="1" customWidth="1"/>
    <col min="5105" max="5348" width="9.140625" style="1"/>
    <col min="5349" max="5349" width="26" style="1" customWidth="1"/>
    <col min="5350" max="5350" width="21.140625" style="1" customWidth="1"/>
    <col min="5351" max="5351" width="11.140625" style="1" customWidth="1"/>
    <col min="5352" max="5352" width="11.28515625" style="1" customWidth="1"/>
    <col min="5353" max="5353" width="14.28515625" style="1" customWidth="1"/>
    <col min="5354" max="5354" width="16.28515625" style="1" customWidth="1"/>
    <col min="5355" max="5355" width="22.28515625" style="1" customWidth="1"/>
    <col min="5356" max="5356" width="17.42578125" style="1" customWidth="1"/>
    <col min="5357" max="5357" width="21.5703125" style="1" customWidth="1"/>
    <col min="5358" max="5358" width="14.28515625" style="1" customWidth="1"/>
    <col min="5359" max="5359" width="9.140625" style="1" customWidth="1"/>
    <col min="5360" max="5360" width="11.28515625" style="1" customWidth="1"/>
    <col min="5361" max="5604" width="9.140625" style="1"/>
    <col min="5605" max="5605" width="26" style="1" customWidth="1"/>
    <col min="5606" max="5606" width="21.140625" style="1" customWidth="1"/>
    <col min="5607" max="5607" width="11.140625" style="1" customWidth="1"/>
    <col min="5608" max="5608" width="11.28515625" style="1" customWidth="1"/>
    <col min="5609" max="5609" width="14.28515625" style="1" customWidth="1"/>
    <col min="5610" max="5610" width="16.28515625" style="1" customWidth="1"/>
    <col min="5611" max="5611" width="22.28515625" style="1" customWidth="1"/>
    <col min="5612" max="5612" width="17.42578125" style="1" customWidth="1"/>
    <col min="5613" max="5613" width="21.5703125" style="1" customWidth="1"/>
    <col min="5614" max="5614" width="14.28515625" style="1" customWidth="1"/>
    <col min="5615" max="5615" width="9.140625" style="1" customWidth="1"/>
    <col min="5616" max="5616" width="11.28515625" style="1" customWidth="1"/>
    <col min="5617" max="5860" width="9.140625" style="1"/>
    <col min="5861" max="5861" width="26" style="1" customWidth="1"/>
    <col min="5862" max="5862" width="21.140625" style="1" customWidth="1"/>
    <col min="5863" max="5863" width="11.140625" style="1" customWidth="1"/>
    <col min="5864" max="5864" width="11.28515625" style="1" customWidth="1"/>
    <col min="5865" max="5865" width="14.28515625" style="1" customWidth="1"/>
    <col min="5866" max="5866" width="16.28515625" style="1" customWidth="1"/>
    <col min="5867" max="5867" width="22.28515625" style="1" customWidth="1"/>
    <col min="5868" max="5868" width="17.42578125" style="1" customWidth="1"/>
    <col min="5869" max="5869" width="21.5703125" style="1" customWidth="1"/>
    <col min="5870" max="5870" width="14.28515625" style="1" customWidth="1"/>
    <col min="5871" max="5871" width="9.140625" style="1" customWidth="1"/>
    <col min="5872" max="5872" width="11.28515625" style="1" customWidth="1"/>
    <col min="5873" max="6116" width="9.140625" style="1"/>
    <col min="6117" max="6117" width="26" style="1" customWidth="1"/>
    <col min="6118" max="6118" width="21.140625" style="1" customWidth="1"/>
    <col min="6119" max="6119" width="11.140625" style="1" customWidth="1"/>
    <col min="6120" max="6120" width="11.28515625" style="1" customWidth="1"/>
    <col min="6121" max="6121" width="14.28515625" style="1" customWidth="1"/>
    <col min="6122" max="6122" width="16.28515625" style="1" customWidth="1"/>
    <col min="6123" max="6123" width="22.28515625" style="1" customWidth="1"/>
    <col min="6124" max="6124" width="17.42578125" style="1" customWidth="1"/>
    <col min="6125" max="6125" width="21.5703125" style="1" customWidth="1"/>
    <col min="6126" max="6126" width="14.28515625" style="1" customWidth="1"/>
    <col min="6127" max="6127" width="9.140625" style="1" customWidth="1"/>
    <col min="6128" max="6128" width="11.28515625" style="1" customWidth="1"/>
    <col min="6129" max="6372" width="9.140625" style="1"/>
    <col min="6373" max="6373" width="26" style="1" customWidth="1"/>
    <col min="6374" max="6374" width="21.140625" style="1" customWidth="1"/>
    <col min="6375" max="6375" width="11.140625" style="1" customWidth="1"/>
    <col min="6376" max="6376" width="11.28515625" style="1" customWidth="1"/>
    <col min="6377" max="6377" width="14.28515625" style="1" customWidth="1"/>
    <col min="6378" max="6378" width="16.28515625" style="1" customWidth="1"/>
    <col min="6379" max="6379" width="22.28515625" style="1" customWidth="1"/>
    <col min="6380" max="6380" width="17.42578125" style="1" customWidth="1"/>
    <col min="6381" max="6381" width="21.5703125" style="1" customWidth="1"/>
    <col min="6382" max="6382" width="14.28515625" style="1" customWidth="1"/>
    <col min="6383" max="6383" width="9.140625" style="1" customWidth="1"/>
    <col min="6384" max="6384" width="11.28515625" style="1" customWidth="1"/>
    <col min="6385" max="6628" width="9.140625" style="1"/>
    <col min="6629" max="6629" width="26" style="1" customWidth="1"/>
    <col min="6630" max="6630" width="21.140625" style="1" customWidth="1"/>
    <col min="6631" max="6631" width="11.140625" style="1" customWidth="1"/>
    <col min="6632" max="6632" width="11.28515625" style="1" customWidth="1"/>
    <col min="6633" max="6633" width="14.28515625" style="1" customWidth="1"/>
    <col min="6634" max="6634" width="16.28515625" style="1" customWidth="1"/>
    <col min="6635" max="6635" width="22.28515625" style="1" customWidth="1"/>
    <col min="6636" max="6636" width="17.42578125" style="1" customWidth="1"/>
    <col min="6637" max="6637" width="21.5703125" style="1" customWidth="1"/>
    <col min="6638" max="6638" width="14.28515625" style="1" customWidth="1"/>
    <col min="6639" max="6639" width="9.140625" style="1" customWidth="1"/>
    <col min="6640" max="6640" width="11.28515625" style="1" customWidth="1"/>
    <col min="6641" max="6884" width="9.140625" style="1"/>
    <col min="6885" max="6885" width="26" style="1" customWidth="1"/>
    <col min="6886" max="6886" width="21.140625" style="1" customWidth="1"/>
    <col min="6887" max="6887" width="11.140625" style="1" customWidth="1"/>
    <col min="6888" max="6888" width="11.28515625" style="1" customWidth="1"/>
    <col min="6889" max="6889" width="14.28515625" style="1" customWidth="1"/>
    <col min="6890" max="6890" width="16.28515625" style="1" customWidth="1"/>
    <col min="6891" max="6891" width="22.28515625" style="1" customWidth="1"/>
    <col min="6892" max="6892" width="17.42578125" style="1" customWidth="1"/>
    <col min="6893" max="6893" width="21.5703125" style="1" customWidth="1"/>
    <col min="6894" max="6894" width="14.28515625" style="1" customWidth="1"/>
    <col min="6895" max="6895" width="9.140625" style="1" customWidth="1"/>
    <col min="6896" max="6896" width="11.28515625" style="1" customWidth="1"/>
    <col min="6897" max="7140" width="9.140625" style="1"/>
    <col min="7141" max="7141" width="26" style="1" customWidth="1"/>
    <col min="7142" max="7142" width="21.140625" style="1" customWidth="1"/>
    <col min="7143" max="7143" width="11.140625" style="1" customWidth="1"/>
    <col min="7144" max="7144" width="11.28515625" style="1" customWidth="1"/>
    <col min="7145" max="7145" width="14.28515625" style="1" customWidth="1"/>
    <col min="7146" max="7146" width="16.28515625" style="1" customWidth="1"/>
    <col min="7147" max="7147" width="22.28515625" style="1" customWidth="1"/>
    <col min="7148" max="7148" width="17.42578125" style="1" customWidth="1"/>
    <col min="7149" max="7149" width="21.5703125" style="1" customWidth="1"/>
    <col min="7150" max="7150" width="14.28515625" style="1" customWidth="1"/>
    <col min="7151" max="7151" width="9.140625" style="1" customWidth="1"/>
    <col min="7152" max="7152" width="11.28515625" style="1" customWidth="1"/>
    <col min="7153" max="7396" width="9.140625" style="1"/>
    <col min="7397" max="7397" width="26" style="1" customWidth="1"/>
    <col min="7398" max="7398" width="21.140625" style="1" customWidth="1"/>
    <col min="7399" max="7399" width="11.140625" style="1" customWidth="1"/>
    <col min="7400" max="7400" width="11.28515625" style="1" customWidth="1"/>
    <col min="7401" max="7401" width="14.28515625" style="1" customWidth="1"/>
    <col min="7402" max="7402" width="16.28515625" style="1" customWidth="1"/>
    <col min="7403" max="7403" width="22.28515625" style="1" customWidth="1"/>
    <col min="7404" max="7404" width="17.42578125" style="1" customWidth="1"/>
    <col min="7405" max="7405" width="21.5703125" style="1" customWidth="1"/>
    <col min="7406" max="7406" width="14.28515625" style="1" customWidth="1"/>
    <col min="7407" max="7407" width="9.140625" style="1" customWidth="1"/>
    <col min="7408" max="7408" width="11.28515625" style="1" customWidth="1"/>
    <col min="7409" max="7652" width="9.140625" style="1"/>
    <col min="7653" max="7653" width="26" style="1" customWidth="1"/>
    <col min="7654" max="7654" width="21.140625" style="1" customWidth="1"/>
    <col min="7655" max="7655" width="11.140625" style="1" customWidth="1"/>
    <col min="7656" max="7656" width="11.28515625" style="1" customWidth="1"/>
    <col min="7657" max="7657" width="14.28515625" style="1" customWidth="1"/>
    <col min="7658" max="7658" width="16.28515625" style="1" customWidth="1"/>
    <col min="7659" max="7659" width="22.28515625" style="1" customWidth="1"/>
    <col min="7660" max="7660" width="17.42578125" style="1" customWidth="1"/>
    <col min="7661" max="7661" width="21.5703125" style="1" customWidth="1"/>
    <col min="7662" max="7662" width="14.28515625" style="1" customWidth="1"/>
    <col min="7663" max="7663" width="9.140625" style="1" customWidth="1"/>
    <col min="7664" max="7664" width="11.28515625" style="1" customWidth="1"/>
    <col min="7665" max="7908" width="9.140625" style="1"/>
    <col min="7909" max="7909" width="26" style="1" customWidth="1"/>
    <col min="7910" max="7910" width="21.140625" style="1" customWidth="1"/>
    <col min="7911" max="7911" width="11.140625" style="1" customWidth="1"/>
    <col min="7912" max="7912" width="11.28515625" style="1" customWidth="1"/>
    <col min="7913" max="7913" width="14.28515625" style="1" customWidth="1"/>
    <col min="7914" max="7914" width="16.28515625" style="1" customWidth="1"/>
    <col min="7915" max="7915" width="22.28515625" style="1" customWidth="1"/>
    <col min="7916" max="7916" width="17.42578125" style="1" customWidth="1"/>
    <col min="7917" max="7917" width="21.5703125" style="1" customWidth="1"/>
    <col min="7918" max="7918" width="14.28515625" style="1" customWidth="1"/>
    <col min="7919" max="7919" width="9.140625" style="1" customWidth="1"/>
    <col min="7920" max="7920" width="11.28515625" style="1" customWidth="1"/>
    <col min="7921" max="8164" width="9.140625" style="1"/>
    <col min="8165" max="8165" width="26" style="1" customWidth="1"/>
    <col min="8166" max="8166" width="21.140625" style="1" customWidth="1"/>
    <col min="8167" max="8167" width="11.140625" style="1" customWidth="1"/>
    <col min="8168" max="8168" width="11.28515625" style="1" customWidth="1"/>
    <col min="8169" max="8169" width="14.28515625" style="1" customWidth="1"/>
    <col min="8170" max="8170" width="16.28515625" style="1" customWidth="1"/>
    <col min="8171" max="8171" width="22.28515625" style="1" customWidth="1"/>
    <col min="8172" max="8172" width="17.42578125" style="1" customWidth="1"/>
    <col min="8173" max="8173" width="21.5703125" style="1" customWidth="1"/>
    <col min="8174" max="8174" width="14.28515625" style="1" customWidth="1"/>
    <col min="8175" max="8175" width="9.140625" style="1" customWidth="1"/>
    <col min="8176" max="8176" width="11.28515625" style="1" customWidth="1"/>
    <col min="8177" max="8420" width="9.140625" style="1"/>
    <col min="8421" max="8421" width="26" style="1" customWidth="1"/>
    <col min="8422" max="8422" width="21.140625" style="1" customWidth="1"/>
    <col min="8423" max="8423" width="11.140625" style="1" customWidth="1"/>
    <col min="8424" max="8424" width="11.28515625" style="1" customWidth="1"/>
    <col min="8425" max="8425" width="14.28515625" style="1" customWidth="1"/>
    <col min="8426" max="8426" width="16.28515625" style="1" customWidth="1"/>
    <col min="8427" max="8427" width="22.28515625" style="1" customWidth="1"/>
    <col min="8428" max="8428" width="17.42578125" style="1" customWidth="1"/>
    <col min="8429" max="8429" width="21.5703125" style="1" customWidth="1"/>
    <col min="8430" max="8430" width="14.28515625" style="1" customWidth="1"/>
    <col min="8431" max="8431" width="9.140625" style="1" customWidth="1"/>
    <col min="8432" max="8432" width="11.28515625" style="1" customWidth="1"/>
    <col min="8433" max="8676" width="9.140625" style="1"/>
    <col min="8677" max="8677" width="26" style="1" customWidth="1"/>
    <col min="8678" max="8678" width="21.140625" style="1" customWidth="1"/>
    <col min="8679" max="8679" width="11.140625" style="1" customWidth="1"/>
    <col min="8680" max="8680" width="11.28515625" style="1" customWidth="1"/>
    <col min="8681" max="8681" width="14.28515625" style="1" customWidth="1"/>
    <col min="8682" max="8682" width="16.28515625" style="1" customWidth="1"/>
    <col min="8683" max="8683" width="22.28515625" style="1" customWidth="1"/>
    <col min="8684" max="8684" width="17.42578125" style="1" customWidth="1"/>
    <col min="8685" max="8685" width="21.5703125" style="1" customWidth="1"/>
    <col min="8686" max="8686" width="14.28515625" style="1" customWidth="1"/>
    <col min="8687" max="8687" width="9.140625" style="1" customWidth="1"/>
    <col min="8688" max="8688" width="11.28515625" style="1" customWidth="1"/>
    <col min="8689" max="8932" width="9.140625" style="1"/>
    <col min="8933" max="8933" width="26" style="1" customWidth="1"/>
    <col min="8934" max="8934" width="21.140625" style="1" customWidth="1"/>
    <col min="8935" max="8935" width="11.140625" style="1" customWidth="1"/>
    <col min="8936" max="8936" width="11.28515625" style="1" customWidth="1"/>
    <col min="8937" max="8937" width="14.28515625" style="1" customWidth="1"/>
    <col min="8938" max="8938" width="16.28515625" style="1" customWidth="1"/>
    <col min="8939" max="8939" width="22.28515625" style="1" customWidth="1"/>
    <col min="8940" max="8940" width="17.42578125" style="1" customWidth="1"/>
    <col min="8941" max="8941" width="21.5703125" style="1" customWidth="1"/>
    <col min="8942" max="8942" width="14.28515625" style="1" customWidth="1"/>
    <col min="8943" max="8943" width="9.140625" style="1" customWidth="1"/>
    <col min="8944" max="8944" width="11.28515625" style="1" customWidth="1"/>
    <col min="8945" max="9188" width="9.140625" style="1"/>
    <col min="9189" max="9189" width="26" style="1" customWidth="1"/>
    <col min="9190" max="9190" width="21.140625" style="1" customWidth="1"/>
    <col min="9191" max="9191" width="11.140625" style="1" customWidth="1"/>
    <col min="9192" max="9192" width="11.28515625" style="1" customWidth="1"/>
    <col min="9193" max="9193" width="14.28515625" style="1" customWidth="1"/>
    <col min="9194" max="9194" width="16.28515625" style="1" customWidth="1"/>
    <col min="9195" max="9195" width="22.28515625" style="1" customWidth="1"/>
    <col min="9196" max="9196" width="17.42578125" style="1" customWidth="1"/>
    <col min="9197" max="9197" width="21.5703125" style="1" customWidth="1"/>
    <col min="9198" max="9198" width="14.28515625" style="1" customWidth="1"/>
    <col min="9199" max="9199" width="9.140625" style="1" customWidth="1"/>
    <col min="9200" max="9200" width="11.28515625" style="1" customWidth="1"/>
    <col min="9201" max="9444" width="9.140625" style="1"/>
    <col min="9445" max="9445" width="26" style="1" customWidth="1"/>
    <col min="9446" max="9446" width="21.140625" style="1" customWidth="1"/>
    <col min="9447" max="9447" width="11.140625" style="1" customWidth="1"/>
    <col min="9448" max="9448" width="11.28515625" style="1" customWidth="1"/>
    <col min="9449" max="9449" width="14.28515625" style="1" customWidth="1"/>
    <col min="9450" max="9450" width="16.28515625" style="1" customWidth="1"/>
    <col min="9451" max="9451" width="22.28515625" style="1" customWidth="1"/>
    <col min="9452" max="9452" width="17.42578125" style="1" customWidth="1"/>
    <col min="9453" max="9453" width="21.5703125" style="1" customWidth="1"/>
    <col min="9454" max="9454" width="14.28515625" style="1" customWidth="1"/>
    <col min="9455" max="9455" width="9.140625" style="1" customWidth="1"/>
    <col min="9456" max="9456" width="11.28515625" style="1" customWidth="1"/>
    <col min="9457" max="9700" width="9.140625" style="1"/>
    <col min="9701" max="9701" width="26" style="1" customWidth="1"/>
    <col min="9702" max="9702" width="21.140625" style="1" customWidth="1"/>
    <col min="9703" max="9703" width="11.140625" style="1" customWidth="1"/>
    <col min="9704" max="9704" width="11.28515625" style="1" customWidth="1"/>
    <col min="9705" max="9705" width="14.28515625" style="1" customWidth="1"/>
    <col min="9706" max="9706" width="16.28515625" style="1" customWidth="1"/>
    <col min="9707" max="9707" width="22.28515625" style="1" customWidth="1"/>
    <col min="9708" max="9708" width="17.42578125" style="1" customWidth="1"/>
    <col min="9709" max="9709" width="21.5703125" style="1" customWidth="1"/>
    <col min="9710" max="9710" width="14.28515625" style="1" customWidth="1"/>
    <col min="9711" max="9711" width="9.140625" style="1" customWidth="1"/>
    <col min="9712" max="9712" width="11.28515625" style="1" customWidth="1"/>
    <col min="9713" max="9956" width="9.140625" style="1"/>
    <col min="9957" max="9957" width="26" style="1" customWidth="1"/>
    <col min="9958" max="9958" width="21.140625" style="1" customWidth="1"/>
    <col min="9959" max="9959" width="11.140625" style="1" customWidth="1"/>
    <col min="9960" max="9960" width="11.28515625" style="1" customWidth="1"/>
    <col min="9961" max="9961" width="14.28515625" style="1" customWidth="1"/>
    <col min="9962" max="9962" width="16.28515625" style="1" customWidth="1"/>
    <col min="9963" max="9963" width="22.28515625" style="1" customWidth="1"/>
    <col min="9964" max="9964" width="17.42578125" style="1" customWidth="1"/>
    <col min="9965" max="9965" width="21.5703125" style="1" customWidth="1"/>
    <col min="9966" max="9966" width="14.28515625" style="1" customWidth="1"/>
    <col min="9967" max="9967" width="9.140625" style="1" customWidth="1"/>
    <col min="9968" max="9968" width="11.28515625" style="1" customWidth="1"/>
    <col min="9969" max="10212" width="9.140625" style="1"/>
    <col min="10213" max="10213" width="26" style="1" customWidth="1"/>
    <col min="10214" max="10214" width="21.140625" style="1" customWidth="1"/>
    <col min="10215" max="10215" width="11.140625" style="1" customWidth="1"/>
    <col min="10216" max="10216" width="11.28515625" style="1" customWidth="1"/>
    <col min="10217" max="10217" width="14.28515625" style="1" customWidth="1"/>
    <col min="10218" max="10218" width="16.28515625" style="1" customWidth="1"/>
    <col min="10219" max="10219" width="22.28515625" style="1" customWidth="1"/>
    <col min="10220" max="10220" width="17.42578125" style="1" customWidth="1"/>
    <col min="10221" max="10221" width="21.5703125" style="1" customWidth="1"/>
    <col min="10222" max="10222" width="14.28515625" style="1" customWidth="1"/>
    <col min="10223" max="10223" width="9.140625" style="1" customWidth="1"/>
    <col min="10224" max="10224" width="11.28515625" style="1" customWidth="1"/>
    <col min="10225" max="10468" width="9.140625" style="1"/>
    <col min="10469" max="10469" width="26" style="1" customWidth="1"/>
    <col min="10470" max="10470" width="21.140625" style="1" customWidth="1"/>
    <col min="10471" max="10471" width="11.140625" style="1" customWidth="1"/>
    <col min="10472" max="10472" width="11.28515625" style="1" customWidth="1"/>
    <col min="10473" max="10473" width="14.28515625" style="1" customWidth="1"/>
    <col min="10474" max="10474" width="16.28515625" style="1" customWidth="1"/>
    <col min="10475" max="10475" width="22.28515625" style="1" customWidth="1"/>
    <col min="10476" max="10476" width="17.42578125" style="1" customWidth="1"/>
    <col min="10477" max="10477" width="21.5703125" style="1" customWidth="1"/>
    <col min="10478" max="10478" width="14.28515625" style="1" customWidth="1"/>
    <col min="10479" max="10479" width="9.140625" style="1" customWidth="1"/>
    <col min="10480" max="10480" width="11.28515625" style="1" customWidth="1"/>
    <col min="10481" max="10724" width="9.140625" style="1"/>
    <col min="10725" max="10725" width="26" style="1" customWidth="1"/>
    <col min="10726" max="10726" width="21.140625" style="1" customWidth="1"/>
    <col min="10727" max="10727" width="11.140625" style="1" customWidth="1"/>
    <col min="10728" max="10728" width="11.28515625" style="1" customWidth="1"/>
    <col min="10729" max="10729" width="14.28515625" style="1" customWidth="1"/>
    <col min="10730" max="10730" width="16.28515625" style="1" customWidth="1"/>
    <col min="10731" max="10731" width="22.28515625" style="1" customWidth="1"/>
    <col min="10732" max="10732" width="17.42578125" style="1" customWidth="1"/>
    <col min="10733" max="10733" width="21.5703125" style="1" customWidth="1"/>
    <col min="10734" max="10734" width="14.28515625" style="1" customWidth="1"/>
    <col min="10735" max="10735" width="9.140625" style="1" customWidth="1"/>
    <col min="10736" max="10736" width="11.28515625" style="1" customWidth="1"/>
    <col min="10737" max="10980" width="9.140625" style="1"/>
    <col min="10981" max="10981" width="26" style="1" customWidth="1"/>
    <col min="10982" max="10982" width="21.140625" style="1" customWidth="1"/>
    <col min="10983" max="10983" width="11.140625" style="1" customWidth="1"/>
    <col min="10984" max="10984" width="11.28515625" style="1" customWidth="1"/>
    <col min="10985" max="10985" width="14.28515625" style="1" customWidth="1"/>
    <col min="10986" max="10986" width="16.28515625" style="1" customWidth="1"/>
    <col min="10987" max="10987" width="22.28515625" style="1" customWidth="1"/>
    <col min="10988" max="10988" width="17.42578125" style="1" customWidth="1"/>
    <col min="10989" max="10989" width="21.5703125" style="1" customWidth="1"/>
    <col min="10990" max="10990" width="14.28515625" style="1" customWidth="1"/>
    <col min="10991" max="10991" width="9.140625" style="1" customWidth="1"/>
    <col min="10992" max="10992" width="11.28515625" style="1" customWidth="1"/>
    <col min="10993" max="11236" width="9.140625" style="1"/>
    <col min="11237" max="11237" width="26" style="1" customWidth="1"/>
    <col min="11238" max="11238" width="21.140625" style="1" customWidth="1"/>
    <col min="11239" max="11239" width="11.140625" style="1" customWidth="1"/>
    <col min="11240" max="11240" width="11.28515625" style="1" customWidth="1"/>
    <col min="11241" max="11241" width="14.28515625" style="1" customWidth="1"/>
    <col min="11242" max="11242" width="16.28515625" style="1" customWidth="1"/>
    <col min="11243" max="11243" width="22.28515625" style="1" customWidth="1"/>
    <col min="11244" max="11244" width="17.42578125" style="1" customWidth="1"/>
    <col min="11245" max="11245" width="21.5703125" style="1" customWidth="1"/>
    <col min="11246" max="11246" width="14.28515625" style="1" customWidth="1"/>
    <col min="11247" max="11247" width="9.140625" style="1" customWidth="1"/>
    <col min="11248" max="11248" width="11.28515625" style="1" customWidth="1"/>
    <col min="11249" max="11492" width="9.140625" style="1"/>
    <col min="11493" max="11493" width="26" style="1" customWidth="1"/>
    <col min="11494" max="11494" width="21.140625" style="1" customWidth="1"/>
    <col min="11495" max="11495" width="11.140625" style="1" customWidth="1"/>
    <col min="11496" max="11496" width="11.28515625" style="1" customWidth="1"/>
    <col min="11497" max="11497" width="14.28515625" style="1" customWidth="1"/>
    <col min="11498" max="11498" width="16.28515625" style="1" customWidth="1"/>
    <col min="11499" max="11499" width="22.28515625" style="1" customWidth="1"/>
    <col min="11500" max="11500" width="17.42578125" style="1" customWidth="1"/>
    <col min="11501" max="11501" width="21.5703125" style="1" customWidth="1"/>
    <col min="11502" max="11502" width="14.28515625" style="1" customWidth="1"/>
    <col min="11503" max="11503" width="9.140625" style="1" customWidth="1"/>
    <col min="11504" max="11504" width="11.28515625" style="1" customWidth="1"/>
    <col min="11505" max="11748" width="9.140625" style="1"/>
    <col min="11749" max="11749" width="26" style="1" customWidth="1"/>
    <col min="11750" max="11750" width="21.140625" style="1" customWidth="1"/>
    <col min="11751" max="11751" width="11.140625" style="1" customWidth="1"/>
    <col min="11752" max="11752" width="11.28515625" style="1" customWidth="1"/>
    <col min="11753" max="11753" width="14.28515625" style="1" customWidth="1"/>
    <col min="11754" max="11754" width="16.28515625" style="1" customWidth="1"/>
    <col min="11755" max="11755" width="22.28515625" style="1" customWidth="1"/>
    <col min="11756" max="11756" width="17.42578125" style="1" customWidth="1"/>
    <col min="11757" max="11757" width="21.5703125" style="1" customWidth="1"/>
    <col min="11758" max="11758" width="14.28515625" style="1" customWidth="1"/>
    <col min="11759" max="11759" width="9.140625" style="1" customWidth="1"/>
    <col min="11760" max="11760" width="11.28515625" style="1" customWidth="1"/>
    <col min="11761" max="12004" width="9.140625" style="1"/>
    <col min="12005" max="12005" width="26" style="1" customWidth="1"/>
    <col min="12006" max="12006" width="21.140625" style="1" customWidth="1"/>
    <col min="12007" max="12007" width="11.140625" style="1" customWidth="1"/>
    <col min="12008" max="12008" width="11.28515625" style="1" customWidth="1"/>
    <col min="12009" max="12009" width="14.28515625" style="1" customWidth="1"/>
    <col min="12010" max="12010" width="16.28515625" style="1" customWidth="1"/>
    <col min="12011" max="12011" width="22.28515625" style="1" customWidth="1"/>
    <col min="12012" max="12012" width="17.42578125" style="1" customWidth="1"/>
    <col min="12013" max="12013" width="21.5703125" style="1" customWidth="1"/>
    <col min="12014" max="12014" width="14.28515625" style="1" customWidth="1"/>
    <col min="12015" max="12015" width="9.140625" style="1" customWidth="1"/>
    <col min="12016" max="12016" width="11.28515625" style="1" customWidth="1"/>
    <col min="12017" max="12260" width="9.140625" style="1"/>
    <col min="12261" max="12261" width="26" style="1" customWidth="1"/>
    <col min="12262" max="12262" width="21.140625" style="1" customWidth="1"/>
    <col min="12263" max="12263" width="11.140625" style="1" customWidth="1"/>
    <col min="12264" max="12264" width="11.28515625" style="1" customWidth="1"/>
    <col min="12265" max="12265" width="14.28515625" style="1" customWidth="1"/>
    <col min="12266" max="12266" width="16.28515625" style="1" customWidth="1"/>
    <col min="12267" max="12267" width="22.28515625" style="1" customWidth="1"/>
    <col min="12268" max="12268" width="17.42578125" style="1" customWidth="1"/>
    <col min="12269" max="12269" width="21.5703125" style="1" customWidth="1"/>
    <col min="12270" max="12270" width="14.28515625" style="1" customWidth="1"/>
    <col min="12271" max="12271" width="9.140625" style="1" customWidth="1"/>
    <col min="12272" max="12272" width="11.28515625" style="1" customWidth="1"/>
    <col min="12273" max="12516" width="9.140625" style="1"/>
    <col min="12517" max="12517" width="26" style="1" customWidth="1"/>
    <col min="12518" max="12518" width="21.140625" style="1" customWidth="1"/>
    <col min="12519" max="12519" width="11.140625" style="1" customWidth="1"/>
    <col min="12520" max="12520" width="11.28515625" style="1" customWidth="1"/>
    <col min="12521" max="12521" width="14.28515625" style="1" customWidth="1"/>
    <col min="12522" max="12522" width="16.28515625" style="1" customWidth="1"/>
    <col min="12523" max="12523" width="22.28515625" style="1" customWidth="1"/>
    <col min="12524" max="12524" width="17.42578125" style="1" customWidth="1"/>
    <col min="12525" max="12525" width="21.5703125" style="1" customWidth="1"/>
    <col min="12526" max="12526" width="14.28515625" style="1" customWidth="1"/>
    <col min="12527" max="12527" width="9.140625" style="1" customWidth="1"/>
    <col min="12528" max="12528" width="11.28515625" style="1" customWidth="1"/>
    <col min="12529" max="12772" width="9.140625" style="1"/>
    <col min="12773" max="12773" width="26" style="1" customWidth="1"/>
    <col min="12774" max="12774" width="21.140625" style="1" customWidth="1"/>
    <col min="12775" max="12775" width="11.140625" style="1" customWidth="1"/>
    <col min="12776" max="12776" width="11.28515625" style="1" customWidth="1"/>
    <col min="12777" max="12777" width="14.28515625" style="1" customWidth="1"/>
    <col min="12778" max="12778" width="16.28515625" style="1" customWidth="1"/>
    <col min="12779" max="12779" width="22.28515625" style="1" customWidth="1"/>
    <col min="12780" max="12780" width="17.42578125" style="1" customWidth="1"/>
    <col min="12781" max="12781" width="21.5703125" style="1" customWidth="1"/>
    <col min="12782" max="12782" width="14.28515625" style="1" customWidth="1"/>
    <col min="12783" max="12783" width="9.140625" style="1" customWidth="1"/>
    <col min="12784" max="12784" width="11.28515625" style="1" customWidth="1"/>
    <col min="12785" max="13028" width="9.140625" style="1"/>
    <col min="13029" max="13029" width="26" style="1" customWidth="1"/>
    <col min="13030" max="13030" width="21.140625" style="1" customWidth="1"/>
    <col min="13031" max="13031" width="11.140625" style="1" customWidth="1"/>
    <col min="13032" max="13032" width="11.28515625" style="1" customWidth="1"/>
    <col min="13033" max="13033" width="14.28515625" style="1" customWidth="1"/>
    <col min="13034" max="13034" width="16.28515625" style="1" customWidth="1"/>
    <col min="13035" max="13035" width="22.28515625" style="1" customWidth="1"/>
    <col min="13036" max="13036" width="17.42578125" style="1" customWidth="1"/>
    <col min="13037" max="13037" width="21.5703125" style="1" customWidth="1"/>
    <col min="13038" max="13038" width="14.28515625" style="1" customWidth="1"/>
    <col min="13039" max="13039" width="9.140625" style="1" customWidth="1"/>
    <col min="13040" max="13040" width="11.28515625" style="1" customWidth="1"/>
    <col min="13041" max="13284" width="9.140625" style="1"/>
    <col min="13285" max="13285" width="26" style="1" customWidth="1"/>
    <col min="13286" max="13286" width="21.140625" style="1" customWidth="1"/>
    <col min="13287" max="13287" width="11.140625" style="1" customWidth="1"/>
    <col min="13288" max="13288" width="11.28515625" style="1" customWidth="1"/>
    <col min="13289" max="13289" width="14.28515625" style="1" customWidth="1"/>
    <col min="13290" max="13290" width="16.28515625" style="1" customWidth="1"/>
    <col min="13291" max="13291" width="22.28515625" style="1" customWidth="1"/>
    <col min="13292" max="13292" width="17.42578125" style="1" customWidth="1"/>
    <col min="13293" max="13293" width="21.5703125" style="1" customWidth="1"/>
    <col min="13294" max="13294" width="14.28515625" style="1" customWidth="1"/>
    <col min="13295" max="13295" width="9.140625" style="1" customWidth="1"/>
    <col min="13296" max="13296" width="11.28515625" style="1" customWidth="1"/>
    <col min="13297" max="13540" width="9.140625" style="1"/>
    <col min="13541" max="13541" width="26" style="1" customWidth="1"/>
    <col min="13542" max="13542" width="21.140625" style="1" customWidth="1"/>
    <col min="13543" max="13543" width="11.140625" style="1" customWidth="1"/>
    <col min="13544" max="13544" width="11.28515625" style="1" customWidth="1"/>
    <col min="13545" max="13545" width="14.28515625" style="1" customWidth="1"/>
    <col min="13546" max="13546" width="16.28515625" style="1" customWidth="1"/>
    <col min="13547" max="13547" width="22.28515625" style="1" customWidth="1"/>
    <col min="13548" max="13548" width="17.42578125" style="1" customWidth="1"/>
    <col min="13549" max="13549" width="21.5703125" style="1" customWidth="1"/>
    <col min="13550" max="13550" width="14.28515625" style="1" customWidth="1"/>
    <col min="13551" max="13551" width="9.140625" style="1" customWidth="1"/>
    <col min="13552" max="13552" width="11.28515625" style="1" customWidth="1"/>
    <col min="13553" max="13796" width="9.140625" style="1"/>
    <col min="13797" max="13797" width="26" style="1" customWidth="1"/>
    <col min="13798" max="13798" width="21.140625" style="1" customWidth="1"/>
    <col min="13799" max="13799" width="11.140625" style="1" customWidth="1"/>
    <col min="13800" max="13800" width="11.28515625" style="1" customWidth="1"/>
    <col min="13801" max="13801" width="14.28515625" style="1" customWidth="1"/>
    <col min="13802" max="13802" width="16.28515625" style="1" customWidth="1"/>
    <col min="13803" max="13803" width="22.28515625" style="1" customWidth="1"/>
    <col min="13804" max="13804" width="17.42578125" style="1" customWidth="1"/>
    <col min="13805" max="13805" width="21.5703125" style="1" customWidth="1"/>
    <col min="13806" max="13806" width="14.28515625" style="1" customWidth="1"/>
    <col min="13807" max="13807" width="9.140625" style="1" customWidth="1"/>
    <col min="13808" max="13808" width="11.28515625" style="1" customWidth="1"/>
    <col min="13809" max="14052" width="9.140625" style="1"/>
    <col min="14053" max="14053" width="26" style="1" customWidth="1"/>
    <col min="14054" max="14054" width="21.140625" style="1" customWidth="1"/>
    <col min="14055" max="14055" width="11.140625" style="1" customWidth="1"/>
    <col min="14056" max="14056" width="11.28515625" style="1" customWidth="1"/>
    <col min="14057" max="14057" width="14.28515625" style="1" customWidth="1"/>
    <col min="14058" max="14058" width="16.28515625" style="1" customWidth="1"/>
    <col min="14059" max="14059" width="22.28515625" style="1" customWidth="1"/>
    <col min="14060" max="14060" width="17.42578125" style="1" customWidth="1"/>
    <col min="14061" max="14061" width="21.5703125" style="1" customWidth="1"/>
    <col min="14062" max="14062" width="14.28515625" style="1" customWidth="1"/>
    <col min="14063" max="14063" width="9.140625" style="1" customWidth="1"/>
    <col min="14064" max="14064" width="11.28515625" style="1" customWidth="1"/>
    <col min="14065" max="14308" width="9.140625" style="1"/>
    <col min="14309" max="14309" width="26" style="1" customWidth="1"/>
    <col min="14310" max="14310" width="21.140625" style="1" customWidth="1"/>
    <col min="14311" max="14311" width="11.140625" style="1" customWidth="1"/>
    <col min="14312" max="14312" width="11.28515625" style="1" customWidth="1"/>
    <col min="14313" max="14313" width="14.28515625" style="1" customWidth="1"/>
    <col min="14314" max="14314" width="16.28515625" style="1" customWidth="1"/>
    <col min="14315" max="14315" width="22.28515625" style="1" customWidth="1"/>
    <col min="14316" max="14316" width="17.42578125" style="1" customWidth="1"/>
    <col min="14317" max="14317" width="21.5703125" style="1" customWidth="1"/>
    <col min="14318" max="14318" width="14.28515625" style="1" customWidth="1"/>
    <col min="14319" max="14319" width="9.140625" style="1" customWidth="1"/>
    <col min="14320" max="14320" width="11.28515625" style="1" customWidth="1"/>
    <col min="14321" max="14564" width="9.140625" style="1"/>
    <col min="14565" max="14565" width="26" style="1" customWidth="1"/>
    <col min="14566" max="14566" width="21.140625" style="1" customWidth="1"/>
    <col min="14567" max="14567" width="11.140625" style="1" customWidth="1"/>
    <col min="14568" max="14568" width="11.28515625" style="1" customWidth="1"/>
    <col min="14569" max="14569" width="14.28515625" style="1" customWidth="1"/>
    <col min="14570" max="14570" width="16.28515625" style="1" customWidth="1"/>
    <col min="14571" max="14571" width="22.28515625" style="1" customWidth="1"/>
    <col min="14572" max="14572" width="17.42578125" style="1" customWidth="1"/>
    <col min="14573" max="14573" width="21.5703125" style="1" customWidth="1"/>
    <col min="14574" max="14574" width="14.28515625" style="1" customWidth="1"/>
    <col min="14575" max="14575" width="9.140625" style="1" customWidth="1"/>
    <col min="14576" max="14576" width="11.28515625" style="1" customWidth="1"/>
    <col min="14577" max="14820" width="9.140625" style="1"/>
    <col min="14821" max="14821" width="26" style="1" customWidth="1"/>
    <col min="14822" max="14822" width="21.140625" style="1" customWidth="1"/>
    <col min="14823" max="14823" width="11.140625" style="1" customWidth="1"/>
    <col min="14824" max="14824" width="11.28515625" style="1" customWidth="1"/>
    <col min="14825" max="14825" width="14.28515625" style="1" customWidth="1"/>
    <col min="14826" max="14826" width="16.28515625" style="1" customWidth="1"/>
    <col min="14827" max="14827" width="22.28515625" style="1" customWidth="1"/>
    <col min="14828" max="14828" width="17.42578125" style="1" customWidth="1"/>
    <col min="14829" max="14829" width="21.5703125" style="1" customWidth="1"/>
    <col min="14830" max="14830" width="14.28515625" style="1" customWidth="1"/>
    <col min="14831" max="14831" width="9.140625" style="1" customWidth="1"/>
    <col min="14832" max="14832" width="11.28515625" style="1" customWidth="1"/>
    <col min="14833" max="15076" width="9.140625" style="1"/>
    <col min="15077" max="15077" width="26" style="1" customWidth="1"/>
    <col min="15078" max="15078" width="21.140625" style="1" customWidth="1"/>
    <col min="15079" max="15079" width="11.140625" style="1" customWidth="1"/>
    <col min="15080" max="15080" width="11.28515625" style="1" customWidth="1"/>
    <col min="15081" max="15081" width="14.28515625" style="1" customWidth="1"/>
    <col min="15082" max="15082" width="16.28515625" style="1" customWidth="1"/>
    <col min="15083" max="15083" width="22.28515625" style="1" customWidth="1"/>
    <col min="15084" max="15084" width="17.42578125" style="1" customWidth="1"/>
    <col min="15085" max="15085" width="21.5703125" style="1" customWidth="1"/>
    <col min="15086" max="15086" width="14.28515625" style="1" customWidth="1"/>
    <col min="15087" max="15087" width="9.140625" style="1" customWidth="1"/>
    <col min="15088" max="15088" width="11.28515625" style="1" customWidth="1"/>
    <col min="15089" max="15332" width="9.140625" style="1"/>
    <col min="15333" max="15333" width="26" style="1" customWidth="1"/>
    <col min="15334" max="15334" width="21.140625" style="1" customWidth="1"/>
    <col min="15335" max="15335" width="11.140625" style="1" customWidth="1"/>
    <col min="15336" max="15336" width="11.28515625" style="1" customWidth="1"/>
    <col min="15337" max="15337" width="14.28515625" style="1" customWidth="1"/>
    <col min="15338" max="15338" width="16.28515625" style="1" customWidth="1"/>
    <col min="15339" max="15339" width="22.28515625" style="1" customWidth="1"/>
    <col min="15340" max="15340" width="17.42578125" style="1" customWidth="1"/>
    <col min="15341" max="15341" width="21.5703125" style="1" customWidth="1"/>
    <col min="15342" max="15342" width="14.28515625" style="1" customWidth="1"/>
    <col min="15343" max="15343" width="9.140625" style="1" customWidth="1"/>
    <col min="15344" max="15344" width="11.28515625" style="1" customWidth="1"/>
    <col min="15345" max="15588" width="9.140625" style="1"/>
    <col min="15589" max="15589" width="26" style="1" customWidth="1"/>
    <col min="15590" max="15590" width="21.140625" style="1" customWidth="1"/>
    <col min="15591" max="15591" width="11.140625" style="1" customWidth="1"/>
    <col min="15592" max="15592" width="11.28515625" style="1" customWidth="1"/>
    <col min="15593" max="15593" width="14.28515625" style="1" customWidth="1"/>
    <col min="15594" max="15594" width="16.28515625" style="1" customWidth="1"/>
    <col min="15595" max="15595" width="22.28515625" style="1" customWidth="1"/>
    <col min="15596" max="15596" width="17.42578125" style="1" customWidth="1"/>
    <col min="15597" max="15597" width="21.5703125" style="1" customWidth="1"/>
    <col min="15598" max="15598" width="14.28515625" style="1" customWidth="1"/>
    <col min="15599" max="15599" width="9.140625" style="1" customWidth="1"/>
    <col min="15600" max="15600" width="11.28515625" style="1" customWidth="1"/>
    <col min="15601" max="15844" width="9.140625" style="1"/>
    <col min="15845" max="15845" width="26" style="1" customWidth="1"/>
    <col min="15846" max="15846" width="21.140625" style="1" customWidth="1"/>
    <col min="15847" max="15847" width="11.140625" style="1" customWidth="1"/>
    <col min="15848" max="15848" width="11.28515625" style="1" customWidth="1"/>
    <col min="15849" max="15849" width="14.28515625" style="1" customWidth="1"/>
    <col min="15850" max="15850" width="16.28515625" style="1" customWidth="1"/>
    <col min="15851" max="15851" width="22.28515625" style="1" customWidth="1"/>
    <col min="15852" max="15852" width="17.42578125" style="1" customWidth="1"/>
    <col min="15853" max="15853" width="21.5703125" style="1" customWidth="1"/>
    <col min="15854" max="15854" width="14.28515625" style="1" customWidth="1"/>
    <col min="15855" max="15855" width="9.140625" style="1" customWidth="1"/>
    <col min="15856" max="15856" width="11.28515625" style="1" customWidth="1"/>
    <col min="15857" max="16100" width="9.140625" style="1"/>
    <col min="16101" max="16101" width="26" style="1" customWidth="1"/>
    <col min="16102" max="16102" width="21.140625" style="1" customWidth="1"/>
    <col min="16103" max="16103" width="11.140625" style="1" customWidth="1"/>
    <col min="16104" max="16104" width="11.28515625" style="1" customWidth="1"/>
    <col min="16105" max="16105" width="14.28515625" style="1" customWidth="1"/>
    <col min="16106" max="16106" width="16.28515625" style="1" customWidth="1"/>
    <col min="16107" max="16107" width="22.28515625" style="1" customWidth="1"/>
    <col min="16108" max="16108" width="17.42578125" style="1" customWidth="1"/>
    <col min="16109" max="16109" width="21.5703125" style="1" customWidth="1"/>
    <col min="16110" max="16110" width="14.28515625" style="1" customWidth="1"/>
    <col min="16111" max="16111" width="9.140625" style="1" customWidth="1"/>
    <col min="16112" max="16112" width="11.28515625" style="1" customWidth="1"/>
    <col min="16113" max="16384" width="9.140625" style="1"/>
  </cols>
  <sheetData>
    <row r="1" spans="1:8" ht="15" customHeight="1" x14ac:dyDescent="0.25">
      <c r="C1" s="111" t="s">
        <v>94</v>
      </c>
      <c r="D1" s="111"/>
    </row>
    <row r="2" spans="1:8" ht="15" customHeight="1" x14ac:dyDescent="0.25">
      <c r="C2" s="49"/>
    </row>
    <row r="3" spans="1:8" ht="15.75" thickBot="1" x14ac:dyDescent="0.3"/>
    <row r="4" spans="1:8" ht="36" customHeight="1" x14ac:dyDescent="0.25">
      <c r="A4" s="60" t="s">
        <v>0</v>
      </c>
      <c r="B4" s="63"/>
      <c r="C4" s="61" t="s">
        <v>1</v>
      </c>
      <c r="D4" s="62" t="s">
        <v>48</v>
      </c>
      <c r="F4" s="68" t="s">
        <v>95</v>
      </c>
    </row>
    <row r="5" spans="1:8" ht="50.25" hidden="1" customHeight="1" x14ac:dyDescent="0.25">
      <c r="A5" s="50"/>
      <c r="B5" s="64"/>
      <c r="C5" s="51"/>
      <c r="D5" s="58"/>
      <c r="F5" s="66"/>
    </row>
    <row r="6" spans="1:8" ht="15" hidden="1" customHeight="1" x14ac:dyDescent="0.25">
      <c r="A6" s="50"/>
      <c r="B6" s="64"/>
      <c r="C6" s="52"/>
      <c r="D6" s="59"/>
      <c r="F6" s="66"/>
    </row>
    <row r="7" spans="1:8" x14ac:dyDescent="0.25">
      <c r="A7" s="73">
        <v>1</v>
      </c>
      <c r="B7" s="73">
        <v>1</v>
      </c>
      <c r="C7" s="74" t="s">
        <v>8</v>
      </c>
      <c r="D7" s="75">
        <v>4.3739999999999997</v>
      </c>
      <c r="F7" s="75">
        <f t="shared" ref="F7:F45" si="0">D7-$D$24</f>
        <v>2.2088983629563583</v>
      </c>
      <c r="H7" s="57">
        <f>F7/2</f>
        <v>1.1044491814781792</v>
      </c>
    </row>
    <row r="8" spans="1:8" x14ac:dyDescent="0.25">
      <c r="A8" s="73">
        <v>2</v>
      </c>
      <c r="B8" s="73">
        <v>2</v>
      </c>
      <c r="C8" s="74" t="s">
        <v>7</v>
      </c>
      <c r="D8" s="75">
        <v>3.9630000000000001</v>
      </c>
      <c r="F8" s="75">
        <f t="shared" si="0"/>
        <v>1.7978983629563587</v>
      </c>
    </row>
    <row r="9" spans="1:8" x14ac:dyDescent="0.25">
      <c r="A9" s="73">
        <v>3</v>
      </c>
      <c r="B9" s="73">
        <v>3</v>
      </c>
      <c r="C9" s="74" t="s">
        <v>9</v>
      </c>
      <c r="D9" s="75">
        <v>3.262</v>
      </c>
      <c r="F9" s="75">
        <f t="shared" si="0"/>
        <v>1.0968983629563587</v>
      </c>
    </row>
    <row r="10" spans="1:8" x14ac:dyDescent="0.25">
      <c r="A10" s="73">
        <v>4</v>
      </c>
      <c r="B10" s="73">
        <v>4</v>
      </c>
      <c r="C10" s="74" t="s">
        <v>37</v>
      </c>
      <c r="D10" s="75">
        <v>3.2440000000000002</v>
      </c>
      <c r="F10" s="75">
        <f t="shared" si="0"/>
        <v>1.0788983629563589</v>
      </c>
    </row>
    <row r="11" spans="1:8" x14ac:dyDescent="0.25">
      <c r="A11" s="73">
        <v>5</v>
      </c>
      <c r="B11" s="73">
        <v>5</v>
      </c>
      <c r="C11" s="74" t="s">
        <v>10</v>
      </c>
      <c r="D11" s="75">
        <v>3.242</v>
      </c>
      <c r="F11" s="75">
        <f t="shared" si="0"/>
        <v>1.0768983629563587</v>
      </c>
    </row>
    <row r="12" spans="1:8" x14ac:dyDescent="0.25">
      <c r="A12" s="76">
        <v>6</v>
      </c>
      <c r="B12" s="76">
        <v>6</v>
      </c>
      <c r="C12" s="77" t="s">
        <v>38</v>
      </c>
      <c r="D12" s="78">
        <v>3.1560000000000001</v>
      </c>
      <c r="F12" s="78">
        <f t="shared" si="0"/>
        <v>0.9908983629563588</v>
      </c>
    </row>
    <row r="13" spans="1:8" x14ac:dyDescent="0.25">
      <c r="A13" s="76">
        <v>7</v>
      </c>
      <c r="B13" s="76">
        <v>7</v>
      </c>
      <c r="C13" s="77" t="s">
        <v>29</v>
      </c>
      <c r="D13" s="78">
        <v>3.0710000000000002</v>
      </c>
      <c r="F13" s="78">
        <f t="shared" si="0"/>
        <v>0.90589836295635884</v>
      </c>
    </row>
    <row r="14" spans="1:8" x14ac:dyDescent="0.25">
      <c r="A14" s="76">
        <v>8</v>
      </c>
      <c r="B14" s="76">
        <v>8</v>
      </c>
      <c r="C14" s="77" t="s">
        <v>23</v>
      </c>
      <c r="D14" s="78">
        <v>2.84838651218063</v>
      </c>
      <c r="F14" s="78">
        <f t="shared" si="0"/>
        <v>0.68328487513698866</v>
      </c>
    </row>
    <row r="15" spans="1:8" x14ac:dyDescent="0.25">
      <c r="A15" s="76">
        <v>9</v>
      </c>
      <c r="B15" s="76">
        <v>9</v>
      </c>
      <c r="C15" s="77" t="s">
        <v>25</v>
      </c>
      <c r="D15" s="78">
        <v>2.7711533518103315</v>
      </c>
      <c r="F15" s="78">
        <f t="shared" si="0"/>
        <v>0.60605171476669017</v>
      </c>
    </row>
    <row r="16" spans="1:8" x14ac:dyDescent="0.25">
      <c r="A16" s="76">
        <v>10</v>
      </c>
      <c r="B16" s="76">
        <v>10</v>
      </c>
      <c r="C16" s="77" t="s">
        <v>21</v>
      </c>
      <c r="D16" s="78">
        <v>2.7480000000000002</v>
      </c>
      <c r="F16" s="78">
        <f t="shared" si="0"/>
        <v>0.58289836295635888</v>
      </c>
    </row>
    <row r="17" spans="1:6" x14ac:dyDescent="0.25">
      <c r="A17" s="76">
        <v>11</v>
      </c>
      <c r="B17" s="76">
        <v>11</v>
      </c>
      <c r="C17" s="77" t="s">
        <v>11</v>
      </c>
      <c r="D17" s="78">
        <v>2.6920000000000002</v>
      </c>
      <c r="F17" s="78">
        <f t="shared" si="0"/>
        <v>0.52689836295635883</v>
      </c>
    </row>
    <row r="18" spans="1:6" x14ac:dyDescent="0.25">
      <c r="A18" s="76">
        <v>12</v>
      </c>
      <c r="B18" s="76">
        <v>12</v>
      </c>
      <c r="C18" s="77" t="s">
        <v>22</v>
      </c>
      <c r="D18" s="78">
        <v>2.601</v>
      </c>
      <c r="F18" s="78">
        <f t="shared" si="0"/>
        <v>0.43589836295635864</v>
      </c>
    </row>
    <row r="19" spans="1:6" x14ac:dyDescent="0.25">
      <c r="A19" s="76">
        <v>13</v>
      </c>
      <c r="B19" s="76">
        <v>13</v>
      </c>
      <c r="C19" s="77" t="s">
        <v>50</v>
      </c>
      <c r="D19" s="78">
        <v>2.5329999999999999</v>
      </c>
      <c r="F19" s="78">
        <f t="shared" si="0"/>
        <v>0.36789836295635858</v>
      </c>
    </row>
    <row r="20" spans="1:6" x14ac:dyDescent="0.25">
      <c r="A20" s="76">
        <v>14</v>
      </c>
      <c r="B20" s="76">
        <v>14</v>
      </c>
      <c r="C20" s="79" t="s">
        <v>14</v>
      </c>
      <c r="D20" s="78">
        <v>2.508</v>
      </c>
      <c r="F20" s="78">
        <f t="shared" si="0"/>
        <v>0.34289836295635867</v>
      </c>
    </row>
    <row r="21" spans="1:6" x14ac:dyDescent="0.25">
      <c r="A21" s="76">
        <v>15</v>
      </c>
      <c r="B21" s="76">
        <v>15</v>
      </c>
      <c r="C21" s="77" t="s">
        <v>26</v>
      </c>
      <c r="D21" s="78">
        <v>2.42090898976413</v>
      </c>
      <c r="F21" s="78">
        <f t="shared" si="0"/>
        <v>0.25580735272048871</v>
      </c>
    </row>
    <row r="22" spans="1:6" x14ac:dyDescent="0.25">
      <c r="A22" s="76">
        <v>16</v>
      </c>
      <c r="B22" s="76">
        <v>16</v>
      </c>
      <c r="C22" s="77" t="s">
        <v>27</v>
      </c>
      <c r="D22" s="78">
        <v>2.41</v>
      </c>
      <c r="F22" s="78">
        <f t="shared" si="0"/>
        <v>0.24489836295635881</v>
      </c>
    </row>
    <row r="23" spans="1:6" ht="25.5" x14ac:dyDescent="0.25">
      <c r="A23" s="76">
        <v>17</v>
      </c>
      <c r="B23" s="76">
        <v>17</v>
      </c>
      <c r="C23" s="80" t="s">
        <v>45</v>
      </c>
      <c r="D23" s="78">
        <v>2.1659999999999999</v>
      </c>
      <c r="F23" s="78">
        <f t="shared" si="0"/>
        <v>8.9836295635858932E-4</v>
      </c>
    </row>
    <row r="24" spans="1:6" x14ac:dyDescent="0.25">
      <c r="A24" s="82" t="s">
        <v>5</v>
      </c>
      <c r="B24" s="83"/>
      <c r="C24" s="84"/>
      <c r="D24" s="85">
        <v>2.1651016370436413</v>
      </c>
      <c r="F24" s="85">
        <f t="shared" si="0"/>
        <v>0</v>
      </c>
    </row>
    <row r="25" spans="1:6" x14ac:dyDescent="0.25">
      <c r="A25" s="76">
        <v>18</v>
      </c>
      <c r="B25" s="76">
        <v>18</v>
      </c>
      <c r="C25" s="80" t="s">
        <v>34</v>
      </c>
      <c r="D25" s="78">
        <v>2.1105361344158324</v>
      </c>
      <c r="F25" s="78">
        <f t="shared" si="0"/>
        <v>-5.4565502627808904E-2</v>
      </c>
    </row>
    <row r="26" spans="1:6" x14ac:dyDescent="0.25">
      <c r="A26" s="76">
        <v>19</v>
      </c>
      <c r="B26" s="76">
        <v>19</v>
      </c>
      <c r="C26" s="77" t="s">
        <v>32</v>
      </c>
      <c r="D26" s="78">
        <v>2.0787269508157888</v>
      </c>
      <c r="F26" s="78">
        <f t="shared" si="0"/>
        <v>-8.6374686227852493E-2</v>
      </c>
    </row>
    <row r="27" spans="1:6" x14ac:dyDescent="0.25">
      <c r="A27" s="76">
        <v>20</v>
      </c>
      <c r="B27" s="76">
        <v>20</v>
      </c>
      <c r="C27" s="77" t="s">
        <v>15</v>
      </c>
      <c r="D27" s="78">
        <v>2.052</v>
      </c>
      <c r="F27" s="78">
        <f t="shared" si="0"/>
        <v>-0.11310163704364129</v>
      </c>
    </row>
    <row r="28" spans="1:6" x14ac:dyDescent="0.25">
      <c r="A28" s="76">
        <v>21</v>
      </c>
      <c r="B28" s="76">
        <v>21</v>
      </c>
      <c r="C28" s="77" t="s">
        <v>30</v>
      </c>
      <c r="D28" s="78">
        <v>2.0379999999999998</v>
      </c>
      <c r="F28" s="78">
        <f t="shared" si="0"/>
        <v>-0.12710163704364152</v>
      </c>
    </row>
    <row r="29" spans="1:6" ht="25.5" x14ac:dyDescent="0.25">
      <c r="A29" s="76">
        <v>22</v>
      </c>
      <c r="B29" s="76">
        <v>22</v>
      </c>
      <c r="C29" s="77" t="s">
        <v>44</v>
      </c>
      <c r="D29" s="78">
        <v>1.7661647216133733</v>
      </c>
      <c r="F29" s="78">
        <f t="shared" si="0"/>
        <v>-0.39893691543026799</v>
      </c>
    </row>
    <row r="30" spans="1:6" x14ac:dyDescent="0.25">
      <c r="A30" s="76">
        <v>23</v>
      </c>
      <c r="B30" s="76">
        <v>23</v>
      </c>
      <c r="C30" s="77" t="s">
        <v>31</v>
      </c>
      <c r="D30" s="78">
        <v>1.758532414302262</v>
      </c>
      <c r="F30" s="78">
        <f t="shared" si="0"/>
        <v>-0.4065692227413793</v>
      </c>
    </row>
    <row r="31" spans="1:6" x14ac:dyDescent="0.25">
      <c r="A31" s="76">
        <v>24</v>
      </c>
      <c r="B31" s="76">
        <v>24</v>
      </c>
      <c r="C31" s="77" t="s">
        <v>35</v>
      </c>
      <c r="D31" s="78">
        <v>1.7493975207909802</v>
      </c>
      <c r="F31" s="78">
        <f t="shared" si="0"/>
        <v>-0.41570411625266113</v>
      </c>
    </row>
    <row r="32" spans="1:6" x14ac:dyDescent="0.25">
      <c r="A32" s="76">
        <v>25</v>
      </c>
      <c r="B32" s="76">
        <v>25</v>
      </c>
      <c r="C32" s="77" t="s">
        <v>12</v>
      </c>
      <c r="D32" s="78">
        <v>1.726341245024172</v>
      </c>
      <c r="F32" s="78">
        <f t="shared" si="0"/>
        <v>-0.43876039201946937</v>
      </c>
    </row>
    <row r="33" spans="1:1001" x14ac:dyDescent="0.25">
      <c r="A33" s="76">
        <v>26</v>
      </c>
      <c r="B33" s="76">
        <v>26</v>
      </c>
      <c r="C33" s="77" t="s">
        <v>28</v>
      </c>
      <c r="D33" s="78">
        <v>1.7191900164452409</v>
      </c>
      <c r="F33" s="78">
        <f t="shared" si="0"/>
        <v>-0.44591162059840039</v>
      </c>
    </row>
    <row r="34" spans="1:1001" x14ac:dyDescent="0.25">
      <c r="A34" s="76">
        <v>27</v>
      </c>
      <c r="B34" s="76">
        <v>27</v>
      </c>
      <c r="C34" s="77" t="s">
        <v>6</v>
      </c>
      <c r="D34" s="78">
        <v>1.637</v>
      </c>
      <c r="F34" s="78">
        <f t="shared" si="0"/>
        <v>-0.52810163704364133</v>
      </c>
    </row>
    <row r="35" spans="1:1001" x14ac:dyDescent="0.25">
      <c r="A35" s="76">
        <v>28</v>
      </c>
      <c r="B35" s="76">
        <v>28</v>
      </c>
      <c r="C35" s="77" t="s">
        <v>18</v>
      </c>
      <c r="D35" s="78">
        <v>1.6220000000000001</v>
      </c>
      <c r="F35" s="78">
        <f t="shared" si="0"/>
        <v>-0.54310163704364123</v>
      </c>
    </row>
    <row r="36" spans="1:1001" x14ac:dyDescent="0.25">
      <c r="A36" s="76">
        <v>29</v>
      </c>
      <c r="B36" s="76">
        <v>29</v>
      </c>
      <c r="C36" s="77" t="s">
        <v>19</v>
      </c>
      <c r="D36" s="78">
        <v>1.6080000000000001</v>
      </c>
      <c r="F36" s="78">
        <f t="shared" si="0"/>
        <v>-0.55710163704364124</v>
      </c>
    </row>
    <row r="37" spans="1:1001" x14ac:dyDescent="0.25">
      <c r="A37" s="76">
        <v>30</v>
      </c>
      <c r="B37" s="76">
        <v>30</v>
      </c>
      <c r="C37" s="77" t="s">
        <v>16</v>
      </c>
      <c r="D37" s="78">
        <v>1.5280549698336054</v>
      </c>
      <c r="F37" s="78">
        <f t="shared" si="0"/>
        <v>-0.63704666721003589</v>
      </c>
    </row>
    <row r="38" spans="1:1001" x14ac:dyDescent="0.25">
      <c r="A38" s="76">
        <v>31</v>
      </c>
      <c r="B38" s="76">
        <v>31</v>
      </c>
      <c r="C38" s="77" t="s">
        <v>20</v>
      </c>
      <c r="D38" s="78">
        <v>1.526</v>
      </c>
      <c r="F38" s="78">
        <f t="shared" si="0"/>
        <v>-0.63910163704364131</v>
      </c>
    </row>
    <row r="39" spans="1:1001" x14ac:dyDescent="0.25">
      <c r="A39" s="69">
        <v>32</v>
      </c>
      <c r="B39" s="69">
        <v>32</v>
      </c>
      <c r="C39" s="70" t="s">
        <v>17</v>
      </c>
      <c r="D39" s="71">
        <v>1.3231973684210525</v>
      </c>
      <c r="F39" s="71">
        <f t="shared" si="0"/>
        <v>-0.84190426862258883</v>
      </c>
    </row>
    <row r="40" spans="1:1001" x14ac:dyDescent="0.25">
      <c r="A40" s="69">
        <v>33</v>
      </c>
      <c r="B40" s="69">
        <v>33</v>
      </c>
      <c r="C40" s="70" t="s">
        <v>24</v>
      </c>
      <c r="D40" s="71">
        <v>1.2753778044871793</v>
      </c>
      <c r="F40" s="71">
        <f t="shared" si="0"/>
        <v>-0.88972383255646204</v>
      </c>
    </row>
    <row r="41" spans="1:1001" x14ac:dyDescent="0.25">
      <c r="A41" s="69">
        <v>34</v>
      </c>
      <c r="B41" s="69">
        <v>34</v>
      </c>
      <c r="C41" s="72" t="s">
        <v>39</v>
      </c>
      <c r="D41" s="71">
        <v>1.1458420348058904</v>
      </c>
      <c r="F41" s="71">
        <f t="shared" si="0"/>
        <v>-1.0192596022377509</v>
      </c>
      <c r="G41" s="57"/>
    </row>
    <row r="42" spans="1:1001" s="5" customFormat="1" x14ac:dyDescent="0.25">
      <c r="A42" s="69">
        <v>35</v>
      </c>
      <c r="B42" s="69">
        <v>35</v>
      </c>
      <c r="C42" s="70" t="s">
        <v>40</v>
      </c>
      <c r="D42" s="71">
        <v>1.0013697647733795</v>
      </c>
      <c r="F42" s="71">
        <f t="shared" si="0"/>
        <v>-1.1637318722702619</v>
      </c>
    </row>
    <row r="43" spans="1:1001" x14ac:dyDescent="0.25">
      <c r="A43" s="69">
        <v>36</v>
      </c>
      <c r="B43" s="69">
        <v>36</v>
      </c>
      <c r="C43" s="70" t="s">
        <v>36</v>
      </c>
      <c r="D43" s="71">
        <v>0.98699999999999999</v>
      </c>
      <c r="F43" s="71">
        <f t="shared" si="0"/>
        <v>-1.1781016370436412</v>
      </c>
    </row>
    <row r="44" spans="1:1001" customFormat="1" x14ac:dyDescent="0.25">
      <c r="A44" s="69">
        <v>37</v>
      </c>
      <c r="B44" s="69">
        <v>37</v>
      </c>
      <c r="C44" s="70" t="s">
        <v>13</v>
      </c>
      <c r="D44" s="71">
        <v>0.87968240817453747</v>
      </c>
      <c r="E44" s="87"/>
      <c r="F44" s="71">
        <f t="shared" si="0"/>
        <v>-1.2854192288691038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</row>
    <row r="45" spans="1:1001" x14ac:dyDescent="0.25">
      <c r="A45" s="69">
        <v>38</v>
      </c>
      <c r="B45" s="69">
        <v>38</v>
      </c>
      <c r="C45" s="70" t="s">
        <v>33</v>
      </c>
      <c r="D45" s="71">
        <v>0.73099999999999998</v>
      </c>
      <c r="F45" s="71">
        <f t="shared" si="0"/>
        <v>-1.4341016370436415</v>
      </c>
      <c r="H45" s="1">
        <f>F45/2</f>
        <v>-0.71705081852182073</v>
      </c>
    </row>
    <row r="46" spans="1:1001" x14ac:dyDescent="0.25">
      <c r="F46" s="67"/>
    </row>
    <row r="47" spans="1:1001" x14ac:dyDescent="0.25">
      <c r="F47" s="67"/>
    </row>
  </sheetData>
  <sheetProtection selectLockedCells="1" selectUnlockedCells="1"/>
  <sortState ref="C49:D51">
    <sortCondition descending="1" ref="D48"/>
  </sortState>
  <mergeCells count="1">
    <mergeCell ref="C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LH47"/>
  <sheetViews>
    <sheetView zoomScale="80" zoomScaleNormal="80" workbookViewId="0">
      <pane ySplit="6" topLeftCell="A7" activePane="bottomLeft" state="frozen"/>
      <selection activeCell="B38" sqref="B38"/>
      <selection pane="bottomLeft" activeCell="B9" sqref="B9"/>
    </sheetView>
  </sheetViews>
  <sheetFormatPr defaultRowHeight="15" x14ac:dyDescent="0.25"/>
  <cols>
    <col min="1" max="1" width="9.140625" style="1"/>
    <col min="2" max="2" width="40.28515625" style="1" customWidth="1"/>
    <col min="3" max="3" width="11.140625" style="57" customWidth="1"/>
    <col min="4" max="4" width="13.140625" style="5" bestFit="1" customWidth="1"/>
    <col min="5" max="5" width="16.7109375" style="65" customWidth="1"/>
    <col min="6" max="6" width="13.140625" style="1" bestFit="1" customWidth="1"/>
    <col min="7" max="7" width="9.140625" style="1"/>
    <col min="8" max="8" width="27" style="1" customWidth="1"/>
    <col min="9" max="223" width="9.140625" style="1"/>
    <col min="224" max="224" width="26" style="1" customWidth="1"/>
    <col min="225" max="225" width="21.140625" style="1" customWidth="1"/>
    <col min="226" max="226" width="11.140625" style="1" customWidth="1"/>
    <col min="227" max="227" width="11.28515625" style="1" customWidth="1"/>
    <col min="228" max="228" width="14.28515625" style="1" customWidth="1"/>
    <col min="229" max="229" width="16.28515625" style="1" customWidth="1"/>
    <col min="230" max="230" width="22.28515625" style="1" customWidth="1"/>
    <col min="231" max="231" width="17.42578125" style="1" customWidth="1"/>
    <col min="232" max="232" width="21.5703125" style="1" customWidth="1"/>
    <col min="233" max="233" width="14.28515625" style="1" customWidth="1"/>
    <col min="234" max="234" width="9.140625" style="1" customWidth="1"/>
    <col min="235" max="235" width="11.28515625" style="1" customWidth="1"/>
    <col min="236" max="479" width="9.140625" style="1"/>
    <col min="480" max="480" width="26" style="1" customWidth="1"/>
    <col min="481" max="481" width="21.140625" style="1" customWidth="1"/>
    <col min="482" max="482" width="11.140625" style="1" customWidth="1"/>
    <col min="483" max="483" width="11.28515625" style="1" customWidth="1"/>
    <col min="484" max="484" width="14.28515625" style="1" customWidth="1"/>
    <col min="485" max="485" width="16.28515625" style="1" customWidth="1"/>
    <col min="486" max="486" width="22.28515625" style="1" customWidth="1"/>
    <col min="487" max="487" width="17.42578125" style="1" customWidth="1"/>
    <col min="488" max="488" width="21.5703125" style="1" customWidth="1"/>
    <col min="489" max="489" width="14.28515625" style="1" customWidth="1"/>
    <col min="490" max="490" width="9.140625" style="1" customWidth="1"/>
    <col min="491" max="491" width="11.28515625" style="1" customWidth="1"/>
    <col min="492" max="735" width="9.140625" style="1"/>
    <col min="736" max="736" width="26" style="1" customWidth="1"/>
    <col min="737" max="737" width="21.140625" style="1" customWidth="1"/>
    <col min="738" max="738" width="11.140625" style="1" customWidth="1"/>
    <col min="739" max="739" width="11.28515625" style="1" customWidth="1"/>
    <col min="740" max="740" width="14.28515625" style="1" customWidth="1"/>
    <col min="741" max="741" width="16.28515625" style="1" customWidth="1"/>
    <col min="742" max="742" width="22.28515625" style="1" customWidth="1"/>
    <col min="743" max="743" width="17.42578125" style="1" customWidth="1"/>
    <col min="744" max="744" width="21.5703125" style="1" customWidth="1"/>
    <col min="745" max="745" width="14.28515625" style="1" customWidth="1"/>
    <col min="746" max="746" width="9.140625" style="1" customWidth="1"/>
    <col min="747" max="747" width="11.28515625" style="1" customWidth="1"/>
    <col min="748" max="991" width="9.140625" style="1"/>
    <col min="992" max="992" width="26" style="1" customWidth="1"/>
    <col min="993" max="993" width="21.140625" style="1" customWidth="1"/>
    <col min="994" max="994" width="11.140625" style="1" customWidth="1"/>
    <col min="995" max="995" width="11.28515625" style="1" customWidth="1"/>
    <col min="996" max="996" width="14.28515625" style="1" customWidth="1"/>
    <col min="997" max="997" width="16.28515625" style="1" customWidth="1"/>
    <col min="998" max="998" width="22.28515625" style="1" customWidth="1"/>
    <col min="999" max="999" width="17.42578125" style="1" customWidth="1"/>
    <col min="1000" max="1000" width="21.5703125" style="1" customWidth="1"/>
    <col min="1001" max="1001" width="14.28515625" style="1" customWidth="1"/>
    <col min="1002" max="1002" width="9.140625" style="1" customWidth="1"/>
    <col min="1003" max="1003" width="11.28515625" style="1" customWidth="1"/>
    <col min="1004" max="1247" width="9.140625" style="1"/>
    <col min="1248" max="1248" width="26" style="1" customWidth="1"/>
    <col min="1249" max="1249" width="21.140625" style="1" customWidth="1"/>
    <col min="1250" max="1250" width="11.140625" style="1" customWidth="1"/>
    <col min="1251" max="1251" width="11.28515625" style="1" customWidth="1"/>
    <col min="1252" max="1252" width="14.28515625" style="1" customWidth="1"/>
    <col min="1253" max="1253" width="16.28515625" style="1" customWidth="1"/>
    <col min="1254" max="1254" width="22.28515625" style="1" customWidth="1"/>
    <col min="1255" max="1255" width="17.42578125" style="1" customWidth="1"/>
    <col min="1256" max="1256" width="21.5703125" style="1" customWidth="1"/>
    <col min="1257" max="1257" width="14.28515625" style="1" customWidth="1"/>
    <col min="1258" max="1258" width="9.140625" style="1" customWidth="1"/>
    <col min="1259" max="1259" width="11.28515625" style="1" customWidth="1"/>
    <col min="1260" max="1503" width="9.140625" style="1"/>
    <col min="1504" max="1504" width="26" style="1" customWidth="1"/>
    <col min="1505" max="1505" width="21.140625" style="1" customWidth="1"/>
    <col min="1506" max="1506" width="11.140625" style="1" customWidth="1"/>
    <col min="1507" max="1507" width="11.28515625" style="1" customWidth="1"/>
    <col min="1508" max="1508" width="14.28515625" style="1" customWidth="1"/>
    <col min="1509" max="1509" width="16.28515625" style="1" customWidth="1"/>
    <col min="1510" max="1510" width="22.28515625" style="1" customWidth="1"/>
    <col min="1511" max="1511" width="17.42578125" style="1" customWidth="1"/>
    <col min="1512" max="1512" width="21.5703125" style="1" customWidth="1"/>
    <col min="1513" max="1513" width="14.28515625" style="1" customWidth="1"/>
    <col min="1514" max="1514" width="9.140625" style="1" customWidth="1"/>
    <col min="1515" max="1515" width="11.28515625" style="1" customWidth="1"/>
    <col min="1516" max="1759" width="9.140625" style="1"/>
    <col min="1760" max="1760" width="26" style="1" customWidth="1"/>
    <col min="1761" max="1761" width="21.140625" style="1" customWidth="1"/>
    <col min="1762" max="1762" width="11.140625" style="1" customWidth="1"/>
    <col min="1763" max="1763" width="11.28515625" style="1" customWidth="1"/>
    <col min="1764" max="1764" width="14.28515625" style="1" customWidth="1"/>
    <col min="1765" max="1765" width="16.28515625" style="1" customWidth="1"/>
    <col min="1766" max="1766" width="22.28515625" style="1" customWidth="1"/>
    <col min="1767" max="1767" width="17.42578125" style="1" customWidth="1"/>
    <col min="1768" max="1768" width="21.5703125" style="1" customWidth="1"/>
    <col min="1769" max="1769" width="14.28515625" style="1" customWidth="1"/>
    <col min="1770" max="1770" width="9.140625" style="1" customWidth="1"/>
    <col min="1771" max="1771" width="11.28515625" style="1" customWidth="1"/>
    <col min="1772" max="2015" width="9.140625" style="1"/>
    <col min="2016" max="2016" width="26" style="1" customWidth="1"/>
    <col min="2017" max="2017" width="21.140625" style="1" customWidth="1"/>
    <col min="2018" max="2018" width="11.140625" style="1" customWidth="1"/>
    <col min="2019" max="2019" width="11.28515625" style="1" customWidth="1"/>
    <col min="2020" max="2020" width="14.28515625" style="1" customWidth="1"/>
    <col min="2021" max="2021" width="16.28515625" style="1" customWidth="1"/>
    <col min="2022" max="2022" width="22.28515625" style="1" customWidth="1"/>
    <col min="2023" max="2023" width="17.42578125" style="1" customWidth="1"/>
    <col min="2024" max="2024" width="21.5703125" style="1" customWidth="1"/>
    <col min="2025" max="2025" width="14.28515625" style="1" customWidth="1"/>
    <col min="2026" max="2026" width="9.140625" style="1" customWidth="1"/>
    <col min="2027" max="2027" width="11.28515625" style="1" customWidth="1"/>
    <col min="2028" max="2271" width="9.140625" style="1"/>
    <col min="2272" max="2272" width="26" style="1" customWidth="1"/>
    <col min="2273" max="2273" width="21.140625" style="1" customWidth="1"/>
    <col min="2274" max="2274" width="11.140625" style="1" customWidth="1"/>
    <col min="2275" max="2275" width="11.28515625" style="1" customWidth="1"/>
    <col min="2276" max="2276" width="14.28515625" style="1" customWidth="1"/>
    <col min="2277" max="2277" width="16.28515625" style="1" customWidth="1"/>
    <col min="2278" max="2278" width="22.28515625" style="1" customWidth="1"/>
    <col min="2279" max="2279" width="17.42578125" style="1" customWidth="1"/>
    <col min="2280" max="2280" width="21.5703125" style="1" customWidth="1"/>
    <col min="2281" max="2281" width="14.28515625" style="1" customWidth="1"/>
    <col min="2282" max="2282" width="9.140625" style="1" customWidth="1"/>
    <col min="2283" max="2283" width="11.28515625" style="1" customWidth="1"/>
    <col min="2284" max="2527" width="9.140625" style="1"/>
    <col min="2528" max="2528" width="26" style="1" customWidth="1"/>
    <col min="2529" max="2529" width="21.140625" style="1" customWidth="1"/>
    <col min="2530" max="2530" width="11.140625" style="1" customWidth="1"/>
    <col min="2531" max="2531" width="11.28515625" style="1" customWidth="1"/>
    <col min="2532" max="2532" width="14.28515625" style="1" customWidth="1"/>
    <col min="2533" max="2533" width="16.28515625" style="1" customWidth="1"/>
    <col min="2534" max="2534" width="22.28515625" style="1" customWidth="1"/>
    <col min="2535" max="2535" width="17.42578125" style="1" customWidth="1"/>
    <col min="2536" max="2536" width="21.5703125" style="1" customWidth="1"/>
    <col min="2537" max="2537" width="14.28515625" style="1" customWidth="1"/>
    <col min="2538" max="2538" width="9.140625" style="1" customWidth="1"/>
    <col min="2539" max="2539" width="11.28515625" style="1" customWidth="1"/>
    <col min="2540" max="2783" width="9.140625" style="1"/>
    <col min="2784" max="2784" width="26" style="1" customWidth="1"/>
    <col min="2785" max="2785" width="21.140625" style="1" customWidth="1"/>
    <col min="2786" max="2786" width="11.140625" style="1" customWidth="1"/>
    <col min="2787" max="2787" width="11.28515625" style="1" customWidth="1"/>
    <col min="2788" max="2788" width="14.28515625" style="1" customWidth="1"/>
    <col min="2789" max="2789" width="16.28515625" style="1" customWidth="1"/>
    <col min="2790" max="2790" width="22.28515625" style="1" customWidth="1"/>
    <col min="2791" max="2791" width="17.42578125" style="1" customWidth="1"/>
    <col min="2792" max="2792" width="21.5703125" style="1" customWidth="1"/>
    <col min="2793" max="2793" width="14.28515625" style="1" customWidth="1"/>
    <col min="2794" max="2794" width="9.140625" style="1" customWidth="1"/>
    <col min="2795" max="2795" width="11.28515625" style="1" customWidth="1"/>
    <col min="2796" max="3039" width="9.140625" style="1"/>
    <col min="3040" max="3040" width="26" style="1" customWidth="1"/>
    <col min="3041" max="3041" width="21.140625" style="1" customWidth="1"/>
    <col min="3042" max="3042" width="11.140625" style="1" customWidth="1"/>
    <col min="3043" max="3043" width="11.28515625" style="1" customWidth="1"/>
    <col min="3044" max="3044" width="14.28515625" style="1" customWidth="1"/>
    <col min="3045" max="3045" width="16.28515625" style="1" customWidth="1"/>
    <col min="3046" max="3046" width="22.28515625" style="1" customWidth="1"/>
    <col min="3047" max="3047" width="17.42578125" style="1" customWidth="1"/>
    <col min="3048" max="3048" width="21.5703125" style="1" customWidth="1"/>
    <col min="3049" max="3049" width="14.28515625" style="1" customWidth="1"/>
    <col min="3050" max="3050" width="9.140625" style="1" customWidth="1"/>
    <col min="3051" max="3051" width="11.28515625" style="1" customWidth="1"/>
    <col min="3052" max="3295" width="9.140625" style="1"/>
    <col min="3296" max="3296" width="26" style="1" customWidth="1"/>
    <col min="3297" max="3297" width="21.140625" style="1" customWidth="1"/>
    <col min="3298" max="3298" width="11.140625" style="1" customWidth="1"/>
    <col min="3299" max="3299" width="11.28515625" style="1" customWidth="1"/>
    <col min="3300" max="3300" width="14.28515625" style="1" customWidth="1"/>
    <col min="3301" max="3301" width="16.28515625" style="1" customWidth="1"/>
    <col min="3302" max="3302" width="22.28515625" style="1" customWidth="1"/>
    <col min="3303" max="3303" width="17.42578125" style="1" customWidth="1"/>
    <col min="3304" max="3304" width="21.5703125" style="1" customWidth="1"/>
    <col min="3305" max="3305" width="14.28515625" style="1" customWidth="1"/>
    <col min="3306" max="3306" width="9.140625" style="1" customWidth="1"/>
    <col min="3307" max="3307" width="11.28515625" style="1" customWidth="1"/>
    <col min="3308" max="3551" width="9.140625" style="1"/>
    <col min="3552" max="3552" width="26" style="1" customWidth="1"/>
    <col min="3553" max="3553" width="21.140625" style="1" customWidth="1"/>
    <col min="3554" max="3554" width="11.140625" style="1" customWidth="1"/>
    <col min="3555" max="3555" width="11.28515625" style="1" customWidth="1"/>
    <col min="3556" max="3556" width="14.28515625" style="1" customWidth="1"/>
    <col min="3557" max="3557" width="16.28515625" style="1" customWidth="1"/>
    <col min="3558" max="3558" width="22.28515625" style="1" customWidth="1"/>
    <col min="3559" max="3559" width="17.42578125" style="1" customWidth="1"/>
    <col min="3560" max="3560" width="21.5703125" style="1" customWidth="1"/>
    <col min="3561" max="3561" width="14.28515625" style="1" customWidth="1"/>
    <col min="3562" max="3562" width="9.140625" style="1" customWidth="1"/>
    <col min="3563" max="3563" width="11.28515625" style="1" customWidth="1"/>
    <col min="3564" max="3807" width="9.140625" style="1"/>
    <col min="3808" max="3808" width="26" style="1" customWidth="1"/>
    <col min="3809" max="3809" width="21.140625" style="1" customWidth="1"/>
    <col min="3810" max="3810" width="11.140625" style="1" customWidth="1"/>
    <col min="3811" max="3811" width="11.28515625" style="1" customWidth="1"/>
    <col min="3812" max="3812" width="14.28515625" style="1" customWidth="1"/>
    <col min="3813" max="3813" width="16.28515625" style="1" customWidth="1"/>
    <col min="3814" max="3814" width="22.28515625" style="1" customWidth="1"/>
    <col min="3815" max="3815" width="17.42578125" style="1" customWidth="1"/>
    <col min="3816" max="3816" width="21.5703125" style="1" customWidth="1"/>
    <col min="3817" max="3817" width="14.28515625" style="1" customWidth="1"/>
    <col min="3818" max="3818" width="9.140625" style="1" customWidth="1"/>
    <col min="3819" max="3819" width="11.28515625" style="1" customWidth="1"/>
    <col min="3820" max="4063" width="9.140625" style="1"/>
    <col min="4064" max="4064" width="26" style="1" customWidth="1"/>
    <col min="4065" max="4065" width="21.140625" style="1" customWidth="1"/>
    <col min="4066" max="4066" width="11.140625" style="1" customWidth="1"/>
    <col min="4067" max="4067" width="11.28515625" style="1" customWidth="1"/>
    <col min="4068" max="4068" width="14.28515625" style="1" customWidth="1"/>
    <col min="4069" max="4069" width="16.28515625" style="1" customWidth="1"/>
    <col min="4070" max="4070" width="22.28515625" style="1" customWidth="1"/>
    <col min="4071" max="4071" width="17.42578125" style="1" customWidth="1"/>
    <col min="4072" max="4072" width="21.5703125" style="1" customWidth="1"/>
    <col min="4073" max="4073" width="14.28515625" style="1" customWidth="1"/>
    <col min="4074" max="4074" width="9.140625" style="1" customWidth="1"/>
    <col min="4075" max="4075" width="11.28515625" style="1" customWidth="1"/>
    <col min="4076" max="4319" width="9.140625" style="1"/>
    <col min="4320" max="4320" width="26" style="1" customWidth="1"/>
    <col min="4321" max="4321" width="21.140625" style="1" customWidth="1"/>
    <col min="4322" max="4322" width="11.140625" style="1" customWidth="1"/>
    <col min="4323" max="4323" width="11.28515625" style="1" customWidth="1"/>
    <col min="4324" max="4324" width="14.28515625" style="1" customWidth="1"/>
    <col min="4325" max="4325" width="16.28515625" style="1" customWidth="1"/>
    <col min="4326" max="4326" width="22.28515625" style="1" customWidth="1"/>
    <col min="4327" max="4327" width="17.42578125" style="1" customWidth="1"/>
    <col min="4328" max="4328" width="21.5703125" style="1" customWidth="1"/>
    <col min="4329" max="4329" width="14.28515625" style="1" customWidth="1"/>
    <col min="4330" max="4330" width="9.140625" style="1" customWidth="1"/>
    <col min="4331" max="4331" width="11.28515625" style="1" customWidth="1"/>
    <col min="4332" max="4575" width="9.140625" style="1"/>
    <col min="4576" max="4576" width="26" style="1" customWidth="1"/>
    <col min="4577" max="4577" width="21.140625" style="1" customWidth="1"/>
    <col min="4578" max="4578" width="11.140625" style="1" customWidth="1"/>
    <col min="4579" max="4579" width="11.28515625" style="1" customWidth="1"/>
    <col min="4580" max="4580" width="14.28515625" style="1" customWidth="1"/>
    <col min="4581" max="4581" width="16.28515625" style="1" customWidth="1"/>
    <col min="4582" max="4582" width="22.28515625" style="1" customWidth="1"/>
    <col min="4583" max="4583" width="17.42578125" style="1" customWidth="1"/>
    <col min="4584" max="4584" width="21.5703125" style="1" customWidth="1"/>
    <col min="4585" max="4585" width="14.28515625" style="1" customWidth="1"/>
    <col min="4586" max="4586" width="9.140625" style="1" customWidth="1"/>
    <col min="4587" max="4587" width="11.28515625" style="1" customWidth="1"/>
    <col min="4588" max="4831" width="9.140625" style="1"/>
    <col min="4832" max="4832" width="26" style="1" customWidth="1"/>
    <col min="4833" max="4833" width="21.140625" style="1" customWidth="1"/>
    <col min="4834" max="4834" width="11.140625" style="1" customWidth="1"/>
    <col min="4835" max="4835" width="11.28515625" style="1" customWidth="1"/>
    <col min="4836" max="4836" width="14.28515625" style="1" customWidth="1"/>
    <col min="4837" max="4837" width="16.28515625" style="1" customWidth="1"/>
    <col min="4838" max="4838" width="22.28515625" style="1" customWidth="1"/>
    <col min="4839" max="4839" width="17.42578125" style="1" customWidth="1"/>
    <col min="4840" max="4840" width="21.5703125" style="1" customWidth="1"/>
    <col min="4841" max="4841" width="14.28515625" style="1" customWidth="1"/>
    <col min="4842" max="4842" width="9.140625" style="1" customWidth="1"/>
    <col min="4843" max="4843" width="11.28515625" style="1" customWidth="1"/>
    <col min="4844" max="5087" width="9.140625" style="1"/>
    <col min="5088" max="5088" width="26" style="1" customWidth="1"/>
    <col min="5089" max="5089" width="21.140625" style="1" customWidth="1"/>
    <col min="5090" max="5090" width="11.140625" style="1" customWidth="1"/>
    <col min="5091" max="5091" width="11.28515625" style="1" customWidth="1"/>
    <col min="5092" max="5092" width="14.28515625" style="1" customWidth="1"/>
    <col min="5093" max="5093" width="16.28515625" style="1" customWidth="1"/>
    <col min="5094" max="5094" width="22.28515625" style="1" customWidth="1"/>
    <col min="5095" max="5095" width="17.42578125" style="1" customWidth="1"/>
    <col min="5096" max="5096" width="21.5703125" style="1" customWidth="1"/>
    <col min="5097" max="5097" width="14.28515625" style="1" customWidth="1"/>
    <col min="5098" max="5098" width="9.140625" style="1" customWidth="1"/>
    <col min="5099" max="5099" width="11.28515625" style="1" customWidth="1"/>
    <col min="5100" max="5343" width="9.140625" style="1"/>
    <col min="5344" max="5344" width="26" style="1" customWidth="1"/>
    <col min="5345" max="5345" width="21.140625" style="1" customWidth="1"/>
    <col min="5346" max="5346" width="11.140625" style="1" customWidth="1"/>
    <col min="5347" max="5347" width="11.28515625" style="1" customWidth="1"/>
    <col min="5348" max="5348" width="14.28515625" style="1" customWidth="1"/>
    <col min="5349" max="5349" width="16.28515625" style="1" customWidth="1"/>
    <col min="5350" max="5350" width="22.28515625" style="1" customWidth="1"/>
    <col min="5351" max="5351" width="17.42578125" style="1" customWidth="1"/>
    <col min="5352" max="5352" width="21.5703125" style="1" customWidth="1"/>
    <col min="5353" max="5353" width="14.28515625" style="1" customWidth="1"/>
    <col min="5354" max="5354" width="9.140625" style="1" customWidth="1"/>
    <col min="5355" max="5355" width="11.28515625" style="1" customWidth="1"/>
    <col min="5356" max="5599" width="9.140625" style="1"/>
    <col min="5600" max="5600" width="26" style="1" customWidth="1"/>
    <col min="5601" max="5601" width="21.140625" style="1" customWidth="1"/>
    <col min="5602" max="5602" width="11.140625" style="1" customWidth="1"/>
    <col min="5603" max="5603" width="11.28515625" style="1" customWidth="1"/>
    <col min="5604" max="5604" width="14.28515625" style="1" customWidth="1"/>
    <col min="5605" max="5605" width="16.28515625" style="1" customWidth="1"/>
    <col min="5606" max="5606" width="22.28515625" style="1" customWidth="1"/>
    <col min="5607" max="5607" width="17.42578125" style="1" customWidth="1"/>
    <col min="5608" max="5608" width="21.5703125" style="1" customWidth="1"/>
    <col min="5609" max="5609" width="14.28515625" style="1" customWidth="1"/>
    <col min="5610" max="5610" width="9.140625" style="1" customWidth="1"/>
    <col min="5611" max="5611" width="11.28515625" style="1" customWidth="1"/>
    <col min="5612" max="5855" width="9.140625" style="1"/>
    <col min="5856" max="5856" width="26" style="1" customWidth="1"/>
    <col min="5857" max="5857" width="21.140625" style="1" customWidth="1"/>
    <col min="5858" max="5858" width="11.140625" style="1" customWidth="1"/>
    <col min="5859" max="5859" width="11.28515625" style="1" customWidth="1"/>
    <col min="5860" max="5860" width="14.28515625" style="1" customWidth="1"/>
    <col min="5861" max="5861" width="16.28515625" style="1" customWidth="1"/>
    <col min="5862" max="5862" width="22.28515625" style="1" customWidth="1"/>
    <col min="5863" max="5863" width="17.42578125" style="1" customWidth="1"/>
    <col min="5864" max="5864" width="21.5703125" style="1" customWidth="1"/>
    <col min="5865" max="5865" width="14.28515625" style="1" customWidth="1"/>
    <col min="5866" max="5866" width="9.140625" style="1" customWidth="1"/>
    <col min="5867" max="5867" width="11.28515625" style="1" customWidth="1"/>
    <col min="5868" max="6111" width="9.140625" style="1"/>
    <col min="6112" max="6112" width="26" style="1" customWidth="1"/>
    <col min="6113" max="6113" width="21.140625" style="1" customWidth="1"/>
    <col min="6114" max="6114" width="11.140625" style="1" customWidth="1"/>
    <col min="6115" max="6115" width="11.28515625" style="1" customWidth="1"/>
    <col min="6116" max="6116" width="14.28515625" style="1" customWidth="1"/>
    <col min="6117" max="6117" width="16.28515625" style="1" customWidth="1"/>
    <col min="6118" max="6118" width="22.28515625" style="1" customWidth="1"/>
    <col min="6119" max="6119" width="17.42578125" style="1" customWidth="1"/>
    <col min="6120" max="6120" width="21.5703125" style="1" customWidth="1"/>
    <col min="6121" max="6121" width="14.28515625" style="1" customWidth="1"/>
    <col min="6122" max="6122" width="9.140625" style="1" customWidth="1"/>
    <col min="6123" max="6123" width="11.28515625" style="1" customWidth="1"/>
    <col min="6124" max="6367" width="9.140625" style="1"/>
    <col min="6368" max="6368" width="26" style="1" customWidth="1"/>
    <col min="6369" max="6369" width="21.140625" style="1" customWidth="1"/>
    <col min="6370" max="6370" width="11.140625" style="1" customWidth="1"/>
    <col min="6371" max="6371" width="11.28515625" style="1" customWidth="1"/>
    <col min="6372" max="6372" width="14.28515625" style="1" customWidth="1"/>
    <col min="6373" max="6373" width="16.28515625" style="1" customWidth="1"/>
    <col min="6374" max="6374" width="22.28515625" style="1" customWidth="1"/>
    <col min="6375" max="6375" width="17.42578125" style="1" customWidth="1"/>
    <col min="6376" max="6376" width="21.5703125" style="1" customWidth="1"/>
    <col min="6377" max="6377" width="14.28515625" style="1" customWidth="1"/>
    <col min="6378" max="6378" width="9.140625" style="1" customWidth="1"/>
    <col min="6379" max="6379" width="11.28515625" style="1" customWidth="1"/>
    <col min="6380" max="6623" width="9.140625" style="1"/>
    <col min="6624" max="6624" width="26" style="1" customWidth="1"/>
    <col min="6625" max="6625" width="21.140625" style="1" customWidth="1"/>
    <col min="6626" max="6626" width="11.140625" style="1" customWidth="1"/>
    <col min="6627" max="6627" width="11.28515625" style="1" customWidth="1"/>
    <col min="6628" max="6628" width="14.28515625" style="1" customWidth="1"/>
    <col min="6629" max="6629" width="16.28515625" style="1" customWidth="1"/>
    <col min="6630" max="6630" width="22.28515625" style="1" customWidth="1"/>
    <col min="6631" max="6631" width="17.42578125" style="1" customWidth="1"/>
    <col min="6632" max="6632" width="21.5703125" style="1" customWidth="1"/>
    <col min="6633" max="6633" width="14.28515625" style="1" customWidth="1"/>
    <col min="6634" max="6634" width="9.140625" style="1" customWidth="1"/>
    <col min="6635" max="6635" width="11.28515625" style="1" customWidth="1"/>
    <col min="6636" max="6879" width="9.140625" style="1"/>
    <col min="6880" max="6880" width="26" style="1" customWidth="1"/>
    <col min="6881" max="6881" width="21.140625" style="1" customWidth="1"/>
    <col min="6882" max="6882" width="11.140625" style="1" customWidth="1"/>
    <col min="6883" max="6883" width="11.28515625" style="1" customWidth="1"/>
    <col min="6884" max="6884" width="14.28515625" style="1" customWidth="1"/>
    <col min="6885" max="6885" width="16.28515625" style="1" customWidth="1"/>
    <col min="6886" max="6886" width="22.28515625" style="1" customWidth="1"/>
    <col min="6887" max="6887" width="17.42578125" style="1" customWidth="1"/>
    <col min="6888" max="6888" width="21.5703125" style="1" customWidth="1"/>
    <col min="6889" max="6889" width="14.28515625" style="1" customWidth="1"/>
    <col min="6890" max="6890" width="9.140625" style="1" customWidth="1"/>
    <col min="6891" max="6891" width="11.28515625" style="1" customWidth="1"/>
    <col min="6892" max="7135" width="9.140625" style="1"/>
    <col min="7136" max="7136" width="26" style="1" customWidth="1"/>
    <col min="7137" max="7137" width="21.140625" style="1" customWidth="1"/>
    <col min="7138" max="7138" width="11.140625" style="1" customWidth="1"/>
    <col min="7139" max="7139" width="11.28515625" style="1" customWidth="1"/>
    <col min="7140" max="7140" width="14.28515625" style="1" customWidth="1"/>
    <col min="7141" max="7141" width="16.28515625" style="1" customWidth="1"/>
    <col min="7142" max="7142" width="22.28515625" style="1" customWidth="1"/>
    <col min="7143" max="7143" width="17.42578125" style="1" customWidth="1"/>
    <col min="7144" max="7144" width="21.5703125" style="1" customWidth="1"/>
    <col min="7145" max="7145" width="14.28515625" style="1" customWidth="1"/>
    <col min="7146" max="7146" width="9.140625" style="1" customWidth="1"/>
    <col min="7147" max="7147" width="11.28515625" style="1" customWidth="1"/>
    <col min="7148" max="7391" width="9.140625" style="1"/>
    <col min="7392" max="7392" width="26" style="1" customWidth="1"/>
    <col min="7393" max="7393" width="21.140625" style="1" customWidth="1"/>
    <col min="7394" max="7394" width="11.140625" style="1" customWidth="1"/>
    <col min="7395" max="7395" width="11.28515625" style="1" customWidth="1"/>
    <col min="7396" max="7396" width="14.28515625" style="1" customWidth="1"/>
    <col min="7397" max="7397" width="16.28515625" style="1" customWidth="1"/>
    <col min="7398" max="7398" width="22.28515625" style="1" customWidth="1"/>
    <col min="7399" max="7399" width="17.42578125" style="1" customWidth="1"/>
    <col min="7400" max="7400" width="21.5703125" style="1" customWidth="1"/>
    <col min="7401" max="7401" width="14.28515625" style="1" customWidth="1"/>
    <col min="7402" max="7402" width="9.140625" style="1" customWidth="1"/>
    <col min="7403" max="7403" width="11.28515625" style="1" customWidth="1"/>
    <col min="7404" max="7647" width="9.140625" style="1"/>
    <col min="7648" max="7648" width="26" style="1" customWidth="1"/>
    <col min="7649" max="7649" width="21.140625" style="1" customWidth="1"/>
    <col min="7650" max="7650" width="11.140625" style="1" customWidth="1"/>
    <col min="7651" max="7651" width="11.28515625" style="1" customWidth="1"/>
    <col min="7652" max="7652" width="14.28515625" style="1" customWidth="1"/>
    <col min="7653" max="7653" width="16.28515625" style="1" customWidth="1"/>
    <col min="7654" max="7654" width="22.28515625" style="1" customWidth="1"/>
    <col min="7655" max="7655" width="17.42578125" style="1" customWidth="1"/>
    <col min="7656" max="7656" width="21.5703125" style="1" customWidth="1"/>
    <col min="7657" max="7657" width="14.28515625" style="1" customWidth="1"/>
    <col min="7658" max="7658" width="9.140625" style="1" customWidth="1"/>
    <col min="7659" max="7659" width="11.28515625" style="1" customWidth="1"/>
    <col min="7660" max="7903" width="9.140625" style="1"/>
    <col min="7904" max="7904" width="26" style="1" customWidth="1"/>
    <col min="7905" max="7905" width="21.140625" style="1" customWidth="1"/>
    <col min="7906" max="7906" width="11.140625" style="1" customWidth="1"/>
    <col min="7907" max="7907" width="11.28515625" style="1" customWidth="1"/>
    <col min="7908" max="7908" width="14.28515625" style="1" customWidth="1"/>
    <col min="7909" max="7909" width="16.28515625" style="1" customWidth="1"/>
    <col min="7910" max="7910" width="22.28515625" style="1" customWidth="1"/>
    <col min="7911" max="7911" width="17.42578125" style="1" customWidth="1"/>
    <col min="7912" max="7912" width="21.5703125" style="1" customWidth="1"/>
    <col min="7913" max="7913" width="14.28515625" style="1" customWidth="1"/>
    <col min="7914" max="7914" width="9.140625" style="1" customWidth="1"/>
    <col min="7915" max="7915" width="11.28515625" style="1" customWidth="1"/>
    <col min="7916" max="8159" width="9.140625" style="1"/>
    <col min="8160" max="8160" width="26" style="1" customWidth="1"/>
    <col min="8161" max="8161" width="21.140625" style="1" customWidth="1"/>
    <col min="8162" max="8162" width="11.140625" style="1" customWidth="1"/>
    <col min="8163" max="8163" width="11.28515625" style="1" customWidth="1"/>
    <col min="8164" max="8164" width="14.28515625" style="1" customWidth="1"/>
    <col min="8165" max="8165" width="16.28515625" style="1" customWidth="1"/>
    <col min="8166" max="8166" width="22.28515625" style="1" customWidth="1"/>
    <col min="8167" max="8167" width="17.42578125" style="1" customWidth="1"/>
    <col min="8168" max="8168" width="21.5703125" style="1" customWidth="1"/>
    <col min="8169" max="8169" width="14.28515625" style="1" customWidth="1"/>
    <col min="8170" max="8170" width="9.140625" style="1" customWidth="1"/>
    <col min="8171" max="8171" width="11.28515625" style="1" customWidth="1"/>
    <col min="8172" max="8415" width="9.140625" style="1"/>
    <col min="8416" max="8416" width="26" style="1" customWidth="1"/>
    <col min="8417" max="8417" width="21.140625" style="1" customWidth="1"/>
    <col min="8418" max="8418" width="11.140625" style="1" customWidth="1"/>
    <col min="8419" max="8419" width="11.28515625" style="1" customWidth="1"/>
    <col min="8420" max="8420" width="14.28515625" style="1" customWidth="1"/>
    <col min="8421" max="8421" width="16.28515625" style="1" customWidth="1"/>
    <col min="8422" max="8422" width="22.28515625" style="1" customWidth="1"/>
    <col min="8423" max="8423" width="17.42578125" style="1" customWidth="1"/>
    <col min="8424" max="8424" width="21.5703125" style="1" customWidth="1"/>
    <col min="8425" max="8425" width="14.28515625" style="1" customWidth="1"/>
    <col min="8426" max="8426" width="9.140625" style="1" customWidth="1"/>
    <col min="8427" max="8427" width="11.28515625" style="1" customWidth="1"/>
    <col min="8428" max="8671" width="9.140625" style="1"/>
    <col min="8672" max="8672" width="26" style="1" customWidth="1"/>
    <col min="8673" max="8673" width="21.140625" style="1" customWidth="1"/>
    <col min="8674" max="8674" width="11.140625" style="1" customWidth="1"/>
    <col min="8675" max="8675" width="11.28515625" style="1" customWidth="1"/>
    <col min="8676" max="8676" width="14.28515625" style="1" customWidth="1"/>
    <col min="8677" max="8677" width="16.28515625" style="1" customWidth="1"/>
    <col min="8678" max="8678" width="22.28515625" style="1" customWidth="1"/>
    <col min="8679" max="8679" width="17.42578125" style="1" customWidth="1"/>
    <col min="8680" max="8680" width="21.5703125" style="1" customWidth="1"/>
    <col min="8681" max="8681" width="14.28515625" style="1" customWidth="1"/>
    <col min="8682" max="8682" width="9.140625" style="1" customWidth="1"/>
    <col min="8683" max="8683" width="11.28515625" style="1" customWidth="1"/>
    <col min="8684" max="8927" width="9.140625" style="1"/>
    <col min="8928" max="8928" width="26" style="1" customWidth="1"/>
    <col min="8929" max="8929" width="21.140625" style="1" customWidth="1"/>
    <col min="8930" max="8930" width="11.140625" style="1" customWidth="1"/>
    <col min="8931" max="8931" width="11.28515625" style="1" customWidth="1"/>
    <col min="8932" max="8932" width="14.28515625" style="1" customWidth="1"/>
    <col min="8933" max="8933" width="16.28515625" style="1" customWidth="1"/>
    <col min="8934" max="8934" width="22.28515625" style="1" customWidth="1"/>
    <col min="8935" max="8935" width="17.42578125" style="1" customWidth="1"/>
    <col min="8936" max="8936" width="21.5703125" style="1" customWidth="1"/>
    <col min="8937" max="8937" width="14.28515625" style="1" customWidth="1"/>
    <col min="8938" max="8938" width="9.140625" style="1" customWidth="1"/>
    <col min="8939" max="8939" width="11.28515625" style="1" customWidth="1"/>
    <col min="8940" max="9183" width="9.140625" style="1"/>
    <col min="9184" max="9184" width="26" style="1" customWidth="1"/>
    <col min="9185" max="9185" width="21.140625" style="1" customWidth="1"/>
    <col min="9186" max="9186" width="11.140625" style="1" customWidth="1"/>
    <col min="9187" max="9187" width="11.28515625" style="1" customWidth="1"/>
    <col min="9188" max="9188" width="14.28515625" style="1" customWidth="1"/>
    <col min="9189" max="9189" width="16.28515625" style="1" customWidth="1"/>
    <col min="9190" max="9190" width="22.28515625" style="1" customWidth="1"/>
    <col min="9191" max="9191" width="17.42578125" style="1" customWidth="1"/>
    <col min="9192" max="9192" width="21.5703125" style="1" customWidth="1"/>
    <col min="9193" max="9193" width="14.28515625" style="1" customWidth="1"/>
    <col min="9194" max="9194" width="9.140625" style="1" customWidth="1"/>
    <col min="9195" max="9195" width="11.28515625" style="1" customWidth="1"/>
    <col min="9196" max="9439" width="9.140625" style="1"/>
    <col min="9440" max="9440" width="26" style="1" customWidth="1"/>
    <col min="9441" max="9441" width="21.140625" style="1" customWidth="1"/>
    <col min="9442" max="9442" width="11.140625" style="1" customWidth="1"/>
    <col min="9443" max="9443" width="11.28515625" style="1" customWidth="1"/>
    <col min="9444" max="9444" width="14.28515625" style="1" customWidth="1"/>
    <col min="9445" max="9445" width="16.28515625" style="1" customWidth="1"/>
    <col min="9446" max="9446" width="22.28515625" style="1" customWidth="1"/>
    <col min="9447" max="9447" width="17.42578125" style="1" customWidth="1"/>
    <col min="9448" max="9448" width="21.5703125" style="1" customWidth="1"/>
    <col min="9449" max="9449" width="14.28515625" style="1" customWidth="1"/>
    <col min="9450" max="9450" width="9.140625" style="1" customWidth="1"/>
    <col min="9451" max="9451" width="11.28515625" style="1" customWidth="1"/>
    <col min="9452" max="9695" width="9.140625" style="1"/>
    <col min="9696" max="9696" width="26" style="1" customWidth="1"/>
    <col min="9697" max="9697" width="21.140625" style="1" customWidth="1"/>
    <col min="9698" max="9698" width="11.140625" style="1" customWidth="1"/>
    <col min="9699" max="9699" width="11.28515625" style="1" customWidth="1"/>
    <col min="9700" max="9700" width="14.28515625" style="1" customWidth="1"/>
    <col min="9701" max="9701" width="16.28515625" style="1" customWidth="1"/>
    <col min="9702" max="9702" width="22.28515625" style="1" customWidth="1"/>
    <col min="9703" max="9703" width="17.42578125" style="1" customWidth="1"/>
    <col min="9704" max="9704" width="21.5703125" style="1" customWidth="1"/>
    <col min="9705" max="9705" width="14.28515625" style="1" customWidth="1"/>
    <col min="9706" max="9706" width="9.140625" style="1" customWidth="1"/>
    <col min="9707" max="9707" width="11.28515625" style="1" customWidth="1"/>
    <col min="9708" max="9951" width="9.140625" style="1"/>
    <col min="9952" max="9952" width="26" style="1" customWidth="1"/>
    <col min="9953" max="9953" width="21.140625" style="1" customWidth="1"/>
    <col min="9954" max="9954" width="11.140625" style="1" customWidth="1"/>
    <col min="9955" max="9955" width="11.28515625" style="1" customWidth="1"/>
    <col min="9956" max="9956" width="14.28515625" style="1" customWidth="1"/>
    <col min="9957" max="9957" width="16.28515625" style="1" customWidth="1"/>
    <col min="9958" max="9958" width="22.28515625" style="1" customWidth="1"/>
    <col min="9959" max="9959" width="17.42578125" style="1" customWidth="1"/>
    <col min="9960" max="9960" width="21.5703125" style="1" customWidth="1"/>
    <col min="9961" max="9961" width="14.28515625" style="1" customWidth="1"/>
    <col min="9962" max="9962" width="9.140625" style="1" customWidth="1"/>
    <col min="9963" max="9963" width="11.28515625" style="1" customWidth="1"/>
    <col min="9964" max="10207" width="9.140625" style="1"/>
    <col min="10208" max="10208" width="26" style="1" customWidth="1"/>
    <col min="10209" max="10209" width="21.140625" style="1" customWidth="1"/>
    <col min="10210" max="10210" width="11.140625" style="1" customWidth="1"/>
    <col min="10211" max="10211" width="11.28515625" style="1" customWidth="1"/>
    <col min="10212" max="10212" width="14.28515625" style="1" customWidth="1"/>
    <col min="10213" max="10213" width="16.28515625" style="1" customWidth="1"/>
    <col min="10214" max="10214" width="22.28515625" style="1" customWidth="1"/>
    <col min="10215" max="10215" width="17.42578125" style="1" customWidth="1"/>
    <col min="10216" max="10216" width="21.5703125" style="1" customWidth="1"/>
    <col min="10217" max="10217" width="14.28515625" style="1" customWidth="1"/>
    <col min="10218" max="10218" width="9.140625" style="1" customWidth="1"/>
    <col min="10219" max="10219" width="11.28515625" style="1" customWidth="1"/>
    <col min="10220" max="10463" width="9.140625" style="1"/>
    <col min="10464" max="10464" width="26" style="1" customWidth="1"/>
    <col min="10465" max="10465" width="21.140625" style="1" customWidth="1"/>
    <col min="10466" max="10466" width="11.140625" style="1" customWidth="1"/>
    <col min="10467" max="10467" width="11.28515625" style="1" customWidth="1"/>
    <col min="10468" max="10468" width="14.28515625" style="1" customWidth="1"/>
    <col min="10469" max="10469" width="16.28515625" style="1" customWidth="1"/>
    <col min="10470" max="10470" width="22.28515625" style="1" customWidth="1"/>
    <col min="10471" max="10471" width="17.42578125" style="1" customWidth="1"/>
    <col min="10472" max="10472" width="21.5703125" style="1" customWidth="1"/>
    <col min="10473" max="10473" width="14.28515625" style="1" customWidth="1"/>
    <col min="10474" max="10474" width="9.140625" style="1" customWidth="1"/>
    <col min="10475" max="10475" width="11.28515625" style="1" customWidth="1"/>
    <col min="10476" max="10719" width="9.140625" style="1"/>
    <col min="10720" max="10720" width="26" style="1" customWidth="1"/>
    <col min="10721" max="10721" width="21.140625" style="1" customWidth="1"/>
    <col min="10722" max="10722" width="11.140625" style="1" customWidth="1"/>
    <col min="10723" max="10723" width="11.28515625" style="1" customWidth="1"/>
    <col min="10724" max="10724" width="14.28515625" style="1" customWidth="1"/>
    <col min="10725" max="10725" width="16.28515625" style="1" customWidth="1"/>
    <col min="10726" max="10726" width="22.28515625" style="1" customWidth="1"/>
    <col min="10727" max="10727" width="17.42578125" style="1" customWidth="1"/>
    <col min="10728" max="10728" width="21.5703125" style="1" customWidth="1"/>
    <col min="10729" max="10729" width="14.28515625" style="1" customWidth="1"/>
    <col min="10730" max="10730" width="9.140625" style="1" customWidth="1"/>
    <col min="10731" max="10731" width="11.28515625" style="1" customWidth="1"/>
    <col min="10732" max="10975" width="9.140625" style="1"/>
    <col min="10976" max="10976" width="26" style="1" customWidth="1"/>
    <col min="10977" max="10977" width="21.140625" style="1" customWidth="1"/>
    <col min="10978" max="10978" width="11.140625" style="1" customWidth="1"/>
    <col min="10979" max="10979" width="11.28515625" style="1" customWidth="1"/>
    <col min="10980" max="10980" width="14.28515625" style="1" customWidth="1"/>
    <col min="10981" max="10981" width="16.28515625" style="1" customWidth="1"/>
    <col min="10982" max="10982" width="22.28515625" style="1" customWidth="1"/>
    <col min="10983" max="10983" width="17.42578125" style="1" customWidth="1"/>
    <col min="10984" max="10984" width="21.5703125" style="1" customWidth="1"/>
    <col min="10985" max="10985" width="14.28515625" style="1" customWidth="1"/>
    <col min="10986" max="10986" width="9.140625" style="1" customWidth="1"/>
    <col min="10987" max="10987" width="11.28515625" style="1" customWidth="1"/>
    <col min="10988" max="11231" width="9.140625" style="1"/>
    <col min="11232" max="11232" width="26" style="1" customWidth="1"/>
    <col min="11233" max="11233" width="21.140625" style="1" customWidth="1"/>
    <col min="11234" max="11234" width="11.140625" style="1" customWidth="1"/>
    <col min="11235" max="11235" width="11.28515625" style="1" customWidth="1"/>
    <col min="11236" max="11236" width="14.28515625" style="1" customWidth="1"/>
    <col min="11237" max="11237" width="16.28515625" style="1" customWidth="1"/>
    <col min="11238" max="11238" width="22.28515625" style="1" customWidth="1"/>
    <col min="11239" max="11239" width="17.42578125" style="1" customWidth="1"/>
    <col min="11240" max="11240" width="21.5703125" style="1" customWidth="1"/>
    <col min="11241" max="11241" width="14.28515625" style="1" customWidth="1"/>
    <col min="11242" max="11242" width="9.140625" style="1" customWidth="1"/>
    <col min="11243" max="11243" width="11.28515625" style="1" customWidth="1"/>
    <col min="11244" max="11487" width="9.140625" style="1"/>
    <col min="11488" max="11488" width="26" style="1" customWidth="1"/>
    <col min="11489" max="11489" width="21.140625" style="1" customWidth="1"/>
    <col min="11490" max="11490" width="11.140625" style="1" customWidth="1"/>
    <col min="11491" max="11491" width="11.28515625" style="1" customWidth="1"/>
    <col min="11492" max="11492" width="14.28515625" style="1" customWidth="1"/>
    <col min="11493" max="11493" width="16.28515625" style="1" customWidth="1"/>
    <col min="11494" max="11494" width="22.28515625" style="1" customWidth="1"/>
    <col min="11495" max="11495" width="17.42578125" style="1" customWidth="1"/>
    <col min="11496" max="11496" width="21.5703125" style="1" customWidth="1"/>
    <col min="11497" max="11497" width="14.28515625" style="1" customWidth="1"/>
    <col min="11498" max="11498" width="9.140625" style="1" customWidth="1"/>
    <col min="11499" max="11499" width="11.28515625" style="1" customWidth="1"/>
    <col min="11500" max="11743" width="9.140625" style="1"/>
    <col min="11744" max="11744" width="26" style="1" customWidth="1"/>
    <col min="11745" max="11745" width="21.140625" style="1" customWidth="1"/>
    <col min="11746" max="11746" width="11.140625" style="1" customWidth="1"/>
    <col min="11747" max="11747" width="11.28515625" style="1" customWidth="1"/>
    <col min="11748" max="11748" width="14.28515625" style="1" customWidth="1"/>
    <col min="11749" max="11749" width="16.28515625" style="1" customWidth="1"/>
    <col min="11750" max="11750" width="22.28515625" style="1" customWidth="1"/>
    <col min="11751" max="11751" width="17.42578125" style="1" customWidth="1"/>
    <col min="11752" max="11752" width="21.5703125" style="1" customWidth="1"/>
    <col min="11753" max="11753" width="14.28515625" style="1" customWidth="1"/>
    <col min="11754" max="11754" width="9.140625" style="1" customWidth="1"/>
    <col min="11755" max="11755" width="11.28515625" style="1" customWidth="1"/>
    <col min="11756" max="11999" width="9.140625" style="1"/>
    <col min="12000" max="12000" width="26" style="1" customWidth="1"/>
    <col min="12001" max="12001" width="21.140625" style="1" customWidth="1"/>
    <col min="12002" max="12002" width="11.140625" style="1" customWidth="1"/>
    <col min="12003" max="12003" width="11.28515625" style="1" customWidth="1"/>
    <col min="12004" max="12004" width="14.28515625" style="1" customWidth="1"/>
    <col min="12005" max="12005" width="16.28515625" style="1" customWidth="1"/>
    <col min="12006" max="12006" width="22.28515625" style="1" customWidth="1"/>
    <col min="12007" max="12007" width="17.42578125" style="1" customWidth="1"/>
    <col min="12008" max="12008" width="21.5703125" style="1" customWidth="1"/>
    <col min="12009" max="12009" width="14.28515625" style="1" customWidth="1"/>
    <col min="12010" max="12010" width="9.140625" style="1" customWidth="1"/>
    <col min="12011" max="12011" width="11.28515625" style="1" customWidth="1"/>
    <col min="12012" max="12255" width="9.140625" style="1"/>
    <col min="12256" max="12256" width="26" style="1" customWidth="1"/>
    <col min="12257" max="12257" width="21.140625" style="1" customWidth="1"/>
    <col min="12258" max="12258" width="11.140625" style="1" customWidth="1"/>
    <col min="12259" max="12259" width="11.28515625" style="1" customWidth="1"/>
    <col min="12260" max="12260" width="14.28515625" style="1" customWidth="1"/>
    <col min="12261" max="12261" width="16.28515625" style="1" customWidth="1"/>
    <col min="12262" max="12262" width="22.28515625" style="1" customWidth="1"/>
    <col min="12263" max="12263" width="17.42578125" style="1" customWidth="1"/>
    <col min="12264" max="12264" width="21.5703125" style="1" customWidth="1"/>
    <col min="12265" max="12265" width="14.28515625" style="1" customWidth="1"/>
    <col min="12266" max="12266" width="9.140625" style="1" customWidth="1"/>
    <col min="12267" max="12267" width="11.28515625" style="1" customWidth="1"/>
    <col min="12268" max="12511" width="9.140625" style="1"/>
    <col min="12512" max="12512" width="26" style="1" customWidth="1"/>
    <col min="12513" max="12513" width="21.140625" style="1" customWidth="1"/>
    <col min="12514" max="12514" width="11.140625" style="1" customWidth="1"/>
    <col min="12515" max="12515" width="11.28515625" style="1" customWidth="1"/>
    <col min="12516" max="12516" width="14.28515625" style="1" customWidth="1"/>
    <col min="12517" max="12517" width="16.28515625" style="1" customWidth="1"/>
    <col min="12518" max="12518" width="22.28515625" style="1" customWidth="1"/>
    <col min="12519" max="12519" width="17.42578125" style="1" customWidth="1"/>
    <col min="12520" max="12520" width="21.5703125" style="1" customWidth="1"/>
    <col min="12521" max="12521" width="14.28515625" style="1" customWidth="1"/>
    <col min="12522" max="12522" width="9.140625" style="1" customWidth="1"/>
    <col min="12523" max="12523" width="11.28515625" style="1" customWidth="1"/>
    <col min="12524" max="12767" width="9.140625" style="1"/>
    <col min="12768" max="12768" width="26" style="1" customWidth="1"/>
    <col min="12769" max="12769" width="21.140625" style="1" customWidth="1"/>
    <col min="12770" max="12770" width="11.140625" style="1" customWidth="1"/>
    <col min="12771" max="12771" width="11.28515625" style="1" customWidth="1"/>
    <col min="12772" max="12772" width="14.28515625" style="1" customWidth="1"/>
    <col min="12773" max="12773" width="16.28515625" style="1" customWidth="1"/>
    <col min="12774" max="12774" width="22.28515625" style="1" customWidth="1"/>
    <col min="12775" max="12775" width="17.42578125" style="1" customWidth="1"/>
    <col min="12776" max="12776" width="21.5703125" style="1" customWidth="1"/>
    <col min="12777" max="12777" width="14.28515625" style="1" customWidth="1"/>
    <col min="12778" max="12778" width="9.140625" style="1" customWidth="1"/>
    <col min="12779" max="12779" width="11.28515625" style="1" customWidth="1"/>
    <col min="12780" max="13023" width="9.140625" style="1"/>
    <col min="13024" max="13024" width="26" style="1" customWidth="1"/>
    <col min="13025" max="13025" width="21.140625" style="1" customWidth="1"/>
    <col min="13026" max="13026" width="11.140625" style="1" customWidth="1"/>
    <col min="13027" max="13027" width="11.28515625" style="1" customWidth="1"/>
    <col min="13028" max="13028" width="14.28515625" style="1" customWidth="1"/>
    <col min="13029" max="13029" width="16.28515625" style="1" customWidth="1"/>
    <col min="13030" max="13030" width="22.28515625" style="1" customWidth="1"/>
    <col min="13031" max="13031" width="17.42578125" style="1" customWidth="1"/>
    <col min="13032" max="13032" width="21.5703125" style="1" customWidth="1"/>
    <col min="13033" max="13033" width="14.28515625" style="1" customWidth="1"/>
    <col min="13034" max="13034" width="9.140625" style="1" customWidth="1"/>
    <col min="13035" max="13035" width="11.28515625" style="1" customWidth="1"/>
    <col min="13036" max="13279" width="9.140625" style="1"/>
    <col min="13280" max="13280" width="26" style="1" customWidth="1"/>
    <col min="13281" max="13281" width="21.140625" style="1" customWidth="1"/>
    <col min="13282" max="13282" width="11.140625" style="1" customWidth="1"/>
    <col min="13283" max="13283" width="11.28515625" style="1" customWidth="1"/>
    <col min="13284" max="13284" width="14.28515625" style="1" customWidth="1"/>
    <col min="13285" max="13285" width="16.28515625" style="1" customWidth="1"/>
    <col min="13286" max="13286" width="22.28515625" style="1" customWidth="1"/>
    <col min="13287" max="13287" width="17.42578125" style="1" customWidth="1"/>
    <col min="13288" max="13288" width="21.5703125" style="1" customWidth="1"/>
    <col min="13289" max="13289" width="14.28515625" style="1" customWidth="1"/>
    <col min="13290" max="13290" width="9.140625" style="1" customWidth="1"/>
    <col min="13291" max="13291" width="11.28515625" style="1" customWidth="1"/>
    <col min="13292" max="13535" width="9.140625" style="1"/>
    <col min="13536" max="13536" width="26" style="1" customWidth="1"/>
    <col min="13537" max="13537" width="21.140625" style="1" customWidth="1"/>
    <col min="13538" max="13538" width="11.140625" style="1" customWidth="1"/>
    <col min="13539" max="13539" width="11.28515625" style="1" customWidth="1"/>
    <col min="13540" max="13540" width="14.28515625" style="1" customWidth="1"/>
    <col min="13541" max="13541" width="16.28515625" style="1" customWidth="1"/>
    <col min="13542" max="13542" width="22.28515625" style="1" customWidth="1"/>
    <col min="13543" max="13543" width="17.42578125" style="1" customWidth="1"/>
    <col min="13544" max="13544" width="21.5703125" style="1" customWidth="1"/>
    <col min="13545" max="13545" width="14.28515625" style="1" customWidth="1"/>
    <col min="13546" max="13546" width="9.140625" style="1" customWidth="1"/>
    <col min="13547" max="13547" width="11.28515625" style="1" customWidth="1"/>
    <col min="13548" max="13791" width="9.140625" style="1"/>
    <col min="13792" max="13792" width="26" style="1" customWidth="1"/>
    <col min="13793" max="13793" width="21.140625" style="1" customWidth="1"/>
    <col min="13794" max="13794" width="11.140625" style="1" customWidth="1"/>
    <col min="13795" max="13795" width="11.28515625" style="1" customWidth="1"/>
    <col min="13796" max="13796" width="14.28515625" style="1" customWidth="1"/>
    <col min="13797" max="13797" width="16.28515625" style="1" customWidth="1"/>
    <col min="13798" max="13798" width="22.28515625" style="1" customWidth="1"/>
    <col min="13799" max="13799" width="17.42578125" style="1" customWidth="1"/>
    <col min="13800" max="13800" width="21.5703125" style="1" customWidth="1"/>
    <col min="13801" max="13801" width="14.28515625" style="1" customWidth="1"/>
    <col min="13802" max="13802" width="9.140625" style="1" customWidth="1"/>
    <col min="13803" max="13803" width="11.28515625" style="1" customWidth="1"/>
    <col min="13804" max="14047" width="9.140625" style="1"/>
    <col min="14048" max="14048" width="26" style="1" customWidth="1"/>
    <col min="14049" max="14049" width="21.140625" style="1" customWidth="1"/>
    <col min="14050" max="14050" width="11.140625" style="1" customWidth="1"/>
    <col min="14051" max="14051" width="11.28515625" style="1" customWidth="1"/>
    <col min="14052" max="14052" width="14.28515625" style="1" customWidth="1"/>
    <col min="14053" max="14053" width="16.28515625" style="1" customWidth="1"/>
    <col min="14054" max="14054" width="22.28515625" style="1" customWidth="1"/>
    <col min="14055" max="14055" width="17.42578125" style="1" customWidth="1"/>
    <col min="14056" max="14056" width="21.5703125" style="1" customWidth="1"/>
    <col min="14057" max="14057" width="14.28515625" style="1" customWidth="1"/>
    <col min="14058" max="14058" width="9.140625" style="1" customWidth="1"/>
    <col min="14059" max="14059" width="11.28515625" style="1" customWidth="1"/>
    <col min="14060" max="14303" width="9.140625" style="1"/>
    <col min="14304" max="14304" width="26" style="1" customWidth="1"/>
    <col min="14305" max="14305" width="21.140625" style="1" customWidth="1"/>
    <col min="14306" max="14306" width="11.140625" style="1" customWidth="1"/>
    <col min="14307" max="14307" width="11.28515625" style="1" customWidth="1"/>
    <col min="14308" max="14308" width="14.28515625" style="1" customWidth="1"/>
    <col min="14309" max="14309" width="16.28515625" style="1" customWidth="1"/>
    <col min="14310" max="14310" width="22.28515625" style="1" customWidth="1"/>
    <col min="14311" max="14311" width="17.42578125" style="1" customWidth="1"/>
    <col min="14312" max="14312" width="21.5703125" style="1" customWidth="1"/>
    <col min="14313" max="14313" width="14.28515625" style="1" customWidth="1"/>
    <col min="14314" max="14314" width="9.140625" style="1" customWidth="1"/>
    <col min="14315" max="14315" width="11.28515625" style="1" customWidth="1"/>
    <col min="14316" max="14559" width="9.140625" style="1"/>
    <col min="14560" max="14560" width="26" style="1" customWidth="1"/>
    <col min="14561" max="14561" width="21.140625" style="1" customWidth="1"/>
    <col min="14562" max="14562" width="11.140625" style="1" customWidth="1"/>
    <col min="14563" max="14563" width="11.28515625" style="1" customWidth="1"/>
    <col min="14564" max="14564" width="14.28515625" style="1" customWidth="1"/>
    <col min="14565" max="14565" width="16.28515625" style="1" customWidth="1"/>
    <col min="14566" max="14566" width="22.28515625" style="1" customWidth="1"/>
    <col min="14567" max="14567" width="17.42578125" style="1" customWidth="1"/>
    <col min="14568" max="14568" width="21.5703125" style="1" customWidth="1"/>
    <col min="14569" max="14569" width="14.28515625" style="1" customWidth="1"/>
    <col min="14570" max="14570" width="9.140625" style="1" customWidth="1"/>
    <col min="14571" max="14571" width="11.28515625" style="1" customWidth="1"/>
    <col min="14572" max="14815" width="9.140625" style="1"/>
    <col min="14816" max="14816" width="26" style="1" customWidth="1"/>
    <col min="14817" max="14817" width="21.140625" style="1" customWidth="1"/>
    <col min="14818" max="14818" width="11.140625" style="1" customWidth="1"/>
    <col min="14819" max="14819" width="11.28515625" style="1" customWidth="1"/>
    <col min="14820" max="14820" width="14.28515625" style="1" customWidth="1"/>
    <col min="14821" max="14821" width="16.28515625" style="1" customWidth="1"/>
    <col min="14822" max="14822" width="22.28515625" style="1" customWidth="1"/>
    <col min="14823" max="14823" width="17.42578125" style="1" customWidth="1"/>
    <col min="14824" max="14824" width="21.5703125" style="1" customWidth="1"/>
    <col min="14825" max="14825" width="14.28515625" style="1" customWidth="1"/>
    <col min="14826" max="14826" width="9.140625" style="1" customWidth="1"/>
    <col min="14827" max="14827" width="11.28515625" style="1" customWidth="1"/>
    <col min="14828" max="15071" width="9.140625" style="1"/>
    <col min="15072" max="15072" width="26" style="1" customWidth="1"/>
    <col min="15073" max="15073" width="21.140625" style="1" customWidth="1"/>
    <col min="15074" max="15074" width="11.140625" style="1" customWidth="1"/>
    <col min="15075" max="15075" width="11.28515625" style="1" customWidth="1"/>
    <col min="15076" max="15076" width="14.28515625" style="1" customWidth="1"/>
    <col min="15077" max="15077" width="16.28515625" style="1" customWidth="1"/>
    <col min="15078" max="15078" width="22.28515625" style="1" customWidth="1"/>
    <col min="15079" max="15079" width="17.42578125" style="1" customWidth="1"/>
    <col min="15080" max="15080" width="21.5703125" style="1" customWidth="1"/>
    <col min="15081" max="15081" width="14.28515625" style="1" customWidth="1"/>
    <col min="15082" max="15082" width="9.140625" style="1" customWidth="1"/>
    <col min="15083" max="15083" width="11.28515625" style="1" customWidth="1"/>
    <col min="15084" max="15327" width="9.140625" style="1"/>
    <col min="15328" max="15328" width="26" style="1" customWidth="1"/>
    <col min="15329" max="15329" width="21.140625" style="1" customWidth="1"/>
    <col min="15330" max="15330" width="11.140625" style="1" customWidth="1"/>
    <col min="15331" max="15331" width="11.28515625" style="1" customWidth="1"/>
    <col min="15332" max="15332" width="14.28515625" style="1" customWidth="1"/>
    <col min="15333" max="15333" width="16.28515625" style="1" customWidth="1"/>
    <col min="15334" max="15334" width="22.28515625" style="1" customWidth="1"/>
    <col min="15335" max="15335" width="17.42578125" style="1" customWidth="1"/>
    <col min="15336" max="15336" width="21.5703125" style="1" customWidth="1"/>
    <col min="15337" max="15337" width="14.28515625" style="1" customWidth="1"/>
    <col min="15338" max="15338" width="9.140625" style="1" customWidth="1"/>
    <col min="15339" max="15339" width="11.28515625" style="1" customWidth="1"/>
    <col min="15340" max="15583" width="9.140625" style="1"/>
    <col min="15584" max="15584" width="26" style="1" customWidth="1"/>
    <col min="15585" max="15585" width="21.140625" style="1" customWidth="1"/>
    <col min="15586" max="15586" width="11.140625" style="1" customWidth="1"/>
    <col min="15587" max="15587" width="11.28515625" style="1" customWidth="1"/>
    <col min="15588" max="15588" width="14.28515625" style="1" customWidth="1"/>
    <col min="15589" max="15589" width="16.28515625" style="1" customWidth="1"/>
    <col min="15590" max="15590" width="22.28515625" style="1" customWidth="1"/>
    <col min="15591" max="15591" width="17.42578125" style="1" customWidth="1"/>
    <col min="15592" max="15592" width="21.5703125" style="1" customWidth="1"/>
    <col min="15593" max="15593" width="14.28515625" style="1" customWidth="1"/>
    <col min="15594" max="15594" width="9.140625" style="1" customWidth="1"/>
    <col min="15595" max="15595" width="11.28515625" style="1" customWidth="1"/>
    <col min="15596" max="15839" width="9.140625" style="1"/>
    <col min="15840" max="15840" width="26" style="1" customWidth="1"/>
    <col min="15841" max="15841" width="21.140625" style="1" customWidth="1"/>
    <col min="15842" max="15842" width="11.140625" style="1" customWidth="1"/>
    <col min="15843" max="15843" width="11.28515625" style="1" customWidth="1"/>
    <col min="15844" max="15844" width="14.28515625" style="1" customWidth="1"/>
    <col min="15845" max="15845" width="16.28515625" style="1" customWidth="1"/>
    <col min="15846" max="15846" width="22.28515625" style="1" customWidth="1"/>
    <col min="15847" max="15847" width="17.42578125" style="1" customWidth="1"/>
    <col min="15848" max="15848" width="21.5703125" style="1" customWidth="1"/>
    <col min="15849" max="15849" width="14.28515625" style="1" customWidth="1"/>
    <col min="15850" max="15850" width="9.140625" style="1" customWidth="1"/>
    <col min="15851" max="15851" width="11.28515625" style="1" customWidth="1"/>
    <col min="15852" max="16095" width="9.140625" style="1"/>
    <col min="16096" max="16096" width="26" style="1" customWidth="1"/>
    <col min="16097" max="16097" width="21.140625" style="1" customWidth="1"/>
    <col min="16098" max="16098" width="11.140625" style="1" customWidth="1"/>
    <col min="16099" max="16099" width="11.28515625" style="1" customWidth="1"/>
    <col min="16100" max="16100" width="14.28515625" style="1" customWidth="1"/>
    <col min="16101" max="16101" width="16.28515625" style="1" customWidth="1"/>
    <col min="16102" max="16102" width="22.28515625" style="1" customWidth="1"/>
    <col min="16103" max="16103" width="17.42578125" style="1" customWidth="1"/>
    <col min="16104" max="16104" width="21.5703125" style="1" customWidth="1"/>
    <col min="16105" max="16105" width="14.28515625" style="1" customWidth="1"/>
    <col min="16106" max="16106" width="9.140625" style="1" customWidth="1"/>
    <col min="16107" max="16107" width="11.28515625" style="1" customWidth="1"/>
    <col min="16108" max="16384" width="9.140625" style="1"/>
  </cols>
  <sheetData>
    <row r="1" spans="1:6" ht="15" customHeight="1" x14ac:dyDescent="0.25">
      <c r="B1" s="111" t="s">
        <v>94</v>
      </c>
      <c r="C1" s="111"/>
    </row>
    <row r="2" spans="1:6" ht="15" customHeight="1" x14ac:dyDescent="0.25">
      <c r="B2" s="49"/>
    </row>
    <row r="3" spans="1:6" ht="15.75" thickBot="1" x14ac:dyDescent="0.3"/>
    <row r="4" spans="1:6" ht="36" customHeight="1" x14ac:dyDescent="0.25">
      <c r="A4" s="60" t="s">
        <v>0</v>
      </c>
      <c r="B4" s="61" t="s">
        <v>1</v>
      </c>
      <c r="C4" s="62" t="s">
        <v>2</v>
      </c>
      <c r="D4" s="68" t="s">
        <v>95</v>
      </c>
      <c r="E4" s="62" t="s">
        <v>48</v>
      </c>
      <c r="F4" s="68" t="s">
        <v>95</v>
      </c>
    </row>
    <row r="5" spans="1:6" ht="50.25" hidden="1" customHeight="1" x14ac:dyDescent="0.25">
      <c r="A5" s="50"/>
      <c r="B5" s="51"/>
      <c r="C5" s="58"/>
      <c r="E5" s="66"/>
    </row>
    <row r="6" spans="1:6" ht="15" hidden="1" customHeight="1" x14ac:dyDescent="0.25">
      <c r="A6" s="50"/>
      <c r="B6" s="52"/>
      <c r="C6" s="59"/>
      <c r="E6" s="66"/>
    </row>
    <row r="7" spans="1:6" x14ac:dyDescent="0.25">
      <c r="A7" s="88">
        <v>1</v>
      </c>
      <c r="B7" s="89" t="s">
        <v>6</v>
      </c>
      <c r="C7" s="78">
        <v>0.56200000000000006</v>
      </c>
      <c r="D7" s="78">
        <v>-2.7297351519513069E-2</v>
      </c>
      <c r="E7" s="78">
        <v>1.637</v>
      </c>
      <c r="F7" s="78">
        <v>-0.52810163704364133</v>
      </c>
    </row>
    <row r="8" spans="1:6" x14ac:dyDescent="0.25">
      <c r="A8" s="88">
        <v>2</v>
      </c>
      <c r="B8" s="89" t="s">
        <v>7</v>
      </c>
      <c r="C8" s="78">
        <v>0.65100000000000002</v>
      </c>
      <c r="D8" s="78">
        <v>6.1702648480486899E-2</v>
      </c>
      <c r="E8" s="75">
        <v>3.9630000000000001</v>
      </c>
      <c r="F8" s="75">
        <v>1.7978983629563587</v>
      </c>
    </row>
    <row r="9" spans="1:6" x14ac:dyDescent="0.25">
      <c r="A9" s="88">
        <v>3</v>
      </c>
      <c r="B9" s="89" t="s">
        <v>8</v>
      </c>
      <c r="C9" s="78">
        <v>0.64433333333333331</v>
      </c>
      <c r="D9" s="78">
        <v>5.503598181382019E-2</v>
      </c>
      <c r="E9" s="75">
        <v>4.3739999999999997</v>
      </c>
      <c r="F9" s="75">
        <v>2.2088983629563583</v>
      </c>
    </row>
    <row r="10" spans="1:6" x14ac:dyDescent="0.25">
      <c r="A10" s="88">
        <v>4</v>
      </c>
      <c r="B10" s="89" t="s">
        <v>9</v>
      </c>
      <c r="C10" s="78">
        <v>0.62914529914529915</v>
      </c>
      <c r="D10" s="78">
        <v>3.9847947625786029E-2</v>
      </c>
      <c r="E10" s="75">
        <v>3.262</v>
      </c>
      <c r="F10" s="75">
        <v>1.0968983629563587</v>
      </c>
    </row>
    <row r="11" spans="1:6" x14ac:dyDescent="0.25">
      <c r="A11" s="88">
        <v>5</v>
      </c>
      <c r="B11" s="89" t="s">
        <v>10</v>
      </c>
      <c r="C11" s="71">
        <v>0.53200000000000003</v>
      </c>
      <c r="D11" s="71">
        <v>-5.7297351519513096E-2</v>
      </c>
      <c r="E11" s="75">
        <v>3.242</v>
      </c>
      <c r="F11" s="75">
        <v>1.0768983629563587</v>
      </c>
    </row>
    <row r="12" spans="1:6" ht="25.5" x14ac:dyDescent="0.25">
      <c r="A12" s="88">
        <v>6</v>
      </c>
      <c r="B12" s="89" t="s">
        <v>44</v>
      </c>
      <c r="C12" s="78">
        <v>0.53700000000000003</v>
      </c>
      <c r="D12" s="78">
        <v>-5.2297351519513091E-2</v>
      </c>
      <c r="E12" s="78">
        <v>1.7661647216133733</v>
      </c>
      <c r="F12" s="78">
        <v>-0.39893691543026799</v>
      </c>
    </row>
    <row r="13" spans="1:6" x14ac:dyDescent="0.25">
      <c r="A13" s="88">
        <v>7</v>
      </c>
      <c r="B13" s="89" t="s">
        <v>11</v>
      </c>
      <c r="C13" s="78">
        <v>0.63228174603174603</v>
      </c>
      <c r="D13" s="78">
        <v>4.2984394512232904E-2</v>
      </c>
      <c r="E13" s="78">
        <v>2.6920000000000002</v>
      </c>
      <c r="F13" s="78">
        <v>0.52689836295635883</v>
      </c>
    </row>
    <row r="14" spans="1:6" x14ac:dyDescent="0.25">
      <c r="A14" s="88">
        <v>8</v>
      </c>
      <c r="B14" s="89" t="s">
        <v>12</v>
      </c>
      <c r="C14" s="78">
        <v>0.63195611577964517</v>
      </c>
      <c r="D14" s="78">
        <v>4.2658764260132043E-2</v>
      </c>
      <c r="E14" s="78">
        <v>1.726341245024172</v>
      </c>
      <c r="F14" s="78">
        <v>-0.43876039201946937</v>
      </c>
    </row>
    <row r="15" spans="1:6" x14ac:dyDescent="0.25">
      <c r="A15" s="88">
        <v>9</v>
      </c>
      <c r="B15" s="89" t="s">
        <v>13</v>
      </c>
      <c r="C15" s="78">
        <v>0.61759873949579824</v>
      </c>
      <c r="D15" s="78">
        <v>2.8301387976285119E-2</v>
      </c>
      <c r="E15" s="71">
        <v>0.87968240817453747</v>
      </c>
      <c r="F15" s="71">
        <v>-1.2854192288691038</v>
      </c>
    </row>
    <row r="16" spans="1:6" x14ac:dyDescent="0.25">
      <c r="A16" s="88">
        <v>10</v>
      </c>
      <c r="B16" s="90" t="s">
        <v>39</v>
      </c>
      <c r="C16" s="71">
        <v>0.45600000000000002</v>
      </c>
      <c r="D16" s="71">
        <v>-0.13329735151951311</v>
      </c>
      <c r="E16" s="71">
        <v>1.1458420348058904</v>
      </c>
      <c r="F16" s="71">
        <v>-1.0192596022377509</v>
      </c>
    </row>
    <row r="17" spans="1:6" x14ac:dyDescent="0.25">
      <c r="A17" s="88">
        <v>11</v>
      </c>
      <c r="B17" s="91" t="s">
        <v>14</v>
      </c>
      <c r="C17" s="75">
        <v>0.73548879551820734</v>
      </c>
      <c r="D17" s="75">
        <v>0.14619144399869421</v>
      </c>
      <c r="E17" s="78">
        <v>2.508</v>
      </c>
      <c r="F17" s="78">
        <v>0.34289836295635867</v>
      </c>
    </row>
    <row r="18" spans="1:6" ht="25.5" x14ac:dyDescent="0.25">
      <c r="A18" s="88">
        <v>12</v>
      </c>
      <c r="B18" s="89" t="s">
        <v>45</v>
      </c>
      <c r="C18" s="78">
        <v>0.60346405228758171</v>
      </c>
      <c r="D18" s="78">
        <v>1.4166700768068585E-2</v>
      </c>
      <c r="E18" s="78">
        <v>2.1659999999999999</v>
      </c>
      <c r="F18" s="78">
        <v>8.9836295635858932E-4</v>
      </c>
    </row>
    <row r="19" spans="1:6" x14ac:dyDescent="0.25">
      <c r="A19" s="88">
        <v>13</v>
      </c>
      <c r="B19" s="89" t="s">
        <v>15</v>
      </c>
      <c r="C19" s="78">
        <v>0.62493113912231557</v>
      </c>
      <c r="D19" s="78">
        <v>3.5633787602802447E-2</v>
      </c>
      <c r="E19" s="78">
        <v>2.052</v>
      </c>
      <c r="F19" s="78">
        <v>-0.11310163704364129</v>
      </c>
    </row>
    <row r="20" spans="1:6" x14ac:dyDescent="0.25">
      <c r="A20" s="88">
        <v>14</v>
      </c>
      <c r="B20" s="89" t="s">
        <v>40</v>
      </c>
      <c r="C20" s="71">
        <v>0.47013942307692314</v>
      </c>
      <c r="D20" s="71">
        <v>-0.11915792844258999</v>
      </c>
      <c r="E20" s="71">
        <v>1.0013697647733795</v>
      </c>
      <c r="F20" s="71">
        <v>-1.1637318722702619</v>
      </c>
    </row>
    <row r="21" spans="1:6" x14ac:dyDescent="0.25">
      <c r="A21" s="88">
        <v>15</v>
      </c>
      <c r="B21" s="89" t="s">
        <v>16</v>
      </c>
      <c r="C21" s="78">
        <v>0.56935854341736691</v>
      </c>
      <c r="D21" s="78">
        <v>-1.993880810214621E-2</v>
      </c>
      <c r="E21" s="78">
        <v>1.5280549698336054</v>
      </c>
      <c r="F21" s="78">
        <v>-0.63704666721003589</v>
      </c>
    </row>
    <row r="22" spans="1:6" x14ac:dyDescent="0.25">
      <c r="A22" s="88">
        <v>16</v>
      </c>
      <c r="B22" s="89" t="s">
        <v>17</v>
      </c>
      <c r="C22" s="78">
        <v>0.59879458450046685</v>
      </c>
      <c r="D22" s="78">
        <v>9.4972329809537293E-3</v>
      </c>
      <c r="E22" s="71">
        <v>1.3231973684210525</v>
      </c>
      <c r="F22" s="71">
        <v>-0.84190426862258883</v>
      </c>
    </row>
    <row r="23" spans="1:6" x14ac:dyDescent="0.25">
      <c r="A23" s="88">
        <v>17</v>
      </c>
      <c r="B23" s="92" t="s">
        <v>18</v>
      </c>
      <c r="C23" s="71">
        <v>0.5002707749766574</v>
      </c>
      <c r="D23" s="71">
        <v>-8.9026576542855729E-2</v>
      </c>
      <c r="E23" s="78">
        <v>1.6220000000000001</v>
      </c>
      <c r="F23" s="78">
        <v>-0.54310163704364123</v>
      </c>
    </row>
    <row r="24" spans="1:6" x14ac:dyDescent="0.25">
      <c r="A24" s="88">
        <v>18</v>
      </c>
      <c r="B24" s="92" t="s">
        <v>19</v>
      </c>
      <c r="C24" s="78">
        <v>0.53599579831932787</v>
      </c>
      <c r="D24" s="78">
        <v>-5.3301553200185259E-2</v>
      </c>
      <c r="E24" s="78">
        <v>1.6080000000000001</v>
      </c>
      <c r="F24" s="78">
        <v>-0.55710163704364124</v>
      </c>
    </row>
    <row r="25" spans="1:6" x14ac:dyDescent="0.25">
      <c r="A25" s="88">
        <v>19</v>
      </c>
      <c r="B25" s="89" t="s">
        <v>20</v>
      </c>
      <c r="C25" s="75">
        <v>0.71234080298786173</v>
      </c>
      <c r="D25" s="75">
        <v>0.12304345146834861</v>
      </c>
      <c r="E25" s="78">
        <v>1.526</v>
      </c>
      <c r="F25" s="78">
        <v>-0.63910163704364131</v>
      </c>
    </row>
    <row r="26" spans="1:6" x14ac:dyDescent="0.25">
      <c r="A26" s="88">
        <v>20</v>
      </c>
      <c r="B26" s="89" t="s">
        <v>21</v>
      </c>
      <c r="C26" s="75">
        <v>0.71199999999999997</v>
      </c>
      <c r="D26" s="75">
        <v>0.12270264848048684</v>
      </c>
      <c r="E26" s="78">
        <v>2.7480000000000002</v>
      </c>
      <c r="F26" s="78">
        <v>0.58289836295635888</v>
      </c>
    </row>
    <row r="27" spans="1:6" x14ac:dyDescent="0.25">
      <c r="A27" s="88">
        <v>21</v>
      </c>
      <c r="B27" s="89" t="s">
        <v>22</v>
      </c>
      <c r="C27" s="78">
        <v>0.54066199813258642</v>
      </c>
      <c r="D27" s="78">
        <v>-4.8635353386926705E-2</v>
      </c>
      <c r="E27" s="78">
        <v>2.601</v>
      </c>
      <c r="F27" s="78">
        <v>0.43589836295635864</v>
      </c>
    </row>
    <row r="28" spans="1:6" x14ac:dyDescent="0.25">
      <c r="A28" s="88">
        <v>22</v>
      </c>
      <c r="B28" s="89" t="s">
        <v>50</v>
      </c>
      <c r="C28" s="78">
        <v>0.58431722689075627</v>
      </c>
      <c r="D28" s="78">
        <v>-4.9801246287568546E-3</v>
      </c>
      <c r="E28" s="78">
        <v>2.5329999999999999</v>
      </c>
      <c r="F28" s="78">
        <v>0.36789836295635858</v>
      </c>
    </row>
    <row r="29" spans="1:6" x14ac:dyDescent="0.25">
      <c r="A29" s="88">
        <v>23</v>
      </c>
      <c r="B29" s="89" t="s">
        <v>23</v>
      </c>
      <c r="C29" s="71">
        <v>0.51200000000000001</v>
      </c>
      <c r="D29" s="71">
        <v>-7.7297351519513113E-2</v>
      </c>
      <c r="E29" s="78">
        <v>2.84838651218063</v>
      </c>
      <c r="F29" s="78">
        <v>0.68328487513698866</v>
      </c>
    </row>
    <row r="30" spans="1:6" x14ac:dyDescent="0.25">
      <c r="A30" s="88">
        <v>24</v>
      </c>
      <c r="B30" s="89" t="s">
        <v>24</v>
      </c>
      <c r="C30" s="78">
        <v>0.5529096638655463</v>
      </c>
      <c r="D30" s="78">
        <v>-3.6387687653966827E-2</v>
      </c>
      <c r="E30" s="71">
        <v>1.2753778044871793</v>
      </c>
      <c r="F30" s="71">
        <v>-0.88972383255646204</v>
      </c>
    </row>
    <row r="31" spans="1:6" x14ac:dyDescent="0.25">
      <c r="A31" s="88">
        <v>25</v>
      </c>
      <c r="B31" s="89" t="s">
        <v>26</v>
      </c>
      <c r="C31" s="78">
        <v>0.56641806722689081</v>
      </c>
      <c r="D31" s="78">
        <v>-2.2879284292622315E-2</v>
      </c>
      <c r="E31" s="78">
        <v>2.42090898976413</v>
      </c>
      <c r="F31" s="78">
        <v>0.25580735272048871</v>
      </c>
    </row>
    <row r="32" spans="1:6" x14ac:dyDescent="0.25">
      <c r="A32" s="88">
        <v>26</v>
      </c>
      <c r="B32" s="89" t="s">
        <v>25</v>
      </c>
      <c r="C32" s="75">
        <v>0.83875070028011189</v>
      </c>
      <c r="D32" s="75">
        <v>0.24945334876059877</v>
      </c>
      <c r="E32" s="78">
        <v>2.7711533518103315</v>
      </c>
      <c r="F32" s="78">
        <v>0.60605171476669017</v>
      </c>
    </row>
    <row r="33" spans="1:996" x14ac:dyDescent="0.25">
      <c r="A33" s="88">
        <v>27</v>
      </c>
      <c r="B33" s="89" t="s">
        <v>27</v>
      </c>
      <c r="C33" s="78">
        <v>0.55939402427637719</v>
      </c>
      <c r="D33" s="78">
        <v>-2.9903327243135935E-2</v>
      </c>
      <c r="E33" s="78">
        <v>2.41</v>
      </c>
      <c r="F33" s="78">
        <v>0.24489836295635881</v>
      </c>
    </row>
    <row r="34" spans="1:996" x14ac:dyDescent="0.25">
      <c r="A34" s="88">
        <v>28</v>
      </c>
      <c r="B34" s="89" t="s">
        <v>28</v>
      </c>
      <c r="C34" s="78">
        <v>0.55100000000000005</v>
      </c>
      <c r="D34" s="78">
        <v>-3.8297351519513079E-2</v>
      </c>
      <c r="E34" s="78">
        <v>1.7191900164452409</v>
      </c>
      <c r="F34" s="78">
        <v>-0.44591162059840039</v>
      </c>
    </row>
    <row r="35" spans="1:996" x14ac:dyDescent="0.25">
      <c r="A35" s="88">
        <v>29</v>
      </c>
      <c r="B35" s="89" t="s">
        <v>29</v>
      </c>
      <c r="C35" s="78">
        <v>0.55232609710550884</v>
      </c>
      <c r="D35" s="78">
        <v>-3.6971254414004284E-2</v>
      </c>
      <c r="E35" s="78">
        <v>3.0710000000000002</v>
      </c>
      <c r="F35" s="78">
        <v>0.90589836295635884</v>
      </c>
    </row>
    <row r="36" spans="1:996" x14ac:dyDescent="0.25">
      <c r="A36" s="88">
        <v>30</v>
      </c>
      <c r="B36" s="89" t="s">
        <v>30</v>
      </c>
      <c r="C36" s="71">
        <v>0.53200000000000003</v>
      </c>
      <c r="D36" s="71">
        <v>-5.7297351519513096E-2</v>
      </c>
      <c r="E36" s="78">
        <v>2.0379999999999998</v>
      </c>
      <c r="F36" s="78">
        <v>-0.12710163704364152</v>
      </c>
    </row>
    <row r="37" spans="1:996" x14ac:dyDescent="0.25">
      <c r="A37" s="88">
        <v>31</v>
      </c>
      <c r="B37" s="89" t="s">
        <v>31</v>
      </c>
      <c r="C37" s="71">
        <v>0.46707889822595705</v>
      </c>
      <c r="D37" s="71">
        <v>-0.12221845329355607</v>
      </c>
      <c r="E37" s="78">
        <v>1.758532414302262</v>
      </c>
      <c r="F37" s="78">
        <v>-0.4065692227413793</v>
      </c>
    </row>
    <row r="38" spans="1:996" x14ac:dyDescent="0.25">
      <c r="A38" s="88">
        <v>32</v>
      </c>
      <c r="B38" s="89" t="s">
        <v>32</v>
      </c>
      <c r="C38" s="78">
        <v>0.64263095238095236</v>
      </c>
      <c r="D38" s="78">
        <v>5.3333600861439234E-2</v>
      </c>
      <c r="E38" s="78">
        <v>2.0787269508157888</v>
      </c>
      <c r="F38" s="78">
        <v>-8.6374686227852493E-2</v>
      </c>
    </row>
    <row r="39" spans="1:996" x14ac:dyDescent="0.25">
      <c r="A39" s="88">
        <v>33</v>
      </c>
      <c r="B39" s="89" t="s">
        <v>33</v>
      </c>
      <c r="C39" s="78">
        <v>0.57779458450046683</v>
      </c>
      <c r="D39" s="78">
        <v>-1.1502767019046289E-2</v>
      </c>
      <c r="E39" s="71">
        <v>0.73099999999999998</v>
      </c>
      <c r="F39" s="71">
        <v>-1.4341016370436415</v>
      </c>
    </row>
    <row r="40" spans="1:996" x14ac:dyDescent="0.25">
      <c r="A40" s="88">
        <v>34</v>
      </c>
      <c r="B40" s="89" t="s">
        <v>34</v>
      </c>
      <c r="C40" s="78">
        <v>0.63786017740429513</v>
      </c>
      <c r="D40" s="78">
        <v>4.8562825884782002E-2</v>
      </c>
      <c r="E40" s="78">
        <v>2.1105361344158324</v>
      </c>
      <c r="F40" s="78">
        <v>-5.4565502627808904E-2</v>
      </c>
    </row>
    <row r="41" spans="1:996" x14ac:dyDescent="0.25">
      <c r="A41" s="88">
        <v>35</v>
      </c>
      <c r="B41" s="89" t="s">
        <v>35</v>
      </c>
      <c r="C41" s="71">
        <v>0.51560877684407092</v>
      </c>
      <c r="D41" s="71">
        <v>-7.3688574675442209E-2</v>
      </c>
      <c r="E41" s="78">
        <v>1.7493975207909802</v>
      </c>
      <c r="F41" s="78">
        <v>-0.41570411625266113</v>
      </c>
    </row>
    <row r="42" spans="1:996" s="5" customFormat="1" x14ac:dyDescent="0.25">
      <c r="A42" s="88">
        <v>36</v>
      </c>
      <c r="B42" s="89" t="s">
        <v>36</v>
      </c>
      <c r="C42" s="78">
        <v>0.59099999999999997</v>
      </c>
      <c r="D42" s="78">
        <v>1.7026484804868458E-3</v>
      </c>
      <c r="E42" s="71">
        <v>0.98699999999999999</v>
      </c>
      <c r="F42" s="71">
        <v>-1.1781016370436412</v>
      </c>
    </row>
    <row r="43" spans="1:996" x14ac:dyDescent="0.25">
      <c r="A43" s="88">
        <v>37</v>
      </c>
      <c r="B43" s="89" t="s">
        <v>37</v>
      </c>
      <c r="C43" s="78">
        <v>0.63940056022408964</v>
      </c>
      <c r="D43" s="78">
        <v>5.0103208704576518E-2</v>
      </c>
      <c r="E43" s="75">
        <v>3.2440000000000002</v>
      </c>
      <c r="F43" s="75">
        <v>1.0788983629563589</v>
      </c>
    </row>
    <row r="44" spans="1:996" customFormat="1" x14ac:dyDescent="0.25">
      <c r="A44" s="88">
        <v>38</v>
      </c>
      <c r="B44" s="89" t="s">
        <v>38</v>
      </c>
      <c r="C44" s="78">
        <v>0.57604848239136164</v>
      </c>
      <c r="D44" s="78">
        <v>-1.3248869128151486E-2</v>
      </c>
      <c r="E44" s="78">
        <v>3.1560000000000001</v>
      </c>
      <c r="F44" s="78">
        <v>0.9908983629563588</v>
      </c>
      <c r="G44" s="1"/>
      <c r="H44" s="1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</row>
    <row r="45" spans="1:996" x14ac:dyDescent="0.25">
      <c r="A45" s="112" t="s">
        <v>5</v>
      </c>
      <c r="B45" s="113"/>
      <c r="C45" s="85">
        <v>0.58929735151951312</v>
      </c>
      <c r="D45" s="86"/>
      <c r="E45" s="85">
        <v>2.1651016370436413</v>
      </c>
      <c r="F45" s="85"/>
    </row>
    <row r="46" spans="1:996" x14ac:dyDescent="0.25">
      <c r="E46" s="67"/>
    </row>
    <row r="47" spans="1:996" x14ac:dyDescent="0.25">
      <c r="E47" s="67"/>
    </row>
  </sheetData>
  <sheetProtection selectLockedCells="1" selectUnlockedCells="1"/>
  <sortState ref="A8:F45">
    <sortCondition ref="B7"/>
  </sortState>
  <mergeCells count="2">
    <mergeCell ref="B1:C1"/>
    <mergeCell ref="A45:B4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tabSelected="1" zoomScale="80" zoomScaleNormal="80" workbookViewId="0">
      <selection activeCell="D9" sqref="D9:D11"/>
    </sheetView>
  </sheetViews>
  <sheetFormatPr defaultRowHeight="15" x14ac:dyDescent="0.25"/>
  <cols>
    <col min="2" max="2" width="20.5703125" customWidth="1"/>
    <col min="3" max="3" width="20.42578125" customWidth="1"/>
    <col min="4" max="4" width="49.85546875" customWidth="1"/>
    <col min="5" max="5" width="54.28515625" customWidth="1"/>
    <col min="6" max="6" width="54.85546875" customWidth="1"/>
  </cols>
  <sheetData>
    <row r="2" spans="2:6" ht="15.75" thickBot="1" x14ac:dyDescent="0.3"/>
    <row r="3" spans="2:6" ht="84" customHeight="1" thickBot="1" x14ac:dyDescent="0.3">
      <c r="B3" s="128" t="s">
        <v>96</v>
      </c>
      <c r="C3" s="129"/>
      <c r="D3" s="114" t="s">
        <v>107</v>
      </c>
      <c r="E3" s="115"/>
      <c r="F3" s="116"/>
    </row>
    <row r="4" spans="2:6" ht="24" thickBot="1" x14ac:dyDescent="0.3">
      <c r="B4" s="130"/>
      <c r="C4" s="131"/>
      <c r="D4" s="94"/>
      <c r="E4" s="95"/>
      <c r="F4" s="96"/>
    </row>
    <row r="5" spans="2:6" ht="20.25" x14ac:dyDescent="0.25">
      <c r="B5" s="125" t="s">
        <v>106</v>
      </c>
      <c r="C5" s="117"/>
      <c r="D5" s="97" t="s">
        <v>97</v>
      </c>
      <c r="E5" s="97" t="s">
        <v>98</v>
      </c>
      <c r="F5" s="97" t="s">
        <v>100</v>
      </c>
    </row>
    <row r="6" spans="2:6" ht="50.25" customHeight="1" x14ac:dyDescent="0.25">
      <c r="B6" s="126"/>
      <c r="C6" s="118"/>
      <c r="D6" s="132" t="s">
        <v>99</v>
      </c>
      <c r="E6" s="134" t="s">
        <v>110</v>
      </c>
      <c r="F6" s="132" t="s">
        <v>99</v>
      </c>
    </row>
    <row r="7" spans="2:6" ht="43.5" customHeight="1" thickBot="1" x14ac:dyDescent="0.3">
      <c r="B7" s="126"/>
      <c r="C7" s="119"/>
      <c r="D7" s="133"/>
      <c r="E7" s="135"/>
      <c r="F7" s="133"/>
    </row>
    <row r="8" spans="2:6" ht="20.25" x14ac:dyDescent="0.25">
      <c r="B8" s="126"/>
      <c r="C8" s="120"/>
      <c r="D8" s="97" t="s">
        <v>101</v>
      </c>
      <c r="E8" s="97" t="s">
        <v>102</v>
      </c>
      <c r="F8" s="97" t="s">
        <v>103</v>
      </c>
    </row>
    <row r="9" spans="2:6" ht="55.5" customHeight="1" x14ac:dyDescent="0.25">
      <c r="B9" s="126"/>
      <c r="C9" s="121"/>
      <c r="D9" s="134" t="s">
        <v>109</v>
      </c>
      <c r="E9" s="134" t="s">
        <v>111</v>
      </c>
      <c r="F9" s="134" t="s">
        <v>112</v>
      </c>
    </row>
    <row r="10" spans="2:6" ht="68.25" customHeight="1" x14ac:dyDescent="0.25">
      <c r="B10" s="126"/>
      <c r="C10" s="121"/>
      <c r="D10" s="136"/>
      <c r="E10" s="136"/>
      <c r="F10" s="136"/>
    </row>
    <row r="11" spans="2:6" ht="87" customHeight="1" thickBot="1" x14ac:dyDescent="0.3">
      <c r="B11" s="126"/>
      <c r="C11" s="122"/>
      <c r="D11" s="135"/>
      <c r="E11" s="135"/>
      <c r="F11" s="135"/>
    </row>
    <row r="12" spans="2:6" ht="20.25" x14ac:dyDescent="0.25">
      <c r="B12" s="126"/>
      <c r="C12" s="123"/>
      <c r="D12" s="97" t="s">
        <v>104</v>
      </c>
      <c r="E12" s="97" t="s">
        <v>108</v>
      </c>
      <c r="F12" s="97" t="s">
        <v>105</v>
      </c>
    </row>
    <row r="13" spans="2:6" ht="76.5" customHeight="1" thickBot="1" x14ac:dyDescent="0.3">
      <c r="B13" s="127"/>
      <c r="C13" s="124"/>
      <c r="D13" s="98" t="s">
        <v>10</v>
      </c>
      <c r="E13" s="98" t="s">
        <v>136</v>
      </c>
      <c r="F13" s="98" t="s">
        <v>113</v>
      </c>
    </row>
    <row r="14" spans="2:6" x14ac:dyDescent="0.25">
      <c r="F14" s="93"/>
    </row>
    <row r="28" spans="3:6" ht="15.75" thickBot="1" x14ac:dyDescent="0.3"/>
    <row r="29" spans="3:6" ht="22.5" x14ac:dyDescent="0.25">
      <c r="C29" s="99"/>
      <c r="D29" s="148" t="s">
        <v>115</v>
      </c>
      <c r="E29" s="99"/>
      <c r="F29" s="99"/>
    </row>
    <row r="30" spans="3:6" ht="45" x14ac:dyDescent="0.25">
      <c r="C30" s="100" t="s">
        <v>114</v>
      </c>
      <c r="D30" s="149"/>
      <c r="E30" s="100" t="s">
        <v>116</v>
      </c>
      <c r="F30" s="100" t="s">
        <v>117</v>
      </c>
    </row>
    <row r="31" spans="3:6" ht="23.25" thickBot="1" x14ac:dyDescent="0.3">
      <c r="C31" s="101"/>
      <c r="D31" s="150"/>
      <c r="E31" s="108"/>
      <c r="F31" s="108"/>
    </row>
    <row r="32" spans="3:6" ht="37.5" customHeight="1" x14ac:dyDescent="0.25">
      <c r="C32" s="140" t="s">
        <v>118</v>
      </c>
      <c r="D32" s="146" t="s">
        <v>134</v>
      </c>
      <c r="E32" s="151" t="s">
        <v>119</v>
      </c>
      <c r="F32" s="102" t="s">
        <v>120</v>
      </c>
    </row>
    <row r="33" spans="3:6" ht="57" thickBot="1" x14ac:dyDescent="0.3">
      <c r="C33" s="141"/>
      <c r="D33" s="147"/>
      <c r="E33" s="152"/>
      <c r="F33" s="103" t="s">
        <v>121</v>
      </c>
    </row>
    <row r="34" spans="3:6" ht="93.75" customHeight="1" x14ac:dyDescent="0.25">
      <c r="C34" s="137" t="s">
        <v>122</v>
      </c>
      <c r="D34" s="142" t="s">
        <v>135</v>
      </c>
      <c r="E34" s="153" t="s">
        <v>123</v>
      </c>
      <c r="F34" s="104" t="s">
        <v>124</v>
      </c>
    </row>
    <row r="35" spans="3:6" ht="93.75" customHeight="1" x14ac:dyDescent="0.25">
      <c r="C35" s="138"/>
      <c r="D35" s="143"/>
      <c r="E35" s="154"/>
      <c r="F35" s="105" t="s">
        <v>125</v>
      </c>
    </row>
    <row r="36" spans="3:6" ht="93.75" customHeight="1" x14ac:dyDescent="0.25">
      <c r="C36" s="138"/>
      <c r="D36" s="143"/>
      <c r="E36" s="154"/>
      <c r="F36" s="106"/>
    </row>
    <row r="37" spans="3:6" ht="93.75" customHeight="1" thickBot="1" x14ac:dyDescent="0.3">
      <c r="C37" s="139"/>
      <c r="D37" s="143"/>
      <c r="E37" s="155"/>
      <c r="F37" s="107"/>
    </row>
    <row r="38" spans="3:6" ht="21" customHeight="1" x14ac:dyDescent="0.25">
      <c r="C38" s="137" t="s">
        <v>126</v>
      </c>
      <c r="D38" s="144" t="s">
        <v>137</v>
      </c>
      <c r="E38" s="153" t="s">
        <v>127</v>
      </c>
      <c r="F38" s="104" t="s">
        <v>128</v>
      </c>
    </row>
    <row r="39" spans="3:6" ht="56.25" x14ac:dyDescent="0.25">
      <c r="C39" s="138"/>
      <c r="D39" s="143"/>
      <c r="E39" s="154"/>
      <c r="F39" s="105" t="s">
        <v>129</v>
      </c>
    </row>
    <row r="40" spans="3:6" ht="15.75" thickBot="1" x14ac:dyDescent="0.3">
      <c r="C40" s="139"/>
      <c r="D40" s="145"/>
      <c r="E40" s="155"/>
      <c r="F40" s="107"/>
    </row>
    <row r="41" spans="3:6" ht="21" customHeight="1" x14ac:dyDescent="0.25">
      <c r="C41" s="137" t="s">
        <v>130</v>
      </c>
      <c r="D41" s="142" t="s">
        <v>138</v>
      </c>
      <c r="E41" s="153" t="s">
        <v>131</v>
      </c>
      <c r="F41" s="104" t="s">
        <v>132</v>
      </c>
    </row>
    <row r="42" spans="3:6" ht="49.5" customHeight="1" x14ac:dyDescent="0.25">
      <c r="C42" s="138"/>
      <c r="D42" s="143"/>
      <c r="E42" s="154"/>
      <c r="F42" s="105" t="s">
        <v>133</v>
      </c>
    </row>
    <row r="43" spans="3:6" ht="40.5" customHeight="1" thickBot="1" x14ac:dyDescent="0.3">
      <c r="C43" s="139"/>
      <c r="D43" s="145"/>
      <c r="E43" s="155"/>
      <c r="F43" s="107"/>
    </row>
  </sheetData>
  <mergeCells count="25">
    <mergeCell ref="D29:D31"/>
    <mergeCell ref="E32:E33"/>
    <mergeCell ref="E34:E37"/>
    <mergeCell ref="E38:E40"/>
    <mergeCell ref="E41:E43"/>
    <mergeCell ref="C41:C43"/>
    <mergeCell ref="C32:C33"/>
    <mergeCell ref="C34:C37"/>
    <mergeCell ref="D34:D37"/>
    <mergeCell ref="C38:C40"/>
    <mergeCell ref="D38:D40"/>
    <mergeCell ref="D32:D33"/>
    <mergeCell ref="D41:D43"/>
    <mergeCell ref="D3:F3"/>
    <mergeCell ref="C5:C7"/>
    <mergeCell ref="C8:C11"/>
    <mergeCell ref="C12:C13"/>
    <mergeCell ref="B5:B13"/>
    <mergeCell ref="B3:C4"/>
    <mergeCell ref="D6:D7"/>
    <mergeCell ref="E6:E7"/>
    <mergeCell ref="F6:F7"/>
    <mergeCell ref="D9:D11"/>
    <mergeCell ref="E9:E11"/>
    <mergeCell ref="F9:F1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K49"/>
  <sheetViews>
    <sheetView zoomScale="68" zoomScaleNormal="68" workbookViewId="0">
      <pane xSplit="2" ySplit="2" topLeftCell="BY15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RowHeight="15" x14ac:dyDescent="0.25"/>
  <cols>
    <col min="1" max="1" width="4.7109375" style="10" bestFit="1" customWidth="1"/>
    <col min="2" max="2" width="38.85546875" style="10" customWidth="1"/>
    <col min="3" max="3" width="9.5703125" style="11" customWidth="1"/>
    <col min="4" max="24" width="9.140625" style="10"/>
    <col min="25" max="74" width="9.140625" style="10" customWidth="1"/>
    <col min="75" max="76" width="9.140625" style="10"/>
    <col min="77" max="77" width="9.140625" style="10" customWidth="1"/>
    <col min="78" max="85" width="9.140625" style="10"/>
    <col min="86" max="86" width="10.140625" customWidth="1"/>
  </cols>
  <sheetData>
    <row r="1" spans="1:115" s="55" customFormat="1" ht="38.25" customHeight="1" x14ac:dyDescent="0.25">
      <c r="A1" s="53"/>
      <c r="B1" s="54" t="s">
        <v>51</v>
      </c>
      <c r="C1" s="160" t="s">
        <v>64</v>
      </c>
      <c r="D1" s="160"/>
      <c r="E1" s="160"/>
      <c r="F1" s="160"/>
      <c r="G1" s="160" t="s">
        <v>65</v>
      </c>
      <c r="H1" s="160"/>
      <c r="I1" s="160"/>
      <c r="J1" s="160"/>
      <c r="K1" s="161" t="s">
        <v>66</v>
      </c>
      <c r="L1" s="161"/>
      <c r="M1" s="161"/>
      <c r="N1" s="161"/>
      <c r="O1" s="165" t="s">
        <v>67</v>
      </c>
      <c r="P1" s="165"/>
      <c r="Q1" s="165"/>
      <c r="R1" s="165"/>
      <c r="S1" s="165" t="s">
        <v>68</v>
      </c>
      <c r="T1" s="165"/>
      <c r="U1" s="160" t="s">
        <v>69</v>
      </c>
      <c r="V1" s="160"/>
      <c r="W1" s="160"/>
      <c r="X1" s="160"/>
      <c r="Y1" s="160" t="s">
        <v>70</v>
      </c>
      <c r="Z1" s="160"/>
      <c r="AA1" s="160"/>
      <c r="AB1" s="160"/>
      <c r="AC1" s="160" t="s">
        <v>71</v>
      </c>
      <c r="AD1" s="160"/>
      <c r="AE1" s="160"/>
      <c r="AF1" s="160"/>
      <c r="AG1" s="160" t="s">
        <v>72</v>
      </c>
      <c r="AH1" s="160"/>
      <c r="AI1" s="160"/>
      <c r="AJ1" s="160"/>
      <c r="AK1" s="160" t="s">
        <v>73</v>
      </c>
      <c r="AL1" s="160"/>
      <c r="AM1" s="160"/>
      <c r="AN1" s="160"/>
      <c r="AO1" s="160" t="s">
        <v>74</v>
      </c>
      <c r="AP1" s="160"/>
      <c r="AQ1" s="160"/>
      <c r="AR1" s="160"/>
      <c r="AS1" s="160" t="s">
        <v>75</v>
      </c>
      <c r="AT1" s="160"/>
      <c r="AU1" s="160"/>
      <c r="AV1" s="160"/>
      <c r="AW1" s="160" t="s">
        <v>76</v>
      </c>
      <c r="AX1" s="160"/>
      <c r="AY1" s="160" t="s">
        <v>77</v>
      </c>
      <c r="AZ1" s="160"/>
      <c r="BA1" s="160" t="s">
        <v>78</v>
      </c>
      <c r="BB1" s="160"/>
      <c r="BC1" s="160"/>
      <c r="BD1" s="160"/>
      <c r="BE1" s="160" t="s">
        <v>79</v>
      </c>
      <c r="BF1" s="160"/>
      <c r="BG1" s="160"/>
      <c r="BH1" s="160"/>
      <c r="BI1" s="160" t="s">
        <v>80</v>
      </c>
      <c r="BJ1" s="160"/>
      <c r="BK1" s="160"/>
      <c r="BL1" s="160"/>
      <c r="BM1" s="160" t="s">
        <v>81</v>
      </c>
      <c r="BN1" s="160"/>
      <c r="BO1" s="160" t="s">
        <v>82</v>
      </c>
      <c r="BP1" s="160"/>
      <c r="BQ1" s="160"/>
      <c r="BR1" s="160"/>
      <c r="BS1" s="160" t="s">
        <v>83</v>
      </c>
      <c r="BT1" s="160"/>
      <c r="BU1" s="160"/>
      <c r="BV1" s="160"/>
      <c r="BW1" s="166" t="s">
        <v>84</v>
      </c>
      <c r="BX1" s="167"/>
      <c r="BY1" s="161" t="s">
        <v>85</v>
      </c>
      <c r="BZ1" s="161"/>
      <c r="CA1" s="161"/>
      <c r="CB1" s="161"/>
      <c r="CC1" s="161"/>
      <c r="CD1" s="161"/>
      <c r="CE1" s="161"/>
      <c r="CF1" s="161"/>
      <c r="CG1" s="161"/>
      <c r="CH1" s="168" t="s">
        <v>87</v>
      </c>
      <c r="CI1" s="168"/>
      <c r="CJ1" s="168"/>
      <c r="CK1" s="168"/>
      <c r="CL1" s="168" t="s">
        <v>88</v>
      </c>
      <c r="CM1" s="168"/>
      <c r="CN1" s="168"/>
      <c r="CO1" s="168"/>
      <c r="CP1" s="168" t="s">
        <v>89</v>
      </c>
      <c r="CQ1" s="168"/>
      <c r="CR1" s="168"/>
      <c r="CS1" s="168"/>
      <c r="CT1" s="168" t="s">
        <v>90</v>
      </c>
      <c r="CU1" s="168"/>
      <c r="CV1" s="168"/>
      <c r="CW1" s="168"/>
      <c r="CX1" s="168" t="s">
        <v>91</v>
      </c>
      <c r="CY1" s="168"/>
      <c r="CZ1" s="168"/>
      <c r="DA1" s="168"/>
      <c r="DB1" s="168" t="s">
        <v>92</v>
      </c>
      <c r="DC1" s="168"/>
      <c r="DD1" s="168"/>
      <c r="DE1" s="168"/>
      <c r="DF1" s="168" t="s">
        <v>93</v>
      </c>
      <c r="DG1" s="168"/>
      <c r="DH1" s="168"/>
      <c r="DI1" s="168"/>
      <c r="DJ1" s="168"/>
      <c r="DK1" s="168"/>
    </row>
    <row r="2" spans="1:115" ht="77.25" customHeight="1" x14ac:dyDescent="0.25">
      <c r="A2" s="162" t="s">
        <v>52</v>
      </c>
      <c r="B2" s="15"/>
      <c r="C2" s="158" t="s">
        <v>3</v>
      </c>
      <c r="D2" s="158"/>
      <c r="E2" s="158" t="s">
        <v>49</v>
      </c>
      <c r="F2" s="158"/>
      <c r="G2" s="158" t="s">
        <v>3</v>
      </c>
      <c r="H2" s="158"/>
      <c r="I2" s="158" t="s">
        <v>49</v>
      </c>
      <c r="J2" s="158"/>
      <c r="K2" s="158" t="s">
        <v>3</v>
      </c>
      <c r="L2" s="158"/>
      <c r="M2" s="158" t="s">
        <v>49</v>
      </c>
      <c r="N2" s="158"/>
      <c r="O2" s="164" t="s">
        <v>3</v>
      </c>
      <c r="P2" s="164"/>
      <c r="Q2" s="164" t="s">
        <v>49</v>
      </c>
      <c r="R2" s="164"/>
      <c r="S2" s="164" t="s">
        <v>3</v>
      </c>
      <c r="T2" s="164"/>
      <c r="U2" s="158" t="s">
        <v>3</v>
      </c>
      <c r="V2" s="158"/>
      <c r="W2" s="158" t="s">
        <v>49</v>
      </c>
      <c r="X2" s="158"/>
      <c r="Y2" s="158" t="s">
        <v>3</v>
      </c>
      <c r="Z2" s="158"/>
      <c r="AA2" s="158" t="s">
        <v>49</v>
      </c>
      <c r="AB2" s="158"/>
      <c r="AC2" s="158" t="s">
        <v>3</v>
      </c>
      <c r="AD2" s="158"/>
      <c r="AE2" s="158" t="s">
        <v>49</v>
      </c>
      <c r="AF2" s="158"/>
      <c r="AG2" s="158" t="s">
        <v>3</v>
      </c>
      <c r="AH2" s="158"/>
      <c r="AI2" s="158" t="s">
        <v>49</v>
      </c>
      <c r="AJ2" s="158"/>
      <c r="AK2" s="158" t="s">
        <v>3</v>
      </c>
      <c r="AL2" s="158"/>
      <c r="AM2" s="158" t="s">
        <v>49</v>
      </c>
      <c r="AN2" s="158"/>
      <c r="AO2" s="158" t="s">
        <v>3</v>
      </c>
      <c r="AP2" s="158"/>
      <c r="AQ2" s="158" t="s">
        <v>49</v>
      </c>
      <c r="AR2" s="158"/>
      <c r="AS2" s="158" t="s">
        <v>49</v>
      </c>
      <c r="AT2" s="158"/>
      <c r="AU2" s="158" t="s">
        <v>4</v>
      </c>
      <c r="AV2" s="158"/>
      <c r="AW2" s="158" t="s">
        <v>49</v>
      </c>
      <c r="AX2" s="158"/>
      <c r="AY2" s="158" t="s">
        <v>49</v>
      </c>
      <c r="AZ2" s="158"/>
      <c r="BA2" s="158" t="s">
        <v>49</v>
      </c>
      <c r="BB2" s="158"/>
      <c r="BC2" s="158" t="s">
        <v>4</v>
      </c>
      <c r="BD2" s="158"/>
      <c r="BE2" s="158" t="s">
        <v>49</v>
      </c>
      <c r="BF2" s="158"/>
      <c r="BG2" s="158" t="s">
        <v>4</v>
      </c>
      <c r="BH2" s="158"/>
      <c r="BI2" s="158" t="s">
        <v>49</v>
      </c>
      <c r="BJ2" s="158"/>
      <c r="BK2" s="158" t="s">
        <v>4</v>
      </c>
      <c r="BL2" s="158"/>
      <c r="BM2" s="158" t="s">
        <v>4</v>
      </c>
      <c r="BN2" s="158"/>
      <c r="BO2" s="158" t="s">
        <v>3</v>
      </c>
      <c r="BP2" s="158"/>
      <c r="BQ2" s="158" t="s">
        <v>49</v>
      </c>
      <c r="BR2" s="158"/>
      <c r="BS2" s="158" t="s">
        <v>3</v>
      </c>
      <c r="BT2" s="158"/>
      <c r="BU2" s="158" t="s">
        <v>49</v>
      </c>
      <c r="BV2" s="158"/>
      <c r="BW2" s="156" t="s">
        <v>3</v>
      </c>
      <c r="BX2" s="157"/>
      <c r="BY2" s="158" t="s">
        <v>3</v>
      </c>
      <c r="BZ2" s="158"/>
      <c r="CA2" s="158"/>
      <c r="CB2" s="158" t="s">
        <v>49</v>
      </c>
      <c r="CC2" s="158"/>
      <c r="CD2" s="158"/>
      <c r="CE2" s="158" t="s">
        <v>4</v>
      </c>
      <c r="CF2" s="158"/>
      <c r="CG2" s="158"/>
      <c r="CH2" s="156" t="s">
        <v>3</v>
      </c>
      <c r="CI2" s="157"/>
      <c r="CJ2" s="156" t="s">
        <v>49</v>
      </c>
      <c r="CK2" s="157"/>
      <c r="CL2" s="156" t="s">
        <v>3</v>
      </c>
      <c r="CM2" s="157"/>
      <c r="CN2" s="156" t="s">
        <v>49</v>
      </c>
      <c r="CO2" s="157"/>
      <c r="CP2" s="156" t="s">
        <v>3</v>
      </c>
      <c r="CQ2" s="157"/>
      <c r="CR2" s="156" t="s">
        <v>49</v>
      </c>
      <c r="CS2" s="157"/>
      <c r="CT2" s="156" t="s">
        <v>3</v>
      </c>
      <c r="CU2" s="157"/>
      <c r="CV2" s="156" t="s">
        <v>49</v>
      </c>
      <c r="CW2" s="157"/>
      <c r="CX2" s="156" t="s">
        <v>3</v>
      </c>
      <c r="CY2" s="157"/>
      <c r="CZ2" s="156" t="s">
        <v>49</v>
      </c>
      <c r="DA2" s="157"/>
      <c r="DB2" s="156" t="s">
        <v>3</v>
      </c>
      <c r="DC2" s="157"/>
      <c r="DD2" s="156" t="s">
        <v>49</v>
      </c>
      <c r="DE2" s="157"/>
      <c r="DF2" s="156" t="s">
        <v>3</v>
      </c>
      <c r="DG2" s="157"/>
      <c r="DH2" s="156" t="s">
        <v>49</v>
      </c>
      <c r="DI2" s="157"/>
      <c r="DJ2" s="169" t="s">
        <v>4</v>
      </c>
      <c r="DK2" s="170"/>
    </row>
    <row r="3" spans="1:115" s="14" customFormat="1" ht="78.75" x14ac:dyDescent="0.25">
      <c r="A3" s="163"/>
      <c r="B3" s="16" t="s">
        <v>53</v>
      </c>
      <c r="C3" s="17" t="s">
        <v>54</v>
      </c>
      <c r="D3" s="17" t="s">
        <v>55</v>
      </c>
      <c r="E3" s="17" t="s">
        <v>54</v>
      </c>
      <c r="F3" s="17" t="s">
        <v>55</v>
      </c>
      <c r="G3" s="17" t="s">
        <v>54</v>
      </c>
      <c r="H3" s="17" t="s">
        <v>55</v>
      </c>
      <c r="I3" s="17" t="s">
        <v>54</v>
      </c>
      <c r="J3" s="17" t="s">
        <v>55</v>
      </c>
      <c r="K3" s="18" t="s">
        <v>46</v>
      </c>
      <c r="L3" s="18" t="s">
        <v>47</v>
      </c>
      <c r="M3" s="18" t="s">
        <v>46</v>
      </c>
      <c r="N3" s="18" t="s">
        <v>47</v>
      </c>
      <c r="O3" s="19" t="s">
        <v>46</v>
      </c>
      <c r="P3" s="19" t="s">
        <v>47</v>
      </c>
      <c r="Q3" s="19" t="s">
        <v>46</v>
      </c>
      <c r="R3" s="19" t="s">
        <v>47</v>
      </c>
      <c r="S3" s="19" t="s">
        <v>46</v>
      </c>
      <c r="T3" s="19" t="s">
        <v>47</v>
      </c>
      <c r="U3" s="18" t="s">
        <v>46</v>
      </c>
      <c r="V3" s="18" t="s">
        <v>47</v>
      </c>
      <c r="W3" s="18" t="s">
        <v>46</v>
      </c>
      <c r="X3" s="18" t="s">
        <v>47</v>
      </c>
      <c r="Y3" s="18" t="s">
        <v>46</v>
      </c>
      <c r="Z3" s="18" t="s">
        <v>47</v>
      </c>
      <c r="AA3" s="18" t="s">
        <v>46</v>
      </c>
      <c r="AB3" s="18" t="s">
        <v>47</v>
      </c>
      <c r="AC3" s="18" t="s">
        <v>46</v>
      </c>
      <c r="AD3" s="18" t="s">
        <v>47</v>
      </c>
      <c r="AE3" s="18" t="s">
        <v>46</v>
      </c>
      <c r="AF3" s="18" t="s">
        <v>47</v>
      </c>
      <c r="AG3" s="18" t="s">
        <v>46</v>
      </c>
      <c r="AH3" s="18" t="s">
        <v>47</v>
      </c>
      <c r="AI3" s="18" t="s">
        <v>46</v>
      </c>
      <c r="AJ3" s="18" t="s">
        <v>47</v>
      </c>
      <c r="AK3" s="18" t="s">
        <v>46</v>
      </c>
      <c r="AL3" s="18" t="s">
        <v>47</v>
      </c>
      <c r="AM3" s="18" t="s">
        <v>46</v>
      </c>
      <c r="AN3" s="18" t="s">
        <v>47</v>
      </c>
      <c r="AO3" s="18" t="s">
        <v>46</v>
      </c>
      <c r="AP3" s="18" t="s">
        <v>47</v>
      </c>
      <c r="AQ3" s="18" t="s">
        <v>46</v>
      </c>
      <c r="AR3" s="18" t="s">
        <v>47</v>
      </c>
      <c r="AS3" s="18" t="s">
        <v>46</v>
      </c>
      <c r="AT3" s="18" t="s">
        <v>47</v>
      </c>
      <c r="AU3" s="18" t="s">
        <v>46</v>
      </c>
      <c r="AV3" s="18" t="s">
        <v>47</v>
      </c>
      <c r="AW3" s="18" t="s">
        <v>46</v>
      </c>
      <c r="AX3" s="18" t="s">
        <v>47</v>
      </c>
      <c r="AY3" s="18" t="s">
        <v>46</v>
      </c>
      <c r="AZ3" s="18" t="s">
        <v>47</v>
      </c>
      <c r="BA3" s="18" t="s">
        <v>46</v>
      </c>
      <c r="BB3" s="18" t="s">
        <v>47</v>
      </c>
      <c r="BC3" s="18" t="s">
        <v>46</v>
      </c>
      <c r="BD3" s="18" t="s">
        <v>47</v>
      </c>
      <c r="BE3" s="18" t="s">
        <v>46</v>
      </c>
      <c r="BF3" s="18" t="s">
        <v>47</v>
      </c>
      <c r="BG3" s="18" t="s">
        <v>46</v>
      </c>
      <c r="BH3" s="18" t="s">
        <v>47</v>
      </c>
      <c r="BI3" s="18" t="s">
        <v>46</v>
      </c>
      <c r="BJ3" s="18" t="s">
        <v>47</v>
      </c>
      <c r="BK3" s="18" t="s">
        <v>46</v>
      </c>
      <c r="BL3" s="18" t="s">
        <v>47</v>
      </c>
      <c r="BM3" s="18" t="s">
        <v>46</v>
      </c>
      <c r="BN3" s="18" t="s">
        <v>47</v>
      </c>
      <c r="BO3" s="18" t="s">
        <v>46</v>
      </c>
      <c r="BP3" s="18" t="s">
        <v>47</v>
      </c>
      <c r="BQ3" s="18" t="s">
        <v>46</v>
      </c>
      <c r="BR3" s="18" t="s">
        <v>47</v>
      </c>
      <c r="BS3" s="18" t="s">
        <v>46</v>
      </c>
      <c r="BT3" s="18" t="s">
        <v>47</v>
      </c>
      <c r="BU3" s="18" t="s">
        <v>46</v>
      </c>
      <c r="BV3" s="18" t="s">
        <v>47</v>
      </c>
      <c r="BW3" s="18" t="s">
        <v>46</v>
      </c>
      <c r="BX3" s="18" t="s">
        <v>47</v>
      </c>
      <c r="BY3" s="20" t="s">
        <v>46</v>
      </c>
      <c r="BZ3" s="20" t="s">
        <v>47</v>
      </c>
      <c r="CA3" s="13" t="s">
        <v>56</v>
      </c>
      <c r="CB3" s="20" t="s">
        <v>46</v>
      </c>
      <c r="CC3" s="20" t="s">
        <v>47</v>
      </c>
      <c r="CD3" s="13" t="s">
        <v>56</v>
      </c>
      <c r="CE3" s="20" t="s">
        <v>46</v>
      </c>
      <c r="CF3" s="20" t="s">
        <v>47</v>
      </c>
      <c r="CG3" s="13" t="s">
        <v>56</v>
      </c>
      <c r="CH3" s="2" t="s">
        <v>46</v>
      </c>
      <c r="CI3" s="2" t="s">
        <v>47</v>
      </c>
      <c r="CJ3" s="2" t="s">
        <v>46</v>
      </c>
      <c r="CK3" s="2" t="s">
        <v>47</v>
      </c>
      <c r="CL3" s="2" t="s">
        <v>46</v>
      </c>
      <c r="CM3" s="2" t="s">
        <v>47</v>
      </c>
      <c r="CN3" s="2" t="s">
        <v>46</v>
      </c>
      <c r="CO3" s="2" t="s">
        <v>47</v>
      </c>
      <c r="CP3" s="2" t="s">
        <v>46</v>
      </c>
      <c r="CQ3" s="2" t="s">
        <v>47</v>
      </c>
      <c r="CR3" s="2" t="s">
        <v>46</v>
      </c>
      <c r="CS3" s="2" t="s">
        <v>47</v>
      </c>
      <c r="CT3" s="2" t="s">
        <v>46</v>
      </c>
      <c r="CU3" s="2" t="s">
        <v>47</v>
      </c>
      <c r="CV3" s="2" t="s">
        <v>46</v>
      </c>
      <c r="CW3" s="2" t="s">
        <v>47</v>
      </c>
      <c r="CX3" s="2" t="s">
        <v>46</v>
      </c>
      <c r="CY3" s="2" t="s">
        <v>47</v>
      </c>
      <c r="CZ3" s="2" t="s">
        <v>46</v>
      </c>
      <c r="DA3" s="2" t="s">
        <v>47</v>
      </c>
      <c r="DB3" s="2" t="s">
        <v>46</v>
      </c>
      <c r="DC3" s="2" t="s">
        <v>47</v>
      </c>
      <c r="DD3" s="2" t="s">
        <v>46</v>
      </c>
      <c r="DE3" s="2" t="s">
        <v>47</v>
      </c>
      <c r="DF3" s="2" t="s">
        <v>46</v>
      </c>
      <c r="DG3" s="2" t="s">
        <v>47</v>
      </c>
      <c r="DH3" s="2" t="s">
        <v>46</v>
      </c>
      <c r="DI3" s="2" t="s">
        <v>47</v>
      </c>
      <c r="DJ3" s="2" t="s">
        <v>46</v>
      </c>
      <c r="DK3" s="2" t="s">
        <v>47</v>
      </c>
    </row>
    <row r="4" spans="1:115" ht="15.75" x14ac:dyDescent="0.25">
      <c r="A4" s="21">
        <v>1</v>
      </c>
      <c r="B4" s="22" t="s">
        <v>6</v>
      </c>
      <c r="C4" s="23">
        <v>1</v>
      </c>
      <c r="D4" s="23">
        <v>1</v>
      </c>
      <c r="E4" s="23"/>
      <c r="F4" s="23"/>
      <c r="G4" s="23">
        <v>1</v>
      </c>
      <c r="H4" s="23">
        <v>1</v>
      </c>
      <c r="I4" s="23">
        <v>1</v>
      </c>
      <c r="J4" s="23">
        <v>1</v>
      </c>
      <c r="K4" s="24"/>
      <c r="L4" s="24"/>
      <c r="M4" s="24">
        <v>0</v>
      </c>
      <c r="N4" s="24">
        <v>0</v>
      </c>
      <c r="O4" s="25">
        <v>1</v>
      </c>
      <c r="P4" s="25">
        <v>0</v>
      </c>
      <c r="Q4" s="25"/>
      <c r="R4" s="25"/>
      <c r="S4" s="25">
        <v>1</v>
      </c>
      <c r="T4" s="25">
        <v>1</v>
      </c>
      <c r="U4" s="23"/>
      <c r="V4" s="23"/>
      <c r="W4" s="23"/>
      <c r="X4" s="23"/>
      <c r="Y4" s="23"/>
      <c r="Z4" s="23"/>
      <c r="AA4" s="23"/>
      <c r="AB4" s="23"/>
      <c r="AC4" s="23">
        <v>1</v>
      </c>
      <c r="AD4" s="23">
        <v>1</v>
      </c>
      <c r="AE4" s="23">
        <v>1</v>
      </c>
      <c r="AF4" s="23">
        <v>1</v>
      </c>
      <c r="AG4" s="23"/>
      <c r="AH4" s="23"/>
      <c r="AI4" s="23"/>
      <c r="AJ4" s="23"/>
      <c r="AK4" s="23"/>
      <c r="AL4" s="23"/>
      <c r="AM4" s="23"/>
      <c r="AN4" s="23"/>
      <c r="AO4" s="23">
        <v>1</v>
      </c>
      <c r="AP4" s="23">
        <v>1</v>
      </c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>
        <v>1</v>
      </c>
      <c r="BJ4" s="23">
        <v>0</v>
      </c>
      <c r="BK4" s="23"/>
      <c r="BL4" s="23"/>
      <c r="BM4" s="23"/>
      <c r="BN4" s="23"/>
      <c r="BO4" s="23">
        <v>0</v>
      </c>
      <c r="BP4" s="23">
        <v>0</v>
      </c>
      <c r="BQ4" s="23"/>
      <c r="BR4" s="23"/>
      <c r="BS4" s="23"/>
      <c r="BT4" s="23"/>
      <c r="BU4" s="23"/>
      <c r="BV4" s="23"/>
      <c r="BW4" s="26"/>
      <c r="BX4" s="26"/>
      <c r="BY4" s="27">
        <f>C4+G4+K4+O4+S4+U4+Y4+AC4+AG4+AK4+AO4+BO4+BS4+BW4+CH4+CL4+CP4+CT4+CX4+DB4+DF4</f>
        <v>6</v>
      </c>
      <c r="BZ4" s="27">
        <f>D4+H4+L4+P4+T4+V4+Z4+AD4+AH4+AL4+AP4+BP4+BT4+BX4+CI4+CM4+CQ4+CU4+CY4+DC4+DG4</f>
        <v>5</v>
      </c>
      <c r="CA4" s="28">
        <f>BZ4/BY4</f>
        <v>0.83333333333333337</v>
      </c>
      <c r="CB4" s="29">
        <f t="shared" ref="CB4:CB22" si="0">E4+I4+M4+Q4+W4+AA4+AE4+AI4+AM4+AQ4+AS4+AW4+AY4+BA4+BE4+BI4+BU4</f>
        <v>3</v>
      </c>
      <c r="CC4" s="29">
        <f t="shared" ref="CC4:CC22" si="1">F4+J4+N4+R4+X4+AB4+AF4+AJ4+AN4+AR4+AT4+AX4+AZ4+BB4+BF4+BJ4+BV4</f>
        <v>2</v>
      </c>
      <c r="CD4" s="28">
        <f>CC4/CB4</f>
        <v>0.66666666666666663</v>
      </c>
      <c r="CE4" s="29">
        <f t="shared" ref="CE4:CE39" si="2">AU4+BC4+BG4+BK4</f>
        <v>0</v>
      </c>
      <c r="CF4" s="29">
        <f t="shared" ref="CF4:CF39" si="3">AV4+BD4+BH4+BL4</f>
        <v>0</v>
      </c>
      <c r="CG4" s="28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3">
        <v>0</v>
      </c>
      <c r="CZ4" s="3">
        <v>0</v>
      </c>
      <c r="DA4" s="3">
        <v>0</v>
      </c>
      <c r="DB4" s="3">
        <v>0</v>
      </c>
      <c r="DC4" s="3">
        <v>0</v>
      </c>
      <c r="DD4" s="3">
        <v>0</v>
      </c>
      <c r="DE4" s="3">
        <v>0</v>
      </c>
      <c r="DF4" s="3">
        <v>0</v>
      </c>
      <c r="DG4" s="3">
        <v>0</v>
      </c>
      <c r="DH4" s="3">
        <v>0</v>
      </c>
      <c r="DI4" s="3">
        <v>0</v>
      </c>
      <c r="DJ4" s="3">
        <v>0</v>
      </c>
      <c r="DK4" s="3">
        <v>0</v>
      </c>
    </row>
    <row r="5" spans="1:115" ht="15.75" x14ac:dyDescent="0.25">
      <c r="A5" s="21">
        <v>2</v>
      </c>
      <c r="B5" s="22" t="s">
        <v>7</v>
      </c>
      <c r="C5" s="23">
        <v>1</v>
      </c>
      <c r="D5" s="23">
        <v>1</v>
      </c>
      <c r="E5" s="23">
        <v>1</v>
      </c>
      <c r="F5" s="23">
        <v>1</v>
      </c>
      <c r="G5" s="23">
        <v>1</v>
      </c>
      <c r="H5" s="23">
        <v>1</v>
      </c>
      <c r="I5" s="23"/>
      <c r="J5" s="23"/>
      <c r="K5" s="24">
        <v>3</v>
      </c>
      <c r="L5" s="24">
        <v>1</v>
      </c>
      <c r="M5" s="24">
        <v>1</v>
      </c>
      <c r="N5" s="24">
        <v>0</v>
      </c>
      <c r="O5" s="25">
        <v>0</v>
      </c>
      <c r="P5" s="25">
        <v>0</v>
      </c>
      <c r="Q5" s="25"/>
      <c r="R5" s="25"/>
      <c r="S5" s="25">
        <v>0</v>
      </c>
      <c r="T5" s="25">
        <v>0</v>
      </c>
      <c r="U5" s="23">
        <v>2</v>
      </c>
      <c r="V5" s="23">
        <v>1</v>
      </c>
      <c r="W5" s="23"/>
      <c r="X5" s="23"/>
      <c r="Y5" s="23">
        <v>6</v>
      </c>
      <c r="Z5" s="23">
        <v>0</v>
      </c>
      <c r="AA5" s="23"/>
      <c r="AB5" s="23"/>
      <c r="AC5" s="23">
        <v>1</v>
      </c>
      <c r="AD5" s="23">
        <v>0</v>
      </c>
      <c r="AE5" s="23"/>
      <c r="AF5" s="23"/>
      <c r="AG5" s="23">
        <v>1</v>
      </c>
      <c r="AH5" s="23">
        <v>1</v>
      </c>
      <c r="AI5" s="23">
        <v>1</v>
      </c>
      <c r="AJ5" s="23">
        <v>1</v>
      </c>
      <c r="AK5" s="23"/>
      <c r="AL5" s="23"/>
      <c r="AM5" s="23"/>
      <c r="AN5" s="23"/>
      <c r="AO5" s="23">
        <v>6</v>
      </c>
      <c r="AP5" s="23">
        <v>2</v>
      </c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>
        <v>1</v>
      </c>
      <c r="BD5" s="23">
        <v>1</v>
      </c>
      <c r="BE5" s="23"/>
      <c r="BF5" s="23"/>
      <c r="BG5" s="23"/>
      <c r="BH5" s="23"/>
      <c r="BI5" s="23">
        <v>1</v>
      </c>
      <c r="BJ5" s="23">
        <v>0</v>
      </c>
      <c r="BK5" s="23"/>
      <c r="BL5" s="23"/>
      <c r="BM5" s="23"/>
      <c r="BN5" s="23"/>
      <c r="BO5" s="23">
        <v>1</v>
      </c>
      <c r="BP5" s="23">
        <v>0</v>
      </c>
      <c r="BQ5" s="23"/>
      <c r="BR5" s="23"/>
      <c r="BS5" s="23"/>
      <c r="BT5" s="23"/>
      <c r="BU5" s="23"/>
      <c r="BV5" s="23"/>
      <c r="BW5" s="26">
        <v>4</v>
      </c>
      <c r="BX5" s="26">
        <v>1</v>
      </c>
      <c r="BY5" s="27">
        <f t="shared" ref="BY5:BY17" si="4">C5+G5+K5+O5+S5+U5+Y5+AC5+AG5+AK5+AO5+BO5+BS5+BW5+CH5+CL5+CP5+CT5+CX5+DB5+DF5</f>
        <v>27</v>
      </c>
      <c r="BZ5" s="27">
        <f t="shared" ref="BZ5:BZ22" si="5">D5+H5+L5+P5+T5+V5+Z5+AD5+AH5+AL5+AP5+BP5+BT5+BX5+CI5+CM5+CQ5+CU5+CY5+DC5+DG5</f>
        <v>8</v>
      </c>
      <c r="CA5" s="28">
        <f t="shared" ref="CA5:CA39" si="6">BZ5/BY5</f>
        <v>0.29629629629629628</v>
      </c>
      <c r="CB5" s="29">
        <f t="shared" si="0"/>
        <v>4</v>
      </c>
      <c r="CC5" s="29">
        <f t="shared" si="1"/>
        <v>2</v>
      </c>
      <c r="CD5" s="28">
        <f t="shared" ref="CA5:CD40" si="7">CC5/CB5</f>
        <v>0.5</v>
      </c>
      <c r="CE5" s="29">
        <f t="shared" si="2"/>
        <v>1</v>
      </c>
      <c r="CF5" s="29">
        <f t="shared" si="3"/>
        <v>1</v>
      </c>
      <c r="CG5" s="28">
        <f t="shared" ref="CD5:CG40" si="8">CF5/CE5</f>
        <v>1</v>
      </c>
      <c r="CH5" s="3">
        <v>1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3">
        <v>0</v>
      </c>
      <c r="DJ5" s="3">
        <v>0</v>
      </c>
      <c r="DK5" s="3">
        <v>0</v>
      </c>
    </row>
    <row r="6" spans="1:115" ht="31.5" x14ac:dyDescent="0.25">
      <c r="A6" s="21">
        <v>3</v>
      </c>
      <c r="B6" s="30" t="s">
        <v>8</v>
      </c>
      <c r="C6" s="23" t="s">
        <v>86</v>
      </c>
      <c r="D6" s="23"/>
      <c r="E6" s="23"/>
      <c r="F6" s="23"/>
      <c r="G6" s="23"/>
      <c r="H6" s="23"/>
      <c r="I6" s="23"/>
      <c r="J6" s="23"/>
      <c r="K6" s="24">
        <v>6</v>
      </c>
      <c r="L6" s="24">
        <v>4</v>
      </c>
      <c r="M6" s="24">
        <v>4</v>
      </c>
      <c r="N6" s="24">
        <v>2</v>
      </c>
      <c r="O6" s="25"/>
      <c r="P6" s="25"/>
      <c r="Q6" s="25"/>
      <c r="R6" s="25"/>
      <c r="S6" s="25"/>
      <c r="T6" s="25"/>
      <c r="U6" s="23">
        <v>1</v>
      </c>
      <c r="V6" s="23"/>
      <c r="W6" s="23"/>
      <c r="X6" s="23"/>
      <c r="Y6" s="23">
        <v>0</v>
      </c>
      <c r="Z6" s="23"/>
      <c r="AA6" s="23"/>
      <c r="AB6" s="23"/>
      <c r="AC6" s="23"/>
      <c r="AD6" s="23"/>
      <c r="AE6" s="23"/>
      <c r="AF6" s="23"/>
      <c r="AG6" s="23">
        <v>1</v>
      </c>
      <c r="AH6" s="23">
        <v>1</v>
      </c>
      <c r="AI6" s="23"/>
      <c r="AJ6" s="23"/>
      <c r="AK6" s="23">
        <v>0</v>
      </c>
      <c r="AL6" s="23"/>
      <c r="AM6" s="23"/>
      <c r="AN6" s="23"/>
      <c r="AO6" s="23">
        <v>9</v>
      </c>
      <c r="AP6" s="23">
        <v>5</v>
      </c>
      <c r="AQ6" s="23">
        <v>1</v>
      </c>
      <c r="AR6" s="23">
        <v>0</v>
      </c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>
        <v>1</v>
      </c>
      <c r="BD6" s="23">
        <v>0</v>
      </c>
      <c r="BE6" s="23"/>
      <c r="BF6" s="23"/>
      <c r="BG6" s="23"/>
      <c r="BH6" s="23"/>
      <c r="BI6" s="23">
        <v>3</v>
      </c>
      <c r="BJ6" s="23">
        <v>0</v>
      </c>
      <c r="BK6" s="23"/>
      <c r="BL6" s="23"/>
      <c r="BM6" s="23"/>
      <c r="BN6" s="23"/>
      <c r="BO6" s="23">
        <v>0</v>
      </c>
      <c r="BP6" s="23">
        <v>0</v>
      </c>
      <c r="BQ6" s="23"/>
      <c r="BR6" s="23"/>
      <c r="BS6" s="23">
        <v>0</v>
      </c>
      <c r="BT6" s="23"/>
      <c r="BU6" s="23"/>
      <c r="BV6" s="23"/>
      <c r="BW6" s="26">
        <v>3</v>
      </c>
      <c r="BX6" s="26">
        <v>2</v>
      </c>
      <c r="BY6" s="27">
        <f>K6+O6+S6+U6+Y6+AC6+AG6+AK6+AO6+BO6+BS6+BW6+CH6+CL6+CP6+CT6+CX6+DB6+DF6</f>
        <v>21</v>
      </c>
      <c r="BZ6" s="27">
        <f t="shared" si="5"/>
        <v>13</v>
      </c>
      <c r="CA6" s="28">
        <f t="shared" si="6"/>
        <v>0.61904761904761907</v>
      </c>
      <c r="CB6" s="29">
        <f t="shared" si="0"/>
        <v>8</v>
      </c>
      <c r="CC6" s="29">
        <f t="shared" si="1"/>
        <v>2</v>
      </c>
      <c r="CD6" s="28">
        <f t="shared" si="7"/>
        <v>0.25</v>
      </c>
      <c r="CE6" s="29">
        <f t="shared" si="2"/>
        <v>1</v>
      </c>
      <c r="CF6" s="29">
        <f t="shared" si="3"/>
        <v>0</v>
      </c>
      <c r="CG6" s="28">
        <f t="shared" si="8"/>
        <v>0</v>
      </c>
      <c r="CH6" s="3">
        <v>1</v>
      </c>
      <c r="CI6" s="3">
        <v>1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4">
        <v>1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0</v>
      </c>
      <c r="DC6" s="3">
        <v>0</v>
      </c>
      <c r="DD6" s="3">
        <v>0</v>
      </c>
      <c r="DE6" s="3">
        <v>0</v>
      </c>
      <c r="DF6" s="3">
        <v>0</v>
      </c>
      <c r="DG6" s="3">
        <v>0</v>
      </c>
      <c r="DH6" s="3">
        <v>0</v>
      </c>
      <c r="DI6" s="3">
        <v>0</v>
      </c>
      <c r="DJ6" s="3">
        <v>0</v>
      </c>
      <c r="DK6" s="3">
        <v>0</v>
      </c>
    </row>
    <row r="7" spans="1:115" ht="31.5" x14ac:dyDescent="0.25">
      <c r="A7" s="21">
        <v>4</v>
      </c>
      <c r="B7" s="30" t="s">
        <v>9</v>
      </c>
      <c r="C7" s="23" t="s">
        <v>86</v>
      </c>
      <c r="D7" s="23"/>
      <c r="E7" s="23"/>
      <c r="F7" s="23"/>
      <c r="G7" s="23">
        <v>1</v>
      </c>
      <c r="H7" s="23"/>
      <c r="I7" s="23"/>
      <c r="J7" s="23"/>
      <c r="K7" s="24">
        <v>3</v>
      </c>
      <c r="L7" s="24">
        <v>1</v>
      </c>
      <c r="M7" s="24">
        <v>1</v>
      </c>
      <c r="N7" s="24">
        <v>1</v>
      </c>
      <c r="O7" s="25">
        <v>2</v>
      </c>
      <c r="P7" s="25">
        <v>2</v>
      </c>
      <c r="Q7" s="25"/>
      <c r="R7" s="25"/>
      <c r="S7" s="25">
        <v>1</v>
      </c>
      <c r="T7" s="25">
        <v>1</v>
      </c>
      <c r="U7" s="23">
        <v>1</v>
      </c>
      <c r="V7" s="23">
        <v>1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>
        <v>1</v>
      </c>
      <c r="AL7" s="23">
        <v>1</v>
      </c>
      <c r="AM7" s="23"/>
      <c r="AN7" s="23"/>
      <c r="AO7" s="23">
        <v>3</v>
      </c>
      <c r="AP7" s="23">
        <v>3</v>
      </c>
      <c r="AQ7" s="23"/>
      <c r="AR7" s="23"/>
      <c r="AS7" s="23"/>
      <c r="AT7" s="23"/>
      <c r="AU7" s="23">
        <v>1</v>
      </c>
      <c r="AV7" s="23">
        <v>0</v>
      </c>
      <c r="AW7" s="23"/>
      <c r="AX7" s="23"/>
      <c r="AY7" s="23">
        <v>1</v>
      </c>
      <c r="AZ7" s="23">
        <v>0</v>
      </c>
      <c r="BA7" s="23"/>
      <c r="BB7" s="23"/>
      <c r="BC7" s="23">
        <v>2</v>
      </c>
      <c r="BD7" s="23">
        <v>0</v>
      </c>
      <c r="BE7" s="23"/>
      <c r="BF7" s="23"/>
      <c r="BG7" s="23"/>
      <c r="BH7" s="23"/>
      <c r="BI7" s="23">
        <v>1</v>
      </c>
      <c r="BJ7" s="23">
        <v>1</v>
      </c>
      <c r="BK7" s="23"/>
      <c r="BL7" s="23"/>
      <c r="BM7" s="23"/>
      <c r="BN7" s="23"/>
      <c r="BO7" s="23">
        <v>1</v>
      </c>
      <c r="BP7" s="23">
        <v>1</v>
      </c>
      <c r="BQ7" s="23">
        <v>1</v>
      </c>
      <c r="BR7" s="23">
        <v>0</v>
      </c>
      <c r="BS7" s="23"/>
      <c r="BT7" s="23"/>
      <c r="BU7" s="23"/>
      <c r="BV7" s="23"/>
      <c r="BW7" s="26">
        <v>3</v>
      </c>
      <c r="BX7" s="26">
        <v>1</v>
      </c>
      <c r="BY7" s="27">
        <f>G7+K7+O7+S7+U7+Y7+AC7+AG7+AK7+AO7+BO7+BS7+BW7+CH7+CL7+CP7+CT7+CX7+DB7+DF7</f>
        <v>17</v>
      </c>
      <c r="BZ7" s="27">
        <f t="shared" si="5"/>
        <v>12</v>
      </c>
      <c r="CA7" s="28">
        <f t="shared" si="6"/>
        <v>0.70588235294117652</v>
      </c>
      <c r="CB7" s="29">
        <f t="shared" si="0"/>
        <v>3</v>
      </c>
      <c r="CC7" s="29">
        <f t="shared" si="1"/>
        <v>2</v>
      </c>
      <c r="CD7" s="28">
        <f t="shared" si="7"/>
        <v>0.66666666666666663</v>
      </c>
      <c r="CE7" s="29">
        <f t="shared" si="2"/>
        <v>3</v>
      </c>
      <c r="CF7" s="29">
        <f t="shared" si="3"/>
        <v>0</v>
      </c>
      <c r="CG7" s="28">
        <f t="shared" si="8"/>
        <v>0</v>
      </c>
      <c r="CH7" s="3">
        <v>1</v>
      </c>
      <c r="CI7" s="3">
        <v>1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0</v>
      </c>
      <c r="DK7" s="3">
        <v>0</v>
      </c>
    </row>
    <row r="8" spans="1:115" ht="15.75" x14ac:dyDescent="0.25">
      <c r="A8" s="21">
        <v>5</v>
      </c>
      <c r="B8" s="30" t="s">
        <v>10</v>
      </c>
      <c r="C8" s="23" t="s">
        <v>86</v>
      </c>
      <c r="D8" s="23" t="s">
        <v>86</v>
      </c>
      <c r="E8" s="23"/>
      <c r="F8" s="23"/>
      <c r="G8" s="23"/>
      <c r="H8" s="23"/>
      <c r="I8" s="23"/>
      <c r="J8" s="23"/>
      <c r="K8" s="24"/>
      <c r="L8" s="24"/>
      <c r="M8" s="24">
        <v>0</v>
      </c>
      <c r="N8" s="24">
        <v>0</v>
      </c>
      <c r="O8" s="25">
        <v>1</v>
      </c>
      <c r="P8" s="25">
        <v>1</v>
      </c>
      <c r="Q8" s="25"/>
      <c r="R8" s="25"/>
      <c r="S8" s="25"/>
      <c r="T8" s="25"/>
      <c r="U8" s="23"/>
      <c r="V8" s="23"/>
      <c r="W8" s="23"/>
      <c r="X8" s="23"/>
      <c r="Y8" s="23">
        <v>5</v>
      </c>
      <c r="Z8" s="23">
        <v>0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>
        <v>11</v>
      </c>
      <c r="AP8" s="23">
        <v>1</v>
      </c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>
        <v>1</v>
      </c>
      <c r="BD8" s="23">
        <v>0</v>
      </c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>
        <v>0</v>
      </c>
      <c r="BP8" s="23">
        <v>0</v>
      </c>
      <c r="BQ8" s="23"/>
      <c r="BR8" s="23"/>
      <c r="BS8" s="23"/>
      <c r="BT8" s="23"/>
      <c r="BU8" s="23"/>
      <c r="BV8" s="23"/>
      <c r="BW8" s="26"/>
      <c r="BX8" s="26"/>
      <c r="BY8" s="27">
        <f>O8+S8+U8+Y8+AC8+AG8+AK8+AO8+BO8+BS8+BW8+CH8+CL8+CP8+CT8+CX8+DB8+DF8</f>
        <v>17</v>
      </c>
      <c r="BZ8" s="27">
        <f>P8+T8+V8+Z8+AD8+AH8+AL8+AP8+BP8+BT8+BX8+CI8+CM8+CQ8+CU8+CY8+DC8+DG8</f>
        <v>2</v>
      </c>
      <c r="CA8" s="28">
        <f t="shared" si="6"/>
        <v>0.11764705882352941</v>
      </c>
      <c r="CB8" s="29">
        <f t="shared" si="0"/>
        <v>0</v>
      </c>
      <c r="CC8" s="29">
        <f t="shared" si="1"/>
        <v>0</v>
      </c>
      <c r="CD8" s="28">
        <v>0</v>
      </c>
      <c r="CE8" s="29">
        <f t="shared" si="2"/>
        <v>1</v>
      </c>
      <c r="CF8" s="29">
        <f t="shared" si="3"/>
        <v>0</v>
      </c>
      <c r="CG8" s="28">
        <f t="shared" si="8"/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0</v>
      </c>
      <c r="DC8" s="3">
        <v>0</v>
      </c>
      <c r="DD8" s="3">
        <v>0</v>
      </c>
      <c r="DE8" s="3">
        <v>0</v>
      </c>
      <c r="DF8" s="3">
        <v>0</v>
      </c>
      <c r="DG8" s="3">
        <v>0</v>
      </c>
      <c r="DH8" s="3">
        <v>0</v>
      </c>
      <c r="DI8" s="3">
        <v>0</v>
      </c>
      <c r="DJ8" s="3">
        <v>0</v>
      </c>
      <c r="DK8" s="3">
        <v>0</v>
      </c>
    </row>
    <row r="9" spans="1:115" ht="16.5" customHeight="1" x14ac:dyDescent="0.25">
      <c r="A9" s="21">
        <v>6</v>
      </c>
      <c r="B9" s="30" t="s">
        <v>57</v>
      </c>
      <c r="C9" s="23" t="s">
        <v>86</v>
      </c>
      <c r="D9" s="23"/>
      <c r="E9" s="23"/>
      <c r="F9" s="23"/>
      <c r="G9" s="23"/>
      <c r="H9" s="23"/>
      <c r="I9" s="23"/>
      <c r="J9" s="23"/>
      <c r="K9" s="24"/>
      <c r="L9" s="24"/>
      <c r="M9" s="24">
        <v>0</v>
      </c>
      <c r="N9" s="24">
        <v>0</v>
      </c>
      <c r="O9" s="25">
        <v>0</v>
      </c>
      <c r="P9" s="25">
        <v>0</v>
      </c>
      <c r="Q9" s="25"/>
      <c r="R9" s="25"/>
      <c r="S9" s="25">
        <v>1</v>
      </c>
      <c r="T9" s="25">
        <v>1</v>
      </c>
      <c r="U9" s="23">
        <v>1</v>
      </c>
      <c r="V9" s="23">
        <v>1</v>
      </c>
      <c r="W9" s="23">
        <v>1</v>
      </c>
      <c r="X9" s="23">
        <v>1</v>
      </c>
      <c r="Y9" s="23">
        <v>5</v>
      </c>
      <c r="Z9" s="23">
        <v>5</v>
      </c>
      <c r="AA9" s="23">
        <v>5</v>
      </c>
      <c r="AB9" s="23">
        <v>3</v>
      </c>
      <c r="AC9" s="23"/>
      <c r="AD9" s="23"/>
      <c r="AE9" s="23"/>
      <c r="AF9" s="23"/>
      <c r="AG9" s="23">
        <v>1</v>
      </c>
      <c r="AH9" s="23">
        <v>1</v>
      </c>
      <c r="AI9" s="23"/>
      <c r="AJ9" s="23"/>
      <c r="AK9" s="23"/>
      <c r="AL9" s="23"/>
      <c r="AM9" s="23"/>
      <c r="AN9" s="23"/>
      <c r="AO9" s="23">
        <v>2</v>
      </c>
      <c r="AP9" s="23">
        <v>2</v>
      </c>
      <c r="AQ9" s="23">
        <v>1</v>
      </c>
      <c r="AR9" s="23">
        <v>0</v>
      </c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>
        <v>4</v>
      </c>
      <c r="BF9" s="23"/>
      <c r="BG9" s="23"/>
      <c r="BH9" s="23"/>
      <c r="BI9" s="23"/>
      <c r="BJ9" s="23"/>
      <c r="BK9" s="23"/>
      <c r="BL9" s="23"/>
      <c r="BM9" s="23"/>
      <c r="BN9" s="23"/>
      <c r="BO9" s="23">
        <v>1</v>
      </c>
      <c r="BP9" s="23">
        <v>0</v>
      </c>
      <c r="BQ9" s="23"/>
      <c r="BR9" s="23"/>
      <c r="BS9" s="23"/>
      <c r="BT9" s="23"/>
      <c r="BU9" s="23"/>
      <c r="BV9" s="23"/>
      <c r="BW9" s="26"/>
      <c r="BX9" s="26"/>
      <c r="BY9" s="27">
        <f>O9+S9+U9+Y9+AC9+AG9+AK9+AO9+BO9+BS9+BW9+CH9+CL9+CP9+CT9+CX9+DB9+DF9</f>
        <v>12</v>
      </c>
      <c r="BZ9" s="27">
        <f t="shared" si="5"/>
        <v>10</v>
      </c>
      <c r="CA9" s="28">
        <f t="shared" si="6"/>
        <v>0.83333333333333337</v>
      </c>
      <c r="CB9" s="29">
        <f t="shared" si="0"/>
        <v>11</v>
      </c>
      <c r="CC9" s="29">
        <f t="shared" si="1"/>
        <v>4</v>
      </c>
      <c r="CD9" s="28">
        <f t="shared" si="7"/>
        <v>0.36363636363636365</v>
      </c>
      <c r="CE9" s="29">
        <f t="shared" si="2"/>
        <v>0</v>
      </c>
      <c r="CF9" s="29">
        <f t="shared" si="3"/>
        <v>0</v>
      </c>
      <c r="CG9" s="28">
        <v>0</v>
      </c>
      <c r="CH9" s="3">
        <v>1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0</v>
      </c>
      <c r="DG9" s="3">
        <v>0</v>
      </c>
      <c r="DH9" s="3">
        <v>0</v>
      </c>
      <c r="DI9" s="3">
        <v>0</v>
      </c>
      <c r="DJ9" s="3">
        <v>0</v>
      </c>
      <c r="DK9" s="3">
        <v>0</v>
      </c>
    </row>
    <row r="10" spans="1:115" ht="15.75" x14ac:dyDescent="0.25">
      <c r="A10" s="21">
        <v>7</v>
      </c>
      <c r="B10" s="30" t="s">
        <v>11</v>
      </c>
      <c r="C10" s="23">
        <v>1</v>
      </c>
      <c r="D10" s="23">
        <v>1</v>
      </c>
      <c r="E10" s="23"/>
      <c r="F10" s="23"/>
      <c r="G10" s="23"/>
      <c r="H10" s="23"/>
      <c r="I10" s="23"/>
      <c r="J10" s="23"/>
      <c r="K10" s="24"/>
      <c r="L10" s="24"/>
      <c r="M10" s="24">
        <v>0</v>
      </c>
      <c r="N10" s="24">
        <v>0</v>
      </c>
      <c r="O10" s="25"/>
      <c r="P10" s="25"/>
      <c r="Q10" s="25"/>
      <c r="R10" s="25"/>
      <c r="S10" s="25"/>
      <c r="T10" s="25"/>
      <c r="U10" s="23">
        <v>2</v>
      </c>
      <c r="V10" s="23">
        <v>1</v>
      </c>
      <c r="W10" s="23"/>
      <c r="X10" s="23"/>
      <c r="Y10" s="23">
        <v>3</v>
      </c>
      <c r="Z10" s="23">
        <v>0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>
        <v>3</v>
      </c>
      <c r="AP10" s="23">
        <v>2</v>
      </c>
      <c r="AQ10" s="23">
        <v>1</v>
      </c>
      <c r="AR10" s="23">
        <v>0</v>
      </c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>
        <v>0</v>
      </c>
      <c r="BP10" s="23">
        <v>0</v>
      </c>
      <c r="BQ10" s="23"/>
      <c r="BR10" s="23"/>
      <c r="BS10" s="23"/>
      <c r="BT10" s="23"/>
      <c r="BU10" s="23"/>
      <c r="BV10" s="23"/>
      <c r="BW10" s="26">
        <v>1</v>
      </c>
      <c r="BX10" s="26">
        <v>0</v>
      </c>
      <c r="BY10" s="27">
        <f t="shared" si="4"/>
        <v>10</v>
      </c>
      <c r="BZ10" s="27">
        <f t="shared" si="5"/>
        <v>4</v>
      </c>
      <c r="CA10" s="28">
        <f t="shared" si="6"/>
        <v>0.4</v>
      </c>
      <c r="CB10" s="29">
        <f t="shared" si="0"/>
        <v>1</v>
      </c>
      <c r="CC10" s="29">
        <f t="shared" si="1"/>
        <v>0</v>
      </c>
      <c r="CD10" s="28">
        <f t="shared" si="7"/>
        <v>0</v>
      </c>
      <c r="CE10" s="29">
        <f t="shared" si="2"/>
        <v>0</v>
      </c>
      <c r="CF10" s="29">
        <f t="shared" si="3"/>
        <v>0</v>
      </c>
      <c r="CG10" s="28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0</v>
      </c>
      <c r="DE10" s="3">
        <v>0</v>
      </c>
      <c r="DF10" s="3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</row>
    <row r="11" spans="1:115" ht="15.75" x14ac:dyDescent="0.25">
      <c r="A11" s="21">
        <v>8</v>
      </c>
      <c r="B11" s="30" t="s">
        <v>12</v>
      </c>
      <c r="C11" s="23" t="s">
        <v>86</v>
      </c>
      <c r="D11" s="23"/>
      <c r="E11" s="23"/>
      <c r="F11" s="23"/>
      <c r="G11" s="23">
        <v>2</v>
      </c>
      <c r="H11" s="23">
        <v>2</v>
      </c>
      <c r="I11" s="23">
        <v>1</v>
      </c>
      <c r="J11" s="23">
        <v>1</v>
      </c>
      <c r="K11" s="24">
        <v>2</v>
      </c>
      <c r="L11" s="24">
        <v>0</v>
      </c>
      <c r="M11" s="24">
        <v>0</v>
      </c>
      <c r="N11" s="24">
        <v>0</v>
      </c>
      <c r="O11" s="25"/>
      <c r="P11" s="25"/>
      <c r="Q11" s="25"/>
      <c r="R11" s="25"/>
      <c r="S11" s="25"/>
      <c r="T11" s="25"/>
      <c r="U11" s="23">
        <v>2</v>
      </c>
      <c r="V11" s="23"/>
      <c r="W11" s="23"/>
      <c r="X11" s="23"/>
      <c r="Y11" s="23">
        <v>4</v>
      </c>
      <c r="Z11" s="23">
        <v>0</v>
      </c>
      <c r="AA11" s="23"/>
      <c r="AB11" s="23"/>
      <c r="AC11" s="23"/>
      <c r="AD11" s="23"/>
      <c r="AE11" s="23"/>
      <c r="AF11" s="23"/>
      <c r="AG11" s="23">
        <v>1</v>
      </c>
      <c r="AH11" s="23">
        <v>1</v>
      </c>
      <c r="AI11" s="23">
        <v>1</v>
      </c>
      <c r="AJ11" s="23">
        <v>1</v>
      </c>
      <c r="AK11" s="23">
        <v>1</v>
      </c>
      <c r="AL11" s="23">
        <v>1</v>
      </c>
      <c r="AM11" s="23">
        <v>1</v>
      </c>
      <c r="AN11" s="23">
        <v>0</v>
      </c>
      <c r="AO11" s="23">
        <v>2</v>
      </c>
      <c r="AP11" s="23">
        <v>0</v>
      </c>
      <c r="AQ11" s="23"/>
      <c r="AR11" s="23"/>
      <c r="AS11" s="23"/>
      <c r="AT11" s="23"/>
      <c r="AU11" s="23">
        <v>1</v>
      </c>
      <c r="AV11" s="23">
        <v>0</v>
      </c>
      <c r="AW11" s="23"/>
      <c r="AX11" s="23"/>
      <c r="AY11" s="23">
        <v>1</v>
      </c>
      <c r="AZ11" s="23">
        <v>0</v>
      </c>
      <c r="BA11" s="23"/>
      <c r="BB11" s="23"/>
      <c r="BC11" s="23">
        <v>1</v>
      </c>
      <c r="BD11" s="23">
        <v>0</v>
      </c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>
        <v>0</v>
      </c>
      <c r="BP11" s="23">
        <v>0</v>
      </c>
      <c r="BQ11" s="23"/>
      <c r="BR11" s="23"/>
      <c r="BS11" s="23"/>
      <c r="BT11" s="23"/>
      <c r="BU11" s="23"/>
      <c r="BV11" s="23"/>
      <c r="BW11" s="26">
        <v>1</v>
      </c>
      <c r="BX11" s="26">
        <v>1</v>
      </c>
      <c r="BY11" s="27">
        <f>G11+K11+O11+S11+U11+Y11+AC11+AG11+AK11+AO11+BO11+BS11+BW11+CH11+CL11+CP11+CT11+CX11+DB11+DF11</f>
        <v>16</v>
      </c>
      <c r="BZ11" s="27">
        <f t="shared" si="5"/>
        <v>5</v>
      </c>
      <c r="CA11" s="28">
        <f t="shared" si="6"/>
        <v>0.3125</v>
      </c>
      <c r="CB11" s="29">
        <f t="shared" si="0"/>
        <v>4</v>
      </c>
      <c r="CC11" s="29">
        <f t="shared" si="1"/>
        <v>2</v>
      </c>
      <c r="CD11" s="28">
        <f t="shared" si="7"/>
        <v>0.5</v>
      </c>
      <c r="CE11" s="29">
        <f t="shared" si="2"/>
        <v>2</v>
      </c>
      <c r="CF11" s="29">
        <f t="shared" si="3"/>
        <v>0</v>
      </c>
      <c r="CG11" s="28">
        <f t="shared" si="8"/>
        <v>0</v>
      </c>
      <c r="CH11" s="3">
        <v>1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</row>
    <row r="12" spans="1:115" ht="15.75" x14ac:dyDescent="0.25">
      <c r="A12" s="21">
        <v>9</v>
      </c>
      <c r="B12" s="30" t="s">
        <v>13</v>
      </c>
      <c r="C12" s="23" t="s">
        <v>86</v>
      </c>
      <c r="D12" s="23"/>
      <c r="E12" s="23"/>
      <c r="F12" s="23"/>
      <c r="G12" s="23"/>
      <c r="H12" s="23"/>
      <c r="I12" s="23"/>
      <c r="J12" s="23"/>
      <c r="K12" s="24"/>
      <c r="L12" s="24"/>
      <c r="M12" s="24">
        <v>0</v>
      </c>
      <c r="N12" s="24">
        <v>0</v>
      </c>
      <c r="O12" s="25"/>
      <c r="P12" s="25"/>
      <c r="Q12" s="25"/>
      <c r="R12" s="25"/>
      <c r="S12" s="25"/>
      <c r="T12" s="25"/>
      <c r="U12" s="23">
        <v>2</v>
      </c>
      <c r="V12" s="23"/>
      <c r="W12" s="23"/>
      <c r="X12" s="23"/>
      <c r="Y12" s="23">
        <v>4</v>
      </c>
      <c r="Z12" s="23">
        <v>0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>
        <v>1</v>
      </c>
      <c r="AP12" s="23">
        <v>0</v>
      </c>
      <c r="AQ12" s="23"/>
      <c r="AR12" s="23"/>
      <c r="AS12" s="23"/>
      <c r="AT12" s="23"/>
      <c r="AU12" s="23"/>
      <c r="AV12" s="23"/>
      <c r="AW12" s="23"/>
      <c r="AX12" s="23"/>
      <c r="AY12" s="23">
        <v>1</v>
      </c>
      <c r="AZ12" s="23">
        <v>0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>
        <v>1</v>
      </c>
      <c r="BP12" s="23">
        <v>0</v>
      </c>
      <c r="BQ12" s="23"/>
      <c r="BR12" s="23"/>
      <c r="BS12" s="23"/>
      <c r="BT12" s="23"/>
      <c r="BU12" s="23"/>
      <c r="BV12" s="23"/>
      <c r="BW12" s="26"/>
      <c r="BX12" s="26"/>
      <c r="BY12" s="27">
        <f>U12+Y12+AC12+AG12+AK12+AO12+BO12+BS12+BW12+CH12+CL12+CP12+CT12+CX12+DB12+DF12</f>
        <v>9</v>
      </c>
      <c r="BZ12" s="27">
        <f t="shared" si="5"/>
        <v>0</v>
      </c>
      <c r="CA12" s="28">
        <f t="shared" si="6"/>
        <v>0</v>
      </c>
      <c r="CB12" s="29">
        <f t="shared" si="0"/>
        <v>1</v>
      </c>
      <c r="CC12" s="29">
        <f t="shared" si="1"/>
        <v>0</v>
      </c>
      <c r="CD12" s="28">
        <f t="shared" si="7"/>
        <v>0</v>
      </c>
      <c r="CE12" s="29">
        <f t="shared" si="2"/>
        <v>0</v>
      </c>
      <c r="CF12" s="29">
        <f t="shared" si="3"/>
        <v>0</v>
      </c>
      <c r="CG12" s="28">
        <v>0</v>
      </c>
      <c r="CH12" s="3">
        <v>1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>
        <v>0</v>
      </c>
      <c r="CS12" s="3">
        <v>0</v>
      </c>
      <c r="CT12" s="3">
        <v>0</v>
      </c>
      <c r="CU12" s="3">
        <v>0</v>
      </c>
      <c r="CV12" s="3">
        <v>0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3">
        <v>0</v>
      </c>
      <c r="DD12" s="3">
        <v>0</v>
      </c>
      <c r="DE12" s="3">
        <v>0</v>
      </c>
      <c r="DF12" s="3">
        <v>0</v>
      </c>
      <c r="DG12" s="3">
        <v>0</v>
      </c>
      <c r="DH12" s="3">
        <v>0</v>
      </c>
      <c r="DI12" s="3">
        <v>0</v>
      </c>
      <c r="DJ12" s="4">
        <v>17</v>
      </c>
      <c r="DK12" s="4">
        <v>0</v>
      </c>
    </row>
    <row r="13" spans="1:115" ht="31.5" x14ac:dyDescent="0.25">
      <c r="A13" s="21">
        <v>10</v>
      </c>
      <c r="B13" s="30" t="s">
        <v>39</v>
      </c>
      <c r="C13" s="23" t="s">
        <v>86</v>
      </c>
      <c r="D13" s="23"/>
      <c r="E13" s="23"/>
      <c r="F13" s="23"/>
      <c r="G13" s="23"/>
      <c r="H13" s="23"/>
      <c r="I13" s="23"/>
      <c r="J13" s="23"/>
      <c r="K13" s="24">
        <v>1</v>
      </c>
      <c r="L13" s="24">
        <v>0</v>
      </c>
      <c r="M13" s="24">
        <v>0</v>
      </c>
      <c r="N13" s="24">
        <v>0</v>
      </c>
      <c r="O13" s="25"/>
      <c r="P13" s="25"/>
      <c r="Q13" s="25"/>
      <c r="R13" s="25"/>
      <c r="S13" s="25"/>
      <c r="T13" s="25"/>
      <c r="U13" s="23">
        <v>1</v>
      </c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>
        <v>3</v>
      </c>
      <c r="AP13" s="23">
        <v>2</v>
      </c>
      <c r="AQ13" s="23">
        <v>1</v>
      </c>
      <c r="AR13" s="23">
        <v>0</v>
      </c>
      <c r="AS13" s="23"/>
      <c r="AT13" s="23"/>
      <c r="AU13" s="23"/>
      <c r="AV13" s="23"/>
      <c r="AW13" s="23"/>
      <c r="AX13" s="23"/>
      <c r="AY13" s="23">
        <v>1</v>
      </c>
      <c r="AZ13" s="23">
        <v>0</v>
      </c>
      <c r="BA13" s="23"/>
      <c r="BB13" s="23"/>
      <c r="BC13" s="23">
        <v>1</v>
      </c>
      <c r="BD13" s="23">
        <v>0</v>
      </c>
      <c r="BE13" s="23">
        <v>2</v>
      </c>
      <c r="BF13" s="23">
        <v>0</v>
      </c>
      <c r="BG13" s="23"/>
      <c r="BH13" s="23"/>
      <c r="BI13" s="23">
        <v>2</v>
      </c>
      <c r="BJ13" s="23">
        <v>1</v>
      </c>
      <c r="BK13" s="23"/>
      <c r="BL13" s="23"/>
      <c r="BM13" s="23"/>
      <c r="BN13" s="23"/>
      <c r="BO13" s="23">
        <v>0</v>
      </c>
      <c r="BP13" s="23">
        <v>0</v>
      </c>
      <c r="BQ13" s="23"/>
      <c r="BR13" s="23"/>
      <c r="BS13" s="23"/>
      <c r="BT13" s="23"/>
      <c r="BU13" s="23"/>
      <c r="BV13" s="23"/>
      <c r="BW13" s="26">
        <v>2</v>
      </c>
      <c r="BX13" s="26">
        <v>0</v>
      </c>
      <c r="BY13" s="27">
        <f>K13+O13+S13+U13+Y13+AC13+AG13+AK13+AO13+BO13+BS13+BW13+CH13+CL13+CP13+CT13+CX13+DB13+DF13</f>
        <v>8</v>
      </c>
      <c r="BZ13" s="27">
        <f t="shared" si="5"/>
        <v>2</v>
      </c>
      <c r="CA13" s="28">
        <f t="shared" si="6"/>
        <v>0.25</v>
      </c>
      <c r="CB13" s="29">
        <f t="shared" si="0"/>
        <v>6</v>
      </c>
      <c r="CC13" s="29">
        <f t="shared" si="1"/>
        <v>1</v>
      </c>
      <c r="CD13" s="28">
        <f t="shared" si="7"/>
        <v>0.16666666666666666</v>
      </c>
      <c r="CE13" s="29">
        <f t="shared" si="2"/>
        <v>1</v>
      </c>
      <c r="CF13" s="29">
        <f t="shared" si="3"/>
        <v>0</v>
      </c>
      <c r="CG13" s="28">
        <f t="shared" si="8"/>
        <v>0</v>
      </c>
      <c r="CH13" s="3">
        <v>1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</row>
    <row r="14" spans="1:115" ht="15.75" x14ac:dyDescent="0.25">
      <c r="A14" s="21">
        <v>11</v>
      </c>
      <c r="B14" s="30" t="s">
        <v>58</v>
      </c>
      <c r="C14" s="23" t="s">
        <v>86</v>
      </c>
      <c r="D14" s="23"/>
      <c r="E14" s="23"/>
      <c r="F14" s="23"/>
      <c r="G14" s="23"/>
      <c r="H14" s="23"/>
      <c r="I14" s="23"/>
      <c r="J14" s="23"/>
      <c r="K14" s="24"/>
      <c r="L14" s="24"/>
      <c r="M14" s="24">
        <v>0</v>
      </c>
      <c r="N14" s="24">
        <v>0</v>
      </c>
      <c r="O14" s="25"/>
      <c r="P14" s="25"/>
      <c r="Q14" s="25"/>
      <c r="R14" s="25"/>
      <c r="S14" s="25"/>
      <c r="T14" s="25"/>
      <c r="U14" s="23">
        <v>2</v>
      </c>
      <c r="V14" s="23">
        <v>1</v>
      </c>
      <c r="W14" s="23"/>
      <c r="X14" s="23"/>
      <c r="Y14" s="23">
        <v>1</v>
      </c>
      <c r="Z14" s="23">
        <v>0</v>
      </c>
      <c r="AA14" s="23"/>
      <c r="AB14" s="23"/>
      <c r="AC14" s="23">
        <v>1</v>
      </c>
      <c r="AD14" s="23">
        <v>1</v>
      </c>
      <c r="AE14" s="23">
        <v>1</v>
      </c>
      <c r="AF14" s="23">
        <v>1</v>
      </c>
      <c r="AG14" s="23">
        <v>1</v>
      </c>
      <c r="AH14" s="23">
        <v>1</v>
      </c>
      <c r="AI14" s="23"/>
      <c r="AJ14" s="23"/>
      <c r="AK14" s="23"/>
      <c r="AL14" s="23"/>
      <c r="AM14" s="23"/>
      <c r="AN14" s="23"/>
      <c r="AO14" s="23">
        <v>5</v>
      </c>
      <c r="AP14" s="23">
        <v>2</v>
      </c>
      <c r="AQ14" s="23"/>
      <c r="AR14" s="23"/>
      <c r="AS14" s="23"/>
      <c r="AT14" s="23"/>
      <c r="AU14" s="23"/>
      <c r="AV14" s="23"/>
      <c r="AW14" s="23">
        <v>2</v>
      </c>
      <c r="AX14" s="23">
        <v>0</v>
      </c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>
        <v>1</v>
      </c>
      <c r="BJ14" s="23">
        <v>0</v>
      </c>
      <c r="BK14" s="23"/>
      <c r="BL14" s="23"/>
      <c r="BM14" s="23"/>
      <c r="BN14" s="23"/>
      <c r="BO14" s="23">
        <v>1</v>
      </c>
      <c r="BP14" s="23">
        <v>0</v>
      </c>
      <c r="BQ14" s="23"/>
      <c r="BR14" s="23"/>
      <c r="BS14" s="23"/>
      <c r="BT14" s="23"/>
      <c r="BU14" s="23"/>
      <c r="BV14" s="23"/>
      <c r="BW14" s="26">
        <v>2</v>
      </c>
      <c r="BX14" s="26">
        <v>2</v>
      </c>
      <c r="BY14" s="27">
        <f>U14+Y14+AC14+AG14+AK14+AO14+BO14+BS14+BW14+CH14+CL14+CP14+CT14+CX14+DB14+DF14</f>
        <v>14</v>
      </c>
      <c r="BZ14" s="27">
        <f t="shared" si="5"/>
        <v>7</v>
      </c>
      <c r="CA14" s="28">
        <f t="shared" si="6"/>
        <v>0.5</v>
      </c>
      <c r="CB14" s="29">
        <f t="shared" si="0"/>
        <v>4</v>
      </c>
      <c r="CC14" s="29">
        <f t="shared" si="1"/>
        <v>1</v>
      </c>
      <c r="CD14" s="28">
        <f t="shared" si="7"/>
        <v>0.25</v>
      </c>
      <c r="CE14" s="29">
        <f t="shared" si="2"/>
        <v>0</v>
      </c>
      <c r="CF14" s="29">
        <f t="shared" si="3"/>
        <v>0</v>
      </c>
      <c r="CG14" s="28">
        <v>0</v>
      </c>
      <c r="CH14" s="3">
        <v>1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0</v>
      </c>
      <c r="CX14" s="3">
        <v>0</v>
      </c>
      <c r="CY14" s="3">
        <v>0</v>
      </c>
      <c r="CZ14" s="4">
        <v>1</v>
      </c>
      <c r="DA14" s="4">
        <v>1</v>
      </c>
      <c r="DB14" s="3">
        <v>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</row>
    <row r="15" spans="1:115" ht="15.75" x14ac:dyDescent="0.25">
      <c r="A15" s="21">
        <v>12</v>
      </c>
      <c r="B15" s="30" t="s">
        <v>59</v>
      </c>
      <c r="C15" s="23" t="s">
        <v>86</v>
      </c>
      <c r="D15" s="23"/>
      <c r="E15" s="23"/>
      <c r="F15" s="23"/>
      <c r="G15" s="23"/>
      <c r="H15" s="23"/>
      <c r="I15" s="23"/>
      <c r="J15" s="23"/>
      <c r="K15" s="24">
        <v>11</v>
      </c>
      <c r="L15" s="24">
        <v>1</v>
      </c>
      <c r="M15" s="24">
        <v>1</v>
      </c>
      <c r="N15" s="24">
        <v>0</v>
      </c>
      <c r="O15" s="25">
        <v>2</v>
      </c>
      <c r="P15" s="25">
        <v>2</v>
      </c>
      <c r="Q15" s="25">
        <v>1</v>
      </c>
      <c r="R15" s="25">
        <v>1</v>
      </c>
      <c r="S15" s="25">
        <v>10</v>
      </c>
      <c r="T15" s="25">
        <v>10</v>
      </c>
      <c r="U15" s="23"/>
      <c r="V15" s="23"/>
      <c r="W15" s="23"/>
      <c r="X15" s="23"/>
      <c r="Y15" s="23">
        <v>5</v>
      </c>
      <c r="Z15" s="23">
        <v>4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>
        <v>2</v>
      </c>
      <c r="AP15" s="23">
        <v>0</v>
      </c>
      <c r="AQ15" s="23"/>
      <c r="AR15" s="23"/>
      <c r="AS15" s="23"/>
      <c r="AT15" s="23"/>
      <c r="AU15" s="23"/>
      <c r="AV15" s="23"/>
      <c r="AW15" s="23"/>
      <c r="AX15" s="23"/>
      <c r="AY15" s="23">
        <v>1</v>
      </c>
      <c r="AZ15" s="23">
        <v>0</v>
      </c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>
        <v>0</v>
      </c>
      <c r="BP15" s="23">
        <v>0</v>
      </c>
      <c r="BQ15" s="23"/>
      <c r="BR15" s="23"/>
      <c r="BS15" s="23"/>
      <c r="BT15" s="23"/>
      <c r="BU15" s="23"/>
      <c r="BV15" s="23"/>
      <c r="BW15" s="26">
        <v>1</v>
      </c>
      <c r="BX15" s="26">
        <v>0</v>
      </c>
      <c r="BY15" s="27">
        <f>K15+O15+S15+U15+Y15+AC15+AG15+AK15+AO15+BO15+BS15+BW15+CH15+CL15+CP15+CT15+CX15+DB15+DF15</f>
        <v>32</v>
      </c>
      <c r="BZ15" s="27">
        <f t="shared" si="5"/>
        <v>18</v>
      </c>
      <c r="CA15" s="28">
        <f t="shared" si="6"/>
        <v>0.5625</v>
      </c>
      <c r="CB15" s="29">
        <f t="shared" si="0"/>
        <v>3</v>
      </c>
      <c r="CC15" s="29">
        <f t="shared" si="1"/>
        <v>1</v>
      </c>
      <c r="CD15" s="28">
        <f t="shared" si="7"/>
        <v>0.33333333333333331</v>
      </c>
      <c r="CE15" s="29">
        <f t="shared" si="2"/>
        <v>0</v>
      </c>
      <c r="CF15" s="29">
        <f t="shared" si="3"/>
        <v>0</v>
      </c>
      <c r="CG15" s="28">
        <v>0</v>
      </c>
      <c r="CH15" s="3">
        <v>1</v>
      </c>
      <c r="CI15" s="3">
        <v>1</v>
      </c>
      <c r="CJ15" s="4">
        <v>1</v>
      </c>
      <c r="CK15" s="4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4">
        <v>1</v>
      </c>
      <c r="CS15" s="4">
        <v>1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</row>
    <row r="16" spans="1:115" ht="15.75" x14ac:dyDescent="0.25">
      <c r="A16" s="21">
        <v>13</v>
      </c>
      <c r="B16" s="30" t="s">
        <v>15</v>
      </c>
      <c r="C16" s="23" t="s">
        <v>86</v>
      </c>
      <c r="D16" s="23"/>
      <c r="E16" s="23"/>
      <c r="F16" s="23"/>
      <c r="G16" s="23">
        <v>1</v>
      </c>
      <c r="H16" s="23">
        <v>1</v>
      </c>
      <c r="I16" s="23">
        <v>1</v>
      </c>
      <c r="J16" s="23"/>
      <c r="K16" s="24"/>
      <c r="L16" s="24"/>
      <c r="M16" s="24">
        <v>0</v>
      </c>
      <c r="N16" s="24">
        <v>0</v>
      </c>
      <c r="O16" s="25"/>
      <c r="P16" s="25"/>
      <c r="Q16" s="25"/>
      <c r="R16" s="25"/>
      <c r="S16" s="25"/>
      <c r="T16" s="25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>
        <v>1</v>
      </c>
      <c r="AH16" s="23">
        <v>1</v>
      </c>
      <c r="AI16" s="23">
        <v>1</v>
      </c>
      <c r="AJ16" s="23">
        <v>1</v>
      </c>
      <c r="AK16" s="23"/>
      <c r="AL16" s="23"/>
      <c r="AM16" s="23"/>
      <c r="AN16" s="23"/>
      <c r="AO16" s="23">
        <v>2</v>
      </c>
      <c r="AP16" s="23">
        <v>1</v>
      </c>
      <c r="AQ16" s="23">
        <v>1</v>
      </c>
      <c r="AR16" s="23">
        <v>0</v>
      </c>
      <c r="AS16" s="23"/>
      <c r="AT16" s="23"/>
      <c r="AU16" s="23"/>
      <c r="AV16" s="23"/>
      <c r="AW16" s="23"/>
      <c r="AX16" s="23"/>
      <c r="AY16" s="23">
        <v>1</v>
      </c>
      <c r="AZ16" s="23">
        <v>0</v>
      </c>
      <c r="BA16" s="23"/>
      <c r="BB16" s="23"/>
      <c r="BC16" s="23"/>
      <c r="BD16" s="23"/>
      <c r="BE16" s="23"/>
      <c r="BF16" s="23"/>
      <c r="BG16" s="23"/>
      <c r="BH16" s="23"/>
      <c r="BI16" s="23">
        <v>1</v>
      </c>
      <c r="BJ16" s="23">
        <v>0</v>
      </c>
      <c r="BK16" s="23"/>
      <c r="BL16" s="23"/>
      <c r="BM16" s="23"/>
      <c r="BN16" s="23"/>
      <c r="BO16" s="23">
        <v>0</v>
      </c>
      <c r="BP16" s="23">
        <v>0</v>
      </c>
      <c r="BQ16" s="23"/>
      <c r="BR16" s="23"/>
      <c r="BS16" s="23"/>
      <c r="BT16" s="23"/>
      <c r="BU16" s="23">
        <v>2</v>
      </c>
      <c r="BV16" s="23">
        <v>2</v>
      </c>
      <c r="BW16" s="26"/>
      <c r="BX16" s="26"/>
      <c r="BY16" s="27">
        <f>G16+K16+O16+S16+U16+Y16+AC16+AG16+AK16+AO16+BO16+BS16+BW16+CH16+CL16+CP16+CT16+CX16+DB16+DF16</f>
        <v>5</v>
      </c>
      <c r="BZ16" s="27">
        <f t="shared" si="5"/>
        <v>4</v>
      </c>
      <c r="CA16" s="28">
        <f t="shared" si="6"/>
        <v>0.8</v>
      </c>
      <c r="CB16" s="29">
        <f t="shared" si="0"/>
        <v>7</v>
      </c>
      <c r="CC16" s="29">
        <f t="shared" si="1"/>
        <v>3</v>
      </c>
      <c r="CD16" s="28">
        <f t="shared" si="7"/>
        <v>0.42857142857142855</v>
      </c>
      <c r="CE16" s="29">
        <f t="shared" si="2"/>
        <v>0</v>
      </c>
      <c r="CF16" s="29">
        <f t="shared" si="3"/>
        <v>0</v>
      </c>
      <c r="CG16" s="28">
        <v>0</v>
      </c>
      <c r="CH16" s="3">
        <v>1</v>
      </c>
      <c r="CI16" s="3">
        <v>1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</row>
    <row r="17" spans="1:115" ht="31.5" x14ac:dyDescent="0.25">
      <c r="A17" s="21">
        <v>14</v>
      </c>
      <c r="B17" s="30" t="s">
        <v>40</v>
      </c>
      <c r="C17" s="23"/>
      <c r="D17" s="23"/>
      <c r="E17" s="23"/>
      <c r="F17" s="23"/>
      <c r="G17" s="23"/>
      <c r="H17" s="23"/>
      <c r="I17" s="23"/>
      <c r="J17" s="23"/>
      <c r="K17" s="24"/>
      <c r="L17" s="24"/>
      <c r="M17" s="24">
        <v>0</v>
      </c>
      <c r="N17" s="24">
        <v>0</v>
      </c>
      <c r="O17" s="25">
        <v>0</v>
      </c>
      <c r="P17" s="25">
        <v>0</v>
      </c>
      <c r="Q17" s="25"/>
      <c r="R17" s="25"/>
      <c r="S17" s="25">
        <v>1</v>
      </c>
      <c r="T17" s="25">
        <v>1</v>
      </c>
      <c r="U17" s="23">
        <v>1</v>
      </c>
      <c r="V17" s="23">
        <v>1</v>
      </c>
      <c r="W17" s="23">
        <v>1</v>
      </c>
      <c r="X17" s="23">
        <v>0</v>
      </c>
      <c r="Y17" s="23">
        <v>3</v>
      </c>
      <c r="Z17" s="23">
        <v>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>
        <v>5</v>
      </c>
      <c r="AP17" s="23">
        <v>0</v>
      </c>
      <c r="AQ17" s="23"/>
      <c r="AR17" s="23"/>
      <c r="AS17" s="23"/>
      <c r="AT17" s="23"/>
      <c r="AU17" s="23"/>
      <c r="AV17" s="23"/>
      <c r="AW17" s="23"/>
      <c r="AX17" s="23"/>
      <c r="AY17" s="23">
        <v>2</v>
      </c>
      <c r="AZ17" s="23">
        <v>0</v>
      </c>
      <c r="BA17" s="23"/>
      <c r="BB17" s="23"/>
      <c r="BC17" s="23">
        <v>1</v>
      </c>
      <c r="BD17" s="23">
        <v>0</v>
      </c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>
        <v>0</v>
      </c>
      <c r="BP17" s="23">
        <v>0</v>
      </c>
      <c r="BQ17" s="23"/>
      <c r="BR17" s="23"/>
      <c r="BS17" s="23"/>
      <c r="BT17" s="23"/>
      <c r="BU17" s="23"/>
      <c r="BV17" s="23"/>
      <c r="BW17" s="26">
        <v>1</v>
      </c>
      <c r="BX17" s="26">
        <v>1</v>
      </c>
      <c r="BY17" s="27">
        <f t="shared" si="4"/>
        <v>12</v>
      </c>
      <c r="BZ17" s="27">
        <f t="shared" si="5"/>
        <v>3</v>
      </c>
      <c r="CA17" s="28">
        <f t="shared" si="6"/>
        <v>0.25</v>
      </c>
      <c r="CB17" s="29">
        <f t="shared" si="0"/>
        <v>3</v>
      </c>
      <c r="CC17" s="29">
        <f t="shared" si="1"/>
        <v>0</v>
      </c>
      <c r="CD17" s="28">
        <f t="shared" si="7"/>
        <v>0</v>
      </c>
      <c r="CE17" s="29">
        <f t="shared" si="2"/>
        <v>1</v>
      </c>
      <c r="CF17" s="29">
        <f t="shared" si="3"/>
        <v>0</v>
      </c>
      <c r="CG17" s="28">
        <f t="shared" si="8"/>
        <v>0</v>
      </c>
      <c r="CH17" s="3">
        <v>1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</row>
    <row r="18" spans="1:115" ht="15.75" x14ac:dyDescent="0.25">
      <c r="A18" s="21">
        <v>15</v>
      </c>
      <c r="B18" s="30" t="s">
        <v>16</v>
      </c>
      <c r="C18" s="23" t="s">
        <v>86</v>
      </c>
      <c r="D18" s="23"/>
      <c r="E18" s="23"/>
      <c r="F18" s="23"/>
      <c r="G18" s="23"/>
      <c r="H18" s="23"/>
      <c r="I18" s="23"/>
      <c r="J18" s="23"/>
      <c r="K18" s="24"/>
      <c r="L18" s="24"/>
      <c r="M18" s="24">
        <v>0</v>
      </c>
      <c r="N18" s="24">
        <v>0</v>
      </c>
      <c r="O18" s="25"/>
      <c r="P18" s="25"/>
      <c r="Q18" s="25"/>
      <c r="R18" s="25"/>
      <c r="S18" s="25"/>
      <c r="T18" s="25"/>
      <c r="U18" s="23">
        <v>2</v>
      </c>
      <c r="V18" s="23">
        <v>1</v>
      </c>
      <c r="W18" s="23"/>
      <c r="X18" s="23"/>
      <c r="Y18" s="23">
        <v>1</v>
      </c>
      <c r="Z18" s="23">
        <v>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>
        <v>1</v>
      </c>
      <c r="AP18" s="23">
        <v>0</v>
      </c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>
        <v>0</v>
      </c>
      <c r="BP18" s="23">
        <v>0</v>
      </c>
      <c r="BQ18" s="23"/>
      <c r="BR18" s="23"/>
      <c r="BS18" s="23"/>
      <c r="BT18" s="23"/>
      <c r="BU18" s="23"/>
      <c r="BV18" s="23"/>
      <c r="BW18" s="26"/>
      <c r="BX18" s="26"/>
      <c r="BY18" s="27">
        <f>U18+Y18+AC18+AG18+AK18+AO18+BO18+BS18+BW18+CH18+CL18+CP18+CT18+CX18+DB18+DF18</f>
        <v>5</v>
      </c>
      <c r="BZ18" s="27">
        <f t="shared" si="5"/>
        <v>1</v>
      </c>
      <c r="CA18" s="28">
        <f t="shared" si="6"/>
        <v>0.2</v>
      </c>
      <c r="CB18" s="29">
        <f t="shared" si="0"/>
        <v>0</v>
      </c>
      <c r="CC18" s="29">
        <f t="shared" si="1"/>
        <v>0</v>
      </c>
      <c r="CD18" s="28">
        <v>0</v>
      </c>
      <c r="CE18" s="29">
        <f t="shared" si="2"/>
        <v>0</v>
      </c>
      <c r="CF18" s="29">
        <f t="shared" si="3"/>
        <v>0</v>
      </c>
      <c r="CG18" s="28">
        <v>0</v>
      </c>
      <c r="CH18" s="3">
        <v>1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0</v>
      </c>
      <c r="CS18" s="3">
        <v>0</v>
      </c>
      <c r="CT18" s="3">
        <v>0</v>
      </c>
      <c r="CU18" s="3">
        <v>0</v>
      </c>
      <c r="CV18" s="3">
        <v>0</v>
      </c>
      <c r="CW18" s="3">
        <v>0</v>
      </c>
      <c r="CX18" s="3">
        <v>0</v>
      </c>
      <c r="CY18" s="3">
        <v>0</v>
      </c>
      <c r="CZ18" s="3">
        <v>0</v>
      </c>
      <c r="DA18" s="3">
        <v>0</v>
      </c>
      <c r="DB18" s="3">
        <v>0</v>
      </c>
      <c r="DC18" s="3">
        <v>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</row>
    <row r="19" spans="1:115" ht="15.75" x14ac:dyDescent="0.25">
      <c r="A19" s="21">
        <v>16</v>
      </c>
      <c r="B19" s="30" t="s">
        <v>17</v>
      </c>
      <c r="C19" s="23" t="s">
        <v>86</v>
      </c>
      <c r="D19" s="23"/>
      <c r="E19" s="23"/>
      <c r="F19" s="23"/>
      <c r="G19" s="23"/>
      <c r="H19" s="23"/>
      <c r="I19" s="23"/>
      <c r="J19" s="23"/>
      <c r="K19" s="24"/>
      <c r="L19" s="24"/>
      <c r="M19" s="24">
        <v>0</v>
      </c>
      <c r="N19" s="24">
        <v>0</v>
      </c>
      <c r="O19" s="25">
        <v>1</v>
      </c>
      <c r="P19" s="25">
        <v>1</v>
      </c>
      <c r="Q19" s="25"/>
      <c r="R19" s="25"/>
      <c r="S19" s="25"/>
      <c r="T19" s="25"/>
      <c r="U19" s="23">
        <v>1</v>
      </c>
      <c r="V19" s="23">
        <v>1</v>
      </c>
      <c r="W19" s="23">
        <v>1</v>
      </c>
      <c r="X19" s="23">
        <v>1</v>
      </c>
      <c r="Y19" s="23">
        <v>2</v>
      </c>
      <c r="Z19" s="23">
        <v>0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>
        <v>2</v>
      </c>
      <c r="AP19" s="23">
        <v>1</v>
      </c>
      <c r="AQ19" s="23">
        <v>1</v>
      </c>
      <c r="AR19" s="23">
        <v>0</v>
      </c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>
        <v>1</v>
      </c>
      <c r="BD19" s="23">
        <v>0</v>
      </c>
      <c r="BE19" s="23"/>
      <c r="BF19" s="23"/>
      <c r="BG19" s="23"/>
      <c r="BH19" s="23"/>
      <c r="BI19" s="23">
        <v>2</v>
      </c>
      <c r="BJ19" s="23">
        <v>0</v>
      </c>
      <c r="BK19" s="23"/>
      <c r="BL19" s="23"/>
      <c r="BM19" s="23"/>
      <c r="BN19" s="23"/>
      <c r="BO19" s="23">
        <v>0</v>
      </c>
      <c r="BP19" s="23">
        <v>0</v>
      </c>
      <c r="BQ19" s="23"/>
      <c r="BR19" s="23"/>
      <c r="BS19" s="23"/>
      <c r="BT19" s="23"/>
      <c r="BU19" s="23"/>
      <c r="BV19" s="23"/>
      <c r="BW19" s="26"/>
      <c r="BX19" s="26"/>
      <c r="BY19" s="27">
        <f>O19+S19+U19+Y19+AC19+AG19+AK19+AO19+BO19+BS19+BW19+CH19+CL19+CP19+CT19+CX19+DB19+DF19</f>
        <v>6</v>
      </c>
      <c r="BZ19" s="27">
        <f t="shared" si="5"/>
        <v>3</v>
      </c>
      <c r="CA19" s="28">
        <f t="shared" si="6"/>
        <v>0.5</v>
      </c>
      <c r="CB19" s="29">
        <f t="shared" si="0"/>
        <v>4</v>
      </c>
      <c r="CC19" s="29">
        <f t="shared" si="1"/>
        <v>1</v>
      </c>
      <c r="CD19" s="28">
        <f t="shared" si="7"/>
        <v>0.25</v>
      </c>
      <c r="CE19" s="29">
        <f t="shared" si="2"/>
        <v>1</v>
      </c>
      <c r="CF19" s="29">
        <f t="shared" si="3"/>
        <v>0</v>
      </c>
      <c r="CG19" s="28">
        <f t="shared" si="8"/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</row>
    <row r="20" spans="1:115" ht="15.75" x14ac:dyDescent="0.25">
      <c r="A20" s="21">
        <v>17</v>
      </c>
      <c r="B20" s="30" t="s">
        <v>18</v>
      </c>
      <c r="C20" s="23" t="s">
        <v>86</v>
      </c>
      <c r="D20" s="23"/>
      <c r="E20" s="23"/>
      <c r="F20" s="23"/>
      <c r="G20" s="23"/>
      <c r="H20" s="23"/>
      <c r="I20" s="23"/>
      <c r="J20" s="23"/>
      <c r="K20" s="24"/>
      <c r="L20" s="24"/>
      <c r="M20" s="24">
        <v>0</v>
      </c>
      <c r="N20" s="24">
        <v>0</v>
      </c>
      <c r="O20" s="25">
        <v>0</v>
      </c>
      <c r="P20" s="25">
        <v>0</v>
      </c>
      <c r="Q20" s="25"/>
      <c r="R20" s="25"/>
      <c r="S20" s="25"/>
      <c r="T20" s="25"/>
      <c r="U20" s="23">
        <v>2</v>
      </c>
      <c r="V20" s="23">
        <v>1</v>
      </c>
      <c r="W20" s="23"/>
      <c r="X20" s="23"/>
      <c r="Y20" s="23">
        <v>4</v>
      </c>
      <c r="Z20" s="23">
        <v>0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>
        <v>2</v>
      </c>
      <c r="AP20" s="23">
        <v>0</v>
      </c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>
        <v>2</v>
      </c>
      <c r="BD20" s="23">
        <v>0</v>
      </c>
      <c r="BE20" s="23"/>
      <c r="BF20" s="23"/>
      <c r="BG20" s="23"/>
      <c r="BH20" s="23"/>
      <c r="BI20" s="23">
        <v>2</v>
      </c>
      <c r="BJ20" s="23">
        <v>0</v>
      </c>
      <c r="BK20" s="23"/>
      <c r="BL20" s="23"/>
      <c r="BM20" s="23"/>
      <c r="BN20" s="23"/>
      <c r="BO20" s="23">
        <v>0</v>
      </c>
      <c r="BP20" s="23">
        <v>0</v>
      </c>
      <c r="BQ20" s="23"/>
      <c r="BR20" s="23"/>
      <c r="BS20" s="23"/>
      <c r="BT20" s="23"/>
      <c r="BU20" s="23"/>
      <c r="BV20" s="23"/>
      <c r="BW20" s="26">
        <v>1</v>
      </c>
      <c r="BX20" s="26">
        <v>0</v>
      </c>
      <c r="BY20" s="27">
        <f>O20+S20+U20+Y20+AC20+AG20+AK20+AO20+BO20+BS20+BW20+CH20+CL20+CP20+CT20+CX20+DB20+DF20</f>
        <v>10</v>
      </c>
      <c r="BZ20" s="27">
        <f t="shared" si="5"/>
        <v>1</v>
      </c>
      <c r="CA20" s="28">
        <f t="shared" si="6"/>
        <v>0.1</v>
      </c>
      <c r="CB20" s="29">
        <f t="shared" si="0"/>
        <v>2</v>
      </c>
      <c r="CC20" s="29">
        <f t="shared" si="1"/>
        <v>0</v>
      </c>
      <c r="CD20" s="28">
        <f t="shared" si="7"/>
        <v>0</v>
      </c>
      <c r="CE20" s="29">
        <f t="shared" si="2"/>
        <v>2</v>
      </c>
      <c r="CF20" s="29">
        <f t="shared" si="3"/>
        <v>0</v>
      </c>
      <c r="CG20" s="28">
        <f t="shared" si="8"/>
        <v>0</v>
      </c>
      <c r="CH20" s="3">
        <v>1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4">
        <v>1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</row>
    <row r="21" spans="1:115" ht="15.75" x14ac:dyDescent="0.25">
      <c r="A21" s="21">
        <v>18</v>
      </c>
      <c r="B21" s="30" t="s">
        <v>60</v>
      </c>
      <c r="C21" s="23" t="s">
        <v>86</v>
      </c>
      <c r="D21" s="23"/>
      <c r="E21" s="23"/>
      <c r="F21" s="23"/>
      <c r="G21" s="23"/>
      <c r="H21" s="23"/>
      <c r="I21" s="23"/>
      <c r="J21" s="23"/>
      <c r="K21" s="24"/>
      <c r="L21" s="24"/>
      <c r="M21" s="24">
        <v>0</v>
      </c>
      <c r="N21" s="24">
        <v>0</v>
      </c>
      <c r="O21" s="25"/>
      <c r="P21" s="25"/>
      <c r="Q21" s="25"/>
      <c r="R21" s="25"/>
      <c r="S21" s="25"/>
      <c r="T21" s="25"/>
      <c r="U21" s="23">
        <v>2</v>
      </c>
      <c r="V21" s="23">
        <v>1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>
        <v>12</v>
      </c>
      <c r="AP21" s="23">
        <v>3</v>
      </c>
      <c r="AQ21" s="23">
        <v>1</v>
      </c>
      <c r="AR21" s="23">
        <v>0</v>
      </c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>
        <v>0</v>
      </c>
      <c r="BP21" s="23">
        <v>0</v>
      </c>
      <c r="BQ21" s="23"/>
      <c r="BR21" s="23"/>
      <c r="BS21" s="23"/>
      <c r="BT21" s="23"/>
      <c r="BU21" s="23"/>
      <c r="BV21" s="23"/>
      <c r="BW21" s="26"/>
      <c r="BX21" s="26"/>
      <c r="BY21" s="27">
        <f>U21+Y21+AC21+AG21+AK21+AO21+BO21+BS21+BW21+CH21+CL21+CP21+CT21+CX21+DB21+DF21</f>
        <v>15</v>
      </c>
      <c r="BZ21" s="27">
        <f t="shared" si="5"/>
        <v>5</v>
      </c>
      <c r="CA21" s="28">
        <f t="shared" si="6"/>
        <v>0.33333333333333331</v>
      </c>
      <c r="CB21" s="29">
        <f t="shared" si="0"/>
        <v>1</v>
      </c>
      <c r="CC21" s="29">
        <f t="shared" si="1"/>
        <v>0</v>
      </c>
      <c r="CD21" s="28">
        <f t="shared" si="7"/>
        <v>0</v>
      </c>
      <c r="CE21" s="29">
        <f t="shared" si="2"/>
        <v>0</v>
      </c>
      <c r="CF21" s="29">
        <f t="shared" si="3"/>
        <v>0</v>
      </c>
      <c r="CG21" s="28">
        <v>0</v>
      </c>
      <c r="CH21" s="3">
        <v>1</v>
      </c>
      <c r="CI21" s="3">
        <v>1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</row>
    <row r="22" spans="1:115" ht="15.75" x14ac:dyDescent="0.25">
      <c r="A22" s="21">
        <v>19</v>
      </c>
      <c r="B22" s="30" t="s">
        <v>61</v>
      </c>
      <c r="C22" s="23" t="s">
        <v>86</v>
      </c>
      <c r="D22" s="23"/>
      <c r="E22" s="23"/>
      <c r="F22" s="23"/>
      <c r="G22" s="23"/>
      <c r="H22" s="23"/>
      <c r="I22" s="23"/>
      <c r="J22" s="23"/>
      <c r="K22" s="24"/>
      <c r="L22" s="24"/>
      <c r="M22" s="24">
        <v>0</v>
      </c>
      <c r="N22" s="24">
        <v>0</v>
      </c>
      <c r="O22" s="25">
        <v>0</v>
      </c>
      <c r="P22" s="25">
        <v>0</v>
      </c>
      <c r="Q22" s="25"/>
      <c r="R22" s="25"/>
      <c r="S22" s="25">
        <v>3</v>
      </c>
      <c r="T22" s="25">
        <v>2</v>
      </c>
      <c r="U22" s="23">
        <v>1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>
        <v>10</v>
      </c>
      <c r="AP22" s="23">
        <v>0</v>
      </c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>
        <v>0</v>
      </c>
      <c r="BP22" s="23">
        <v>0</v>
      </c>
      <c r="BQ22" s="23"/>
      <c r="BR22" s="23"/>
      <c r="BS22" s="23"/>
      <c r="BT22" s="23"/>
      <c r="BU22" s="23"/>
      <c r="BV22" s="23"/>
      <c r="BW22" s="26"/>
      <c r="BX22" s="26"/>
      <c r="BY22" s="27">
        <f>O22+S22+U22+Y22+AC22+AG22+AK22+AO22+BO22+BS22+BW22+CH22+CL22+CP22+CT22+CX22+DB22+DF22</f>
        <v>14</v>
      </c>
      <c r="BZ22" s="27">
        <f t="shared" si="5"/>
        <v>2</v>
      </c>
      <c r="CA22" s="28">
        <f t="shared" si="6"/>
        <v>0.14285714285714285</v>
      </c>
      <c r="CB22" s="29">
        <f t="shared" si="0"/>
        <v>0</v>
      </c>
      <c r="CC22" s="29">
        <f t="shared" si="1"/>
        <v>0</v>
      </c>
      <c r="CD22" s="28">
        <v>0</v>
      </c>
      <c r="CE22" s="29">
        <f t="shared" si="2"/>
        <v>0</v>
      </c>
      <c r="CF22" s="29">
        <f t="shared" si="3"/>
        <v>0</v>
      </c>
      <c r="CG22" s="28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</row>
    <row r="23" spans="1:115" ht="18.75" customHeight="1" x14ac:dyDescent="0.25">
      <c r="A23" s="21">
        <v>20</v>
      </c>
      <c r="B23" s="30" t="s">
        <v>21</v>
      </c>
      <c r="C23" s="23" t="s">
        <v>86</v>
      </c>
      <c r="D23" s="23" t="s">
        <v>86</v>
      </c>
      <c r="E23" s="23" t="s">
        <v>86</v>
      </c>
      <c r="F23" s="23" t="s">
        <v>86</v>
      </c>
      <c r="G23" s="23"/>
      <c r="H23" s="23"/>
      <c r="I23" s="23"/>
      <c r="J23" s="23"/>
      <c r="K23" s="24"/>
      <c r="L23" s="24"/>
      <c r="M23" s="24">
        <v>0</v>
      </c>
      <c r="N23" s="24">
        <v>0</v>
      </c>
      <c r="O23" s="25"/>
      <c r="P23" s="25"/>
      <c r="Q23" s="25"/>
      <c r="R23" s="25"/>
      <c r="S23" s="25"/>
      <c r="T23" s="25"/>
      <c r="U23" s="23">
        <v>1</v>
      </c>
      <c r="V23" s="23">
        <v>1</v>
      </c>
      <c r="W23" s="23"/>
      <c r="X23" s="23"/>
      <c r="Y23" s="23">
        <v>2</v>
      </c>
      <c r="Z23" s="23">
        <v>0</v>
      </c>
      <c r="AA23" s="23"/>
      <c r="AB23" s="23"/>
      <c r="AC23" s="23"/>
      <c r="AD23" s="23"/>
      <c r="AE23" s="23"/>
      <c r="AF23" s="23"/>
      <c r="AG23" s="23">
        <v>1</v>
      </c>
      <c r="AH23" s="23">
        <v>1</v>
      </c>
      <c r="AI23" s="23"/>
      <c r="AJ23" s="23"/>
      <c r="AK23" s="23"/>
      <c r="AL23" s="23"/>
      <c r="AM23" s="23"/>
      <c r="AN23" s="23"/>
      <c r="AO23" s="23">
        <v>1</v>
      </c>
      <c r="AP23" s="23">
        <v>1</v>
      </c>
      <c r="AQ23" s="23">
        <v>1</v>
      </c>
      <c r="AR23" s="23">
        <v>0</v>
      </c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>
        <v>0</v>
      </c>
      <c r="BP23" s="23">
        <v>0</v>
      </c>
      <c r="BQ23" s="23"/>
      <c r="BR23" s="23"/>
      <c r="BS23" s="23"/>
      <c r="BT23" s="23"/>
      <c r="BU23" s="23"/>
      <c r="BV23" s="23"/>
      <c r="BW23" s="26">
        <v>1</v>
      </c>
      <c r="BX23" s="26">
        <v>1</v>
      </c>
      <c r="BY23" s="27">
        <f>U23+Y23+AC23+AG23+AK23+AO23+BO23+BS23+BW23+CH23+CL23+CP23+CT23+CX23+DB23+DF23</f>
        <v>6</v>
      </c>
      <c r="BZ23" s="27">
        <f>V23+Z23+AD23+AH23+AL23+AP23+BP23+BT23+BX23+CI23+CM23+CQ23+CU23+CY23+DC23+DG23</f>
        <v>4</v>
      </c>
      <c r="CA23" s="28">
        <f t="shared" si="6"/>
        <v>0.66666666666666663</v>
      </c>
      <c r="CB23" s="27">
        <f>I23+M23+Q23+W23+AA23+AE23+AI23+AM23+AQ23+AS23+AW23+AY23+BA23+BE23+BI23+BU23</f>
        <v>1</v>
      </c>
      <c r="CC23" s="27">
        <f>J23+N23+R23+X23+AB23+AF23+AJ23+AN23+AR23+AT23+AX23+AZ23+BB23+BF23+BJ23+BV23</f>
        <v>0</v>
      </c>
      <c r="CD23" s="28">
        <f t="shared" si="7"/>
        <v>0</v>
      </c>
      <c r="CE23" s="29">
        <f t="shared" si="2"/>
        <v>0</v>
      </c>
      <c r="CF23" s="29">
        <f t="shared" si="3"/>
        <v>0</v>
      </c>
      <c r="CG23" s="28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</row>
    <row r="24" spans="1:115" ht="15.75" x14ac:dyDescent="0.25">
      <c r="A24" s="21">
        <v>21</v>
      </c>
      <c r="B24" s="30" t="s">
        <v>22</v>
      </c>
      <c r="C24" s="23" t="s">
        <v>86</v>
      </c>
      <c r="D24" s="23"/>
      <c r="E24" s="23"/>
      <c r="F24" s="23"/>
      <c r="G24" s="23">
        <v>1</v>
      </c>
      <c r="H24" s="23"/>
      <c r="I24" s="23"/>
      <c r="J24" s="23"/>
      <c r="K24" s="24"/>
      <c r="L24" s="24"/>
      <c r="M24" s="24">
        <v>0</v>
      </c>
      <c r="N24" s="24">
        <v>0</v>
      </c>
      <c r="O24" s="25"/>
      <c r="P24" s="25"/>
      <c r="Q24" s="25"/>
      <c r="R24" s="25"/>
      <c r="S24" s="25"/>
      <c r="T24" s="25"/>
      <c r="U24" s="23">
        <v>2</v>
      </c>
      <c r="V24" s="23">
        <v>2</v>
      </c>
      <c r="W24" s="23"/>
      <c r="X24" s="23"/>
      <c r="Y24" s="23">
        <v>3</v>
      </c>
      <c r="Z24" s="23">
        <v>0</v>
      </c>
      <c r="AA24" s="23"/>
      <c r="AB24" s="23"/>
      <c r="AC24" s="23"/>
      <c r="AD24" s="23"/>
      <c r="AE24" s="23"/>
      <c r="AF24" s="23"/>
      <c r="AG24" s="23">
        <v>1</v>
      </c>
      <c r="AH24" s="23">
        <v>1</v>
      </c>
      <c r="AI24" s="23">
        <v>1</v>
      </c>
      <c r="AJ24" s="23">
        <v>0</v>
      </c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>
        <v>1</v>
      </c>
      <c r="AV24" s="23">
        <v>0</v>
      </c>
      <c r="AW24" s="23"/>
      <c r="AX24" s="23"/>
      <c r="AY24" s="23">
        <v>1</v>
      </c>
      <c r="AZ24" s="23">
        <v>0</v>
      </c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>
        <v>0</v>
      </c>
      <c r="BP24" s="23">
        <v>0</v>
      </c>
      <c r="BQ24" s="23"/>
      <c r="BR24" s="23"/>
      <c r="BS24" s="23"/>
      <c r="BT24" s="23"/>
      <c r="BU24" s="23"/>
      <c r="BV24" s="23"/>
      <c r="BW24" s="26"/>
      <c r="BX24" s="26"/>
      <c r="BY24" s="27">
        <f>G24+K24+O24+S24+U24+Y24+AC24+AG24+AK24+AO24+BO24+BS24+BW24+CH24+CL24+CP24+CT24+CX24+DB24+DF24</f>
        <v>7</v>
      </c>
      <c r="BZ24" s="27">
        <f>H24+L24+P24+T24+V24+Z24+AD24+AH24+AL24+AP24+BP24+BT24+BX24+CI24+CM24+CQ24+CU24+CY24+DC24+DG24</f>
        <v>3</v>
      </c>
      <c r="CA24" s="28">
        <f t="shared" si="6"/>
        <v>0.42857142857142855</v>
      </c>
      <c r="CB24" s="29">
        <f t="shared" ref="CB24:CB35" si="9">E24+I24+M24+Q24+W24+AA24+AE24+AI24+AM24+AQ24+AS24+AW24+AY24+BA24+BE24+BI24+BU24</f>
        <v>2</v>
      </c>
      <c r="CC24" s="29">
        <f t="shared" ref="CC24:CC35" si="10">F24+J24+N24+R24+X24+AB24+AF24+AJ24+AN24+AR24+AT24+AX24+AZ24+BB24+BF24+BJ24+BV24</f>
        <v>0</v>
      </c>
      <c r="CD24" s="28">
        <f t="shared" si="7"/>
        <v>0</v>
      </c>
      <c r="CE24" s="29">
        <f t="shared" si="2"/>
        <v>1</v>
      </c>
      <c r="CF24" s="29">
        <f t="shared" si="3"/>
        <v>0</v>
      </c>
      <c r="CG24" s="28">
        <f t="shared" si="8"/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</row>
    <row r="25" spans="1:115" ht="15.75" x14ac:dyDescent="0.25">
      <c r="A25" s="21">
        <v>22</v>
      </c>
      <c r="B25" s="30" t="s">
        <v>50</v>
      </c>
      <c r="C25" s="23" t="s">
        <v>86</v>
      </c>
      <c r="D25" s="23"/>
      <c r="E25" s="23"/>
      <c r="F25" s="23"/>
      <c r="G25" s="23"/>
      <c r="H25" s="23"/>
      <c r="I25" s="23"/>
      <c r="J25" s="23"/>
      <c r="K25" s="24"/>
      <c r="L25" s="24"/>
      <c r="M25" s="24">
        <v>0</v>
      </c>
      <c r="N25" s="24">
        <v>0</v>
      </c>
      <c r="O25" s="25"/>
      <c r="P25" s="25"/>
      <c r="Q25" s="25"/>
      <c r="R25" s="25"/>
      <c r="S25" s="25"/>
      <c r="T25" s="25"/>
      <c r="U25" s="23">
        <v>2</v>
      </c>
      <c r="V25" s="23">
        <v>1</v>
      </c>
      <c r="W25" s="23"/>
      <c r="X25" s="23"/>
      <c r="Y25" s="23">
        <v>2</v>
      </c>
      <c r="Z25" s="23">
        <v>0</v>
      </c>
      <c r="AA25" s="23"/>
      <c r="AB25" s="23"/>
      <c r="AC25" s="23">
        <v>1</v>
      </c>
      <c r="AD25" s="23">
        <v>1</v>
      </c>
      <c r="AE25" s="23">
        <v>1</v>
      </c>
      <c r="AF25" s="23">
        <v>1</v>
      </c>
      <c r="AG25" s="23"/>
      <c r="AH25" s="23"/>
      <c r="AI25" s="23"/>
      <c r="AJ25" s="23"/>
      <c r="AK25" s="23"/>
      <c r="AL25" s="23"/>
      <c r="AM25" s="23"/>
      <c r="AN25" s="23"/>
      <c r="AO25" s="23">
        <v>6</v>
      </c>
      <c r="AP25" s="23">
        <v>0</v>
      </c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>
        <v>0</v>
      </c>
      <c r="BP25" s="23">
        <v>0</v>
      </c>
      <c r="BQ25" s="23"/>
      <c r="BR25" s="23"/>
      <c r="BS25" s="23"/>
      <c r="BT25" s="23"/>
      <c r="BU25" s="23"/>
      <c r="BV25" s="23"/>
      <c r="BW25" s="26">
        <v>1</v>
      </c>
      <c r="BX25" s="26">
        <v>0</v>
      </c>
      <c r="BY25" s="27">
        <f>U25+Y25+AC25+AG25+AK25+AO25+BO25+BS25+BW25+CH25+CL25+CP25+CT25+CX25+DB25+DF25</f>
        <v>13</v>
      </c>
      <c r="BZ25" s="27">
        <f>V25+Z25+AD25+AH25+AL25+AP25+BP25+BT25+BX25+CI25+CM25+CQ25+CU25+CY25+DC25+DG25</f>
        <v>2</v>
      </c>
      <c r="CA25" s="28">
        <v>5.7000000000000002E-2</v>
      </c>
      <c r="CB25" s="29">
        <f t="shared" si="9"/>
        <v>1</v>
      </c>
      <c r="CC25" s="29">
        <f t="shared" si="10"/>
        <v>1</v>
      </c>
      <c r="CD25" s="28">
        <v>6.0000000000000001E-3</v>
      </c>
      <c r="CE25" s="29">
        <f t="shared" si="2"/>
        <v>0</v>
      </c>
      <c r="CF25" s="29">
        <f t="shared" si="3"/>
        <v>0</v>
      </c>
      <c r="CG25" s="28">
        <v>0</v>
      </c>
      <c r="CH25" s="3">
        <v>1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</row>
    <row r="26" spans="1:115" ht="15.75" x14ac:dyDescent="0.25">
      <c r="A26" s="21">
        <v>23</v>
      </c>
      <c r="B26" s="30" t="s">
        <v>23</v>
      </c>
      <c r="C26" s="23" t="s">
        <v>86</v>
      </c>
      <c r="D26" s="23"/>
      <c r="E26" s="23"/>
      <c r="F26" s="23"/>
      <c r="G26" s="23"/>
      <c r="H26" s="23"/>
      <c r="I26" s="23"/>
      <c r="J26" s="23"/>
      <c r="K26" s="24">
        <v>1</v>
      </c>
      <c r="L26" s="24">
        <v>1</v>
      </c>
      <c r="M26" s="24">
        <v>1</v>
      </c>
      <c r="N26" s="24">
        <v>0</v>
      </c>
      <c r="O26" s="25">
        <v>1</v>
      </c>
      <c r="P26" s="25">
        <v>1</v>
      </c>
      <c r="Q26" s="25">
        <v>1</v>
      </c>
      <c r="R26" s="25">
        <v>1</v>
      </c>
      <c r="S26" s="25">
        <v>1</v>
      </c>
      <c r="T26" s="25">
        <v>1</v>
      </c>
      <c r="U26" s="23">
        <v>2</v>
      </c>
      <c r="V26" s="23"/>
      <c r="W26" s="23"/>
      <c r="X26" s="23"/>
      <c r="Y26" s="23">
        <v>1</v>
      </c>
      <c r="Z26" s="23">
        <v>0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>
        <v>4</v>
      </c>
      <c r="AP26" s="23">
        <v>1</v>
      </c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>
        <v>1</v>
      </c>
      <c r="BN26" s="23">
        <v>0</v>
      </c>
      <c r="BO26" s="23">
        <v>1</v>
      </c>
      <c r="BP26" s="23">
        <v>0</v>
      </c>
      <c r="BQ26" s="23"/>
      <c r="BR26" s="23"/>
      <c r="BS26" s="23"/>
      <c r="BT26" s="23"/>
      <c r="BU26" s="23"/>
      <c r="BV26" s="23"/>
      <c r="BW26" s="26"/>
      <c r="BX26" s="26"/>
      <c r="BY26" s="27">
        <f>K26+O26+S26+U26+Y26+AC26+AG26+AK26+AO26+BO26+BS26+BW26+CH26+CL26+CP26+CT26+CX26+DB26+DF26</f>
        <v>11</v>
      </c>
      <c r="BZ26" s="27">
        <f>L26+P26+T26+V26+Z26+AD26+AH26+AL26+AP26+BP26+BT26+BX26+CI26+CM26+CQ26+CU26+CY26+DC26+DG26</f>
        <v>4</v>
      </c>
      <c r="CA26" s="28">
        <f t="shared" si="6"/>
        <v>0.36363636363636365</v>
      </c>
      <c r="CB26" s="29">
        <f t="shared" si="9"/>
        <v>2</v>
      </c>
      <c r="CC26" s="29">
        <f t="shared" si="10"/>
        <v>1</v>
      </c>
      <c r="CD26" s="28">
        <f>CC26/CB26</f>
        <v>0.5</v>
      </c>
      <c r="CE26" s="29">
        <f t="shared" si="2"/>
        <v>0</v>
      </c>
      <c r="CF26" s="29">
        <f t="shared" si="3"/>
        <v>0</v>
      </c>
      <c r="CG26" s="28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</row>
    <row r="27" spans="1:115" ht="15.75" x14ac:dyDescent="0.25">
      <c r="A27" s="21">
        <v>24</v>
      </c>
      <c r="B27" s="30" t="s">
        <v>24</v>
      </c>
      <c r="C27" s="23" t="s">
        <v>86</v>
      </c>
      <c r="D27" s="23"/>
      <c r="E27" s="23"/>
      <c r="F27" s="23"/>
      <c r="G27" s="23"/>
      <c r="H27" s="23"/>
      <c r="I27" s="23"/>
      <c r="J27" s="23"/>
      <c r="K27" s="24"/>
      <c r="L27" s="24"/>
      <c r="M27" s="24">
        <v>0</v>
      </c>
      <c r="N27" s="24">
        <v>0</v>
      </c>
      <c r="O27" s="25">
        <v>0</v>
      </c>
      <c r="P27" s="25">
        <v>0</v>
      </c>
      <c r="Q27" s="25"/>
      <c r="R27" s="25"/>
      <c r="S27" s="25">
        <v>1</v>
      </c>
      <c r="T27" s="25">
        <v>1</v>
      </c>
      <c r="U27" s="23"/>
      <c r="V27" s="23"/>
      <c r="W27" s="23"/>
      <c r="X27" s="23"/>
      <c r="Y27" s="23">
        <v>4</v>
      </c>
      <c r="Z27" s="23">
        <v>0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>
        <v>0</v>
      </c>
      <c r="BP27" s="23">
        <v>0</v>
      </c>
      <c r="BQ27" s="23"/>
      <c r="BR27" s="23"/>
      <c r="BS27" s="23"/>
      <c r="BT27" s="23"/>
      <c r="BU27" s="23"/>
      <c r="BV27" s="23"/>
      <c r="BW27" s="26">
        <v>1</v>
      </c>
      <c r="BX27" s="26">
        <v>1</v>
      </c>
      <c r="BY27" s="27">
        <f>O27+S27+U27+Y27+AC27+AG27+AK27+AO27+BO27+BS27+BW27+CH27+CL27+CP27+CT27+CX27+DB27+DF27</f>
        <v>7</v>
      </c>
      <c r="BZ27" s="27">
        <f>P27+T27+V27+Z27+AD27+AH27+AL27+AP27+BP27+BT27+BX27+CI27+CM27+CQ27+CU27+CY27+DC27+DG27</f>
        <v>2</v>
      </c>
      <c r="CA27" s="28">
        <f t="shared" si="6"/>
        <v>0.2857142857142857</v>
      </c>
      <c r="CB27" s="29">
        <f t="shared" si="9"/>
        <v>0</v>
      </c>
      <c r="CC27" s="29">
        <f t="shared" si="10"/>
        <v>0</v>
      </c>
      <c r="CD27" s="28">
        <v>0</v>
      </c>
      <c r="CE27" s="29">
        <f t="shared" si="2"/>
        <v>0</v>
      </c>
      <c r="CF27" s="29">
        <f t="shared" si="3"/>
        <v>0</v>
      </c>
      <c r="CG27" s="28">
        <v>0</v>
      </c>
      <c r="CH27" s="3">
        <v>1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</row>
    <row r="28" spans="1:115" ht="15.75" x14ac:dyDescent="0.25">
      <c r="A28" s="21">
        <v>25</v>
      </c>
      <c r="B28" s="30" t="s">
        <v>26</v>
      </c>
      <c r="C28" s="23" t="s">
        <v>86</v>
      </c>
      <c r="D28" s="23"/>
      <c r="E28" s="23"/>
      <c r="F28" s="23"/>
      <c r="G28" s="23">
        <v>2</v>
      </c>
      <c r="H28" s="23">
        <v>1</v>
      </c>
      <c r="I28" s="23">
        <v>1</v>
      </c>
      <c r="J28" s="23">
        <v>1</v>
      </c>
      <c r="K28" s="24"/>
      <c r="L28" s="24"/>
      <c r="M28" s="24">
        <v>0</v>
      </c>
      <c r="N28" s="24">
        <v>0</v>
      </c>
      <c r="O28" s="25">
        <v>1</v>
      </c>
      <c r="P28" s="25">
        <v>1</v>
      </c>
      <c r="Q28" s="25"/>
      <c r="R28" s="25"/>
      <c r="S28" s="25">
        <v>1</v>
      </c>
      <c r="T28" s="25">
        <v>1</v>
      </c>
      <c r="U28" s="23">
        <v>2</v>
      </c>
      <c r="V28" s="23">
        <v>1</v>
      </c>
      <c r="W28" s="23"/>
      <c r="X28" s="23"/>
      <c r="Y28" s="23">
        <v>4</v>
      </c>
      <c r="Z28" s="23">
        <v>1</v>
      </c>
      <c r="AA28" s="23"/>
      <c r="AB28" s="23"/>
      <c r="AC28" s="23"/>
      <c r="AD28" s="23"/>
      <c r="AE28" s="23"/>
      <c r="AF28" s="23"/>
      <c r="AG28" s="23">
        <v>1</v>
      </c>
      <c r="AH28" s="23">
        <v>1</v>
      </c>
      <c r="AI28" s="23"/>
      <c r="AJ28" s="23"/>
      <c r="AK28" s="23"/>
      <c r="AL28" s="23"/>
      <c r="AM28" s="23"/>
      <c r="AN28" s="23"/>
      <c r="AO28" s="23">
        <v>2</v>
      </c>
      <c r="AP28" s="23">
        <v>0</v>
      </c>
      <c r="AQ28" s="23"/>
      <c r="AR28" s="23"/>
      <c r="AS28" s="23"/>
      <c r="AT28" s="23"/>
      <c r="AU28" s="23">
        <v>4</v>
      </c>
      <c r="AV28" s="23">
        <v>0</v>
      </c>
      <c r="AW28" s="23"/>
      <c r="AX28" s="23"/>
      <c r="AY28" s="23">
        <v>1</v>
      </c>
      <c r="AZ28" s="23">
        <v>0</v>
      </c>
      <c r="BA28" s="23"/>
      <c r="BB28" s="23"/>
      <c r="BC28" s="23">
        <v>1</v>
      </c>
      <c r="BD28" s="23">
        <v>0</v>
      </c>
      <c r="BE28" s="23"/>
      <c r="BF28" s="23"/>
      <c r="BG28" s="23"/>
      <c r="BH28" s="23"/>
      <c r="BI28" s="23">
        <v>3</v>
      </c>
      <c r="BJ28" s="23">
        <v>0</v>
      </c>
      <c r="BK28" s="23"/>
      <c r="BL28" s="23"/>
      <c r="BM28" s="23"/>
      <c r="BN28" s="23"/>
      <c r="BO28" s="23">
        <v>0</v>
      </c>
      <c r="BP28" s="23">
        <v>0</v>
      </c>
      <c r="BQ28" s="23"/>
      <c r="BR28" s="23"/>
      <c r="BS28" s="23"/>
      <c r="BT28" s="23"/>
      <c r="BU28" s="23"/>
      <c r="BV28" s="23"/>
      <c r="BW28" s="26">
        <v>1</v>
      </c>
      <c r="BX28" s="26">
        <v>0</v>
      </c>
      <c r="BY28" s="27">
        <f t="shared" ref="BY28:BZ29" si="11">G28+K28+O28+S28+U28+Y28+AC28+AG28+AK28+AO28+BO28+BS28+BW28+CH28+CL28+CP28+CT28+CX28+DB28+DF28</f>
        <v>15</v>
      </c>
      <c r="BZ28" s="27">
        <f t="shared" si="11"/>
        <v>7</v>
      </c>
      <c r="CA28" s="28">
        <f t="shared" si="6"/>
        <v>0.46666666666666667</v>
      </c>
      <c r="CB28" s="29">
        <f t="shared" si="9"/>
        <v>5</v>
      </c>
      <c r="CC28" s="29">
        <f t="shared" si="10"/>
        <v>1</v>
      </c>
      <c r="CD28" s="28">
        <f t="shared" si="7"/>
        <v>0.2</v>
      </c>
      <c r="CE28" s="29">
        <f t="shared" si="2"/>
        <v>5</v>
      </c>
      <c r="CF28" s="29">
        <f t="shared" si="3"/>
        <v>0</v>
      </c>
      <c r="CG28" s="28">
        <f t="shared" si="8"/>
        <v>0</v>
      </c>
      <c r="CH28" s="3">
        <v>1</v>
      </c>
      <c r="CI28" s="3">
        <v>1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0</v>
      </c>
      <c r="DA28" s="3">
        <v>0</v>
      </c>
      <c r="DB28" s="3">
        <v>0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</row>
    <row r="29" spans="1:115" ht="15.75" x14ac:dyDescent="0.25">
      <c r="A29" s="21">
        <v>26</v>
      </c>
      <c r="B29" s="30" t="s">
        <v>27</v>
      </c>
      <c r="C29" s="23" t="s">
        <v>86</v>
      </c>
      <c r="D29" s="23"/>
      <c r="E29" s="23"/>
      <c r="F29" s="23"/>
      <c r="G29" s="23">
        <v>1</v>
      </c>
      <c r="H29" s="23">
        <v>1</v>
      </c>
      <c r="I29" s="23"/>
      <c r="J29" s="23"/>
      <c r="K29" s="24">
        <v>1</v>
      </c>
      <c r="L29" s="24"/>
      <c r="M29" s="24">
        <v>0</v>
      </c>
      <c r="N29" s="24">
        <v>0</v>
      </c>
      <c r="O29" s="25">
        <v>0</v>
      </c>
      <c r="P29" s="25">
        <v>0</v>
      </c>
      <c r="Q29" s="25"/>
      <c r="R29" s="25"/>
      <c r="S29" s="25"/>
      <c r="T29" s="25"/>
      <c r="U29" s="23">
        <v>1</v>
      </c>
      <c r="V29" s="23">
        <v>1</v>
      </c>
      <c r="W29" s="23">
        <v>1</v>
      </c>
      <c r="X29" s="23">
        <v>1</v>
      </c>
      <c r="Y29" s="23">
        <v>5</v>
      </c>
      <c r="Z29" s="23">
        <v>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>
        <v>3</v>
      </c>
      <c r="AP29" s="23">
        <v>2</v>
      </c>
      <c r="AQ29" s="23">
        <v>1</v>
      </c>
      <c r="AR29" s="23">
        <v>0</v>
      </c>
      <c r="AS29" s="23"/>
      <c r="AT29" s="23"/>
      <c r="AU29" s="23">
        <v>1</v>
      </c>
      <c r="AV29" s="23">
        <v>0</v>
      </c>
      <c r="AW29" s="23"/>
      <c r="AX29" s="23"/>
      <c r="AY29" s="23">
        <v>1</v>
      </c>
      <c r="AZ29" s="23">
        <v>0</v>
      </c>
      <c r="BA29" s="23"/>
      <c r="BB29" s="23"/>
      <c r="BC29" s="23">
        <v>1</v>
      </c>
      <c r="BD29" s="23">
        <v>0</v>
      </c>
      <c r="BE29" s="23"/>
      <c r="BF29" s="23"/>
      <c r="BG29" s="23"/>
      <c r="BH29" s="23"/>
      <c r="BI29" s="23">
        <v>2</v>
      </c>
      <c r="BJ29" s="23">
        <v>0</v>
      </c>
      <c r="BK29" s="23"/>
      <c r="BL29" s="23"/>
      <c r="BM29" s="23"/>
      <c r="BN29" s="23"/>
      <c r="BO29" s="23">
        <v>1</v>
      </c>
      <c r="BP29" s="23">
        <v>0</v>
      </c>
      <c r="BQ29" s="23"/>
      <c r="BR29" s="23"/>
      <c r="BS29" s="23"/>
      <c r="BT29" s="23"/>
      <c r="BU29" s="23"/>
      <c r="BV29" s="23"/>
      <c r="BW29" s="26">
        <v>3</v>
      </c>
      <c r="BX29" s="26">
        <v>0</v>
      </c>
      <c r="BY29" s="27">
        <f t="shared" si="11"/>
        <v>16</v>
      </c>
      <c r="BZ29" s="27">
        <f t="shared" si="11"/>
        <v>5</v>
      </c>
      <c r="CA29" s="28">
        <f t="shared" si="6"/>
        <v>0.3125</v>
      </c>
      <c r="CB29" s="29">
        <f t="shared" si="9"/>
        <v>5</v>
      </c>
      <c r="CC29" s="29">
        <f t="shared" si="10"/>
        <v>1</v>
      </c>
      <c r="CD29" s="28">
        <f t="shared" si="7"/>
        <v>0.2</v>
      </c>
      <c r="CE29" s="29">
        <f t="shared" si="2"/>
        <v>2</v>
      </c>
      <c r="CF29" s="29">
        <f t="shared" si="3"/>
        <v>0</v>
      </c>
      <c r="CG29" s="28">
        <f t="shared" si="8"/>
        <v>0</v>
      </c>
      <c r="CH29" s="3">
        <v>1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0</v>
      </c>
      <c r="DH29" s="3">
        <v>0</v>
      </c>
      <c r="DI29" s="3">
        <v>0</v>
      </c>
      <c r="DJ29" s="3">
        <v>0</v>
      </c>
      <c r="DK29" s="3">
        <v>0</v>
      </c>
    </row>
    <row r="30" spans="1:115" ht="15.75" x14ac:dyDescent="0.25">
      <c r="A30" s="21">
        <v>27</v>
      </c>
      <c r="B30" s="30" t="s">
        <v>25</v>
      </c>
      <c r="C30" s="23" t="s">
        <v>86</v>
      </c>
      <c r="D30" s="23"/>
      <c r="E30" s="23"/>
      <c r="F30" s="23"/>
      <c r="G30" s="23"/>
      <c r="H30" s="23"/>
      <c r="I30" s="23"/>
      <c r="J30" s="23"/>
      <c r="K30" s="24">
        <v>6</v>
      </c>
      <c r="L30" s="24">
        <v>1</v>
      </c>
      <c r="M30" s="24">
        <v>1</v>
      </c>
      <c r="N30" s="24">
        <v>0</v>
      </c>
      <c r="O30" s="25"/>
      <c r="P30" s="25"/>
      <c r="Q30" s="25"/>
      <c r="R30" s="25"/>
      <c r="S30" s="25"/>
      <c r="T30" s="25"/>
      <c r="U30" s="23">
        <v>1</v>
      </c>
      <c r="V30" s="23">
        <v>1</v>
      </c>
      <c r="W30" s="23"/>
      <c r="X30" s="23"/>
      <c r="Y30" s="23">
        <v>4</v>
      </c>
      <c r="Z30" s="23">
        <v>0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>
        <v>3</v>
      </c>
      <c r="AP30" s="23">
        <v>2</v>
      </c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>
        <v>1</v>
      </c>
      <c r="BD30" s="23">
        <v>0</v>
      </c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>
        <v>0</v>
      </c>
      <c r="BP30" s="23">
        <v>0</v>
      </c>
      <c r="BQ30" s="23"/>
      <c r="BR30" s="23"/>
      <c r="BS30" s="23"/>
      <c r="BT30" s="23"/>
      <c r="BU30" s="23"/>
      <c r="BV30" s="23"/>
      <c r="BW30" s="26"/>
      <c r="BX30" s="26"/>
      <c r="BY30" s="27">
        <f>K30+O30+S30+U30+Y30+AC30+AG30+AK30+AO30+BO30+BS30+BW30+CH30+CL30+CP30+CT30+CX30+DB30+DF30</f>
        <v>14</v>
      </c>
      <c r="BZ30" s="27">
        <f>L30+P30+T30+V30+Z30+AD30+AH30+AL30+AP30+BP30+BT30+BX30+CI30+CM30+CQ30+CU30+CY30+DC30+DG30</f>
        <v>4</v>
      </c>
      <c r="CA30" s="28">
        <f t="shared" si="6"/>
        <v>0.2857142857142857</v>
      </c>
      <c r="CB30" s="29">
        <f t="shared" si="9"/>
        <v>1</v>
      </c>
      <c r="CC30" s="29">
        <f t="shared" si="10"/>
        <v>0</v>
      </c>
      <c r="CD30" s="28">
        <f t="shared" si="7"/>
        <v>0</v>
      </c>
      <c r="CE30" s="29">
        <f t="shared" si="2"/>
        <v>1</v>
      </c>
      <c r="CF30" s="29">
        <f t="shared" si="3"/>
        <v>0</v>
      </c>
      <c r="CG30" s="28">
        <f t="shared" si="8"/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4">
        <v>1</v>
      </c>
      <c r="CW30" s="3">
        <v>0</v>
      </c>
      <c r="CX30" s="3">
        <v>0</v>
      </c>
      <c r="CY30" s="3">
        <v>0</v>
      </c>
      <c r="CZ30" s="3">
        <v>0</v>
      </c>
      <c r="DA30" s="3">
        <v>0</v>
      </c>
      <c r="DB30" s="3">
        <v>0</v>
      </c>
      <c r="DC30" s="3">
        <v>0</v>
      </c>
      <c r="DD30" s="3">
        <v>0</v>
      </c>
      <c r="DE30" s="3">
        <v>0</v>
      </c>
      <c r="DF30" s="3">
        <v>0</v>
      </c>
      <c r="DG30" s="3">
        <v>0</v>
      </c>
      <c r="DH30" s="3">
        <v>0</v>
      </c>
      <c r="DI30" s="3">
        <v>0</v>
      </c>
      <c r="DJ30" s="3">
        <v>0</v>
      </c>
      <c r="DK30" s="3">
        <v>0</v>
      </c>
    </row>
    <row r="31" spans="1:115" ht="15.75" x14ac:dyDescent="0.25">
      <c r="A31" s="21">
        <v>28</v>
      </c>
      <c r="B31" s="30" t="s">
        <v>28</v>
      </c>
      <c r="C31" s="23" t="s">
        <v>86</v>
      </c>
      <c r="D31" s="23"/>
      <c r="E31" s="23"/>
      <c r="F31" s="23"/>
      <c r="G31" s="23"/>
      <c r="H31" s="23"/>
      <c r="I31" s="23"/>
      <c r="J31" s="23"/>
      <c r="K31" s="24"/>
      <c r="L31" s="24"/>
      <c r="M31" s="24">
        <v>0</v>
      </c>
      <c r="N31" s="24">
        <v>0</v>
      </c>
      <c r="O31" s="25">
        <v>0</v>
      </c>
      <c r="P31" s="25">
        <v>0</v>
      </c>
      <c r="Q31" s="25"/>
      <c r="R31" s="25"/>
      <c r="S31" s="25">
        <v>1</v>
      </c>
      <c r="T31" s="25">
        <v>0</v>
      </c>
      <c r="U31" s="23">
        <v>2</v>
      </c>
      <c r="V31" s="23">
        <v>1</v>
      </c>
      <c r="W31" s="23"/>
      <c r="X31" s="23"/>
      <c r="Y31" s="23">
        <v>4</v>
      </c>
      <c r="Z31" s="23">
        <v>0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>
        <v>5</v>
      </c>
      <c r="AP31" s="23">
        <v>3</v>
      </c>
      <c r="AQ31" s="23"/>
      <c r="AR31" s="23"/>
      <c r="AS31" s="23"/>
      <c r="AT31" s="23"/>
      <c r="AU31" s="23"/>
      <c r="AV31" s="23"/>
      <c r="AW31" s="23"/>
      <c r="AX31" s="23"/>
      <c r="AY31" s="23">
        <v>2</v>
      </c>
      <c r="AZ31" s="23">
        <v>0</v>
      </c>
      <c r="BA31" s="23"/>
      <c r="BB31" s="23"/>
      <c r="BC31" s="23">
        <v>5</v>
      </c>
      <c r="BD31" s="23">
        <v>0</v>
      </c>
      <c r="BE31" s="23">
        <v>2</v>
      </c>
      <c r="BF31" s="23">
        <v>0</v>
      </c>
      <c r="BG31" s="23"/>
      <c r="BH31" s="23"/>
      <c r="BI31" s="23">
        <v>2</v>
      </c>
      <c r="BJ31" s="23">
        <v>0</v>
      </c>
      <c r="BK31" s="23"/>
      <c r="BL31" s="23"/>
      <c r="BM31" s="23"/>
      <c r="BN31" s="23"/>
      <c r="BO31" s="23">
        <v>0</v>
      </c>
      <c r="BP31" s="23">
        <v>0</v>
      </c>
      <c r="BQ31" s="23"/>
      <c r="BR31" s="23"/>
      <c r="BS31" s="23"/>
      <c r="BT31" s="23"/>
      <c r="BU31" s="23"/>
      <c r="BV31" s="23"/>
      <c r="BW31" s="26">
        <v>1</v>
      </c>
      <c r="BX31" s="26">
        <v>0</v>
      </c>
      <c r="BY31" s="27">
        <f t="shared" ref="BY31:BZ33" si="12">O31+S31+U31+Y31+AC31+AG31+AK31+AO31+BO31+BS31+BW31+CH31+CL31+CP31+CT31+CX31+DB31+DF31</f>
        <v>13</v>
      </c>
      <c r="BZ31" s="27">
        <f t="shared" si="12"/>
        <v>4</v>
      </c>
      <c r="CA31" s="28">
        <f t="shared" si="6"/>
        <v>0.30769230769230771</v>
      </c>
      <c r="CB31" s="29">
        <f t="shared" si="9"/>
        <v>6</v>
      </c>
      <c r="CC31" s="29">
        <f t="shared" si="10"/>
        <v>0</v>
      </c>
      <c r="CD31" s="28">
        <f t="shared" si="7"/>
        <v>0</v>
      </c>
      <c r="CE31" s="29">
        <f t="shared" si="2"/>
        <v>5</v>
      </c>
      <c r="CF31" s="29">
        <f t="shared" si="3"/>
        <v>0</v>
      </c>
      <c r="CG31" s="28">
        <f t="shared" si="8"/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0</v>
      </c>
      <c r="CZ31" s="3">
        <v>0</v>
      </c>
      <c r="DA31" s="3">
        <v>0</v>
      </c>
      <c r="DB31" s="3">
        <v>0</v>
      </c>
      <c r="DC31" s="3">
        <v>0</v>
      </c>
      <c r="DD31" s="3">
        <v>0</v>
      </c>
      <c r="DE31" s="3">
        <v>0</v>
      </c>
      <c r="DF31" s="3">
        <v>0</v>
      </c>
      <c r="DG31" s="3">
        <v>0</v>
      </c>
      <c r="DH31" s="3">
        <v>0</v>
      </c>
      <c r="DI31" s="3">
        <v>0</v>
      </c>
      <c r="DJ31" s="3">
        <v>0</v>
      </c>
      <c r="DK31" s="3">
        <v>0</v>
      </c>
    </row>
    <row r="32" spans="1:115" ht="31.5" x14ac:dyDescent="0.25">
      <c r="A32" s="21">
        <v>29</v>
      </c>
      <c r="B32" s="30" t="s">
        <v>62</v>
      </c>
      <c r="C32" s="23" t="s">
        <v>86</v>
      </c>
      <c r="D32" s="23"/>
      <c r="E32" s="23"/>
      <c r="F32" s="23"/>
      <c r="G32" s="23"/>
      <c r="H32" s="23"/>
      <c r="I32" s="23"/>
      <c r="J32" s="23"/>
      <c r="K32" s="24"/>
      <c r="L32" s="24"/>
      <c r="M32" s="24">
        <v>0</v>
      </c>
      <c r="N32" s="24">
        <v>0</v>
      </c>
      <c r="O32" s="25">
        <v>3</v>
      </c>
      <c r="P32" s="25">
        <v>2</v>
      </c>
      <c r="Q32" s="25">
        <v>1</v>
      </c>
      <c r="R32" s="25">
        <v>1</v>
      </c>
      <c r="S32" s="25"/>
      <c r="T32" s="25"/>
      <c r="U32" s="23">
        <v>2</v>
      </c>
      <c r="V32" s="23">
        <v>1</v>
      </c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>
        <v>1</v>
      </c>
      <c r="BP32" s="23">
        <v>1</v>
      </c>
      <c r="BQ32" s="23">
        <v>1</v>
      </c>
      <c r="BR32" s="23">
        <v>0</v>
      </c>
      <c r="BS32" s="23"/>
      <c r="BT32" s="23"/>
      <c r="BU32" s="23"/>
      <c r="BV32" s="23"/>
      <c r="BW32" s="26">
        <v>4</v>
      </c>
      <c r="BX32" s="26"/>
      <c r="BY32" s="27">
        <f t="shared" si="12"/>
        <v>10</v>
      </c>
      <c r="BZ32" s="27">
        <f t="shared" si="12"/>
        <v>4</v>
      </c>
      <c r="CA32" s="28">
        <f t="shared" si="6"/>
        <v>0.4</v>
      </c>
      <c r="CB32" s="29">
        <f t="shared" si="9"/>
        <v>1</v>
      </c>
      <c r="CC32" s="29">
        <f t="shared" si="10"/>
        <v>1</v>
      </c>
      <c r="CD32" s="28">
        <f t="shared" si="7"/>
        <v>1</v>
      </c>
      <c r="CE32" s="29">
        <f t="shared" si="2"/>
        <v>0</v>
      </c>
      <c r="CF32" s="29">
        <f t="shared" si="3"/>
        <v>0</v>
      </c>
      <c r="CG32" s="28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0</v>
      </c>
      <c r="CX32" s="3">
        <v>0</v>
      </c>
      <c r="CY32" s="3">
        <v>0</v>
      </c>
      <c r="CZ32" s="3">
        <v>0</v>
      </c>
      <c r="DA32" s="3">
        <v>0</v>
      </c>
      <c r="DB32" s="3">
        <v>0</v>
      </c>
      <c r="DC32" s="3">
        <v>0</v>
      </c>
      <c r="DD32" s="3">
        <v>0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</row>
    <row r="33" spans="1:115" ht="15.75" x14ac:dyDescent="0.25">
      <c r="A33" s="21">
        <v>30</v>
      </c>
      <c r="B33" s="30" t="s">
        <v>63</v>
      </c>
      <c r="C33" s="23" t="s">
        <v>86</v>
      </c>
      <c r="D33" s="23"/>
      <c r="E33" s="23"/>
      <c r="F33" s="23"/>
      <c r="G33" s="23"/>
      <c r="H33" s="23"/>
      <c r="I33" s="23"/>
      <c r="J33" s="23"/>
      <c r="K33" s="24"/>
      <c r="L33" s="24"/>
      <c r="M33" s="24">
        <v>0</v>
      </c>
      <c r="N33" s="24">
        <v>0</v>
      </c>
      <c r="O33" s="25">
        <v>1</v>
      </c>
      <c r="P33" s="25">
        <v>1</v>
      </c>
      <c r="Q33" s="25"/>
      <c r="R33" s="25"/>
      <c r="S33" s="25">
        <v>1</v>
      </c>
      <c r="T33" s="25">
        <v>1</v>
      </c>
      <c r="U33" s="23">
        <v>1</v>
      </c>
      <c r="V33" s="23"/>
      <c r="W33" s="23"/>
      <c r="X33" s="23"/>
      <c r="Y33" s="23">
        <v>4</v>
      </c>
      <c r="Z33" s="23">
        <v>0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>
        <v>1</v>
      </c>
      <c r="AP33" s="23">
        <v>1</v>
      </c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>
        <v>2</v>
      </c>
      <c r="BD33" s="23">
        <v>0</v>
      </c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>
        <v>1</v>
      </c>
      <c r="BP33" s="23">
        <v>0</v>
      </c>
      <c r="BQ33" s="23"/>
      <c r="BR33" s="23"/>
      <c r="BS33" s="23"/>
      <c r="BT33" s="23"/>
      <c r="BU33" s="23"/>
      <c r="BV33" s="23"/>
      <c r="BW33" s="26">
        <v>4</v>
      </c>
      <c r="BX33" s="26">
        <v>2</v>
      </c>
      <c r="BY33" s="27">
        <f t="shared" si="12"/>
        <v>13</v>
      </c>
      <c r="BZ33" s="27">
        <f t="shared" si="12"/>
        <v>5</v>
      </c>
      <c r="CA33" s="28">
        <f t="shared" si="6"/>
        <v>0.38461538461538464</v>
      </c>
      <c r="CB33" s="29">
        <f t="shared" si="9"/>
        <v>0</v>
      </c>
      <c r="CC33" s="29">
        <f t="shared" si="10"/>
        <v>0</v>
      </c>
      <c r="CD33" s="28">
        <v>0</v>
      </c>
      <c r="CE33" s="29">
        <f t="shared" si="2"/>
        <v>2</v>
      </c>
      <c r="CF33" s="29">
        <f t="shared" si="3"/>
        <v>0</v>
      </c>
      <c r="CG33" s="28">
        <f t="shared" si="8"/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</row>
    <row r="34" spans="1:115" ht="15.75" x14ac:dyDescent="0.25">
      <c r="A34" s="21">
        <v>31</v>
      </c>
      <c r="B34" s="30" t="s">
        <v>31</v>
      </c>
      <c r="C34" s="23" t="s">
        <v>86</v>
      </c>
      <c r="D34" s="23"/>
      <c r="E34" s="23"/>
      <c r="F34" s="23"/>
      <c r="G34" s="23"/>
      <c r="H34" s="23"/>
      <c r="I34" s="23"/>
      <c r="J34" s="23"/>
      <c r="K34" s="24"/>
      <c r="L34" s="24"/>
      <c r="M34" s="24">
        <v>0</v>
      </c>
      <c r="N34" s="24">
        <v>0</v>
      </c>
      <c r="O34" s="25"/>
      <c r="P34" s="25"/>
      <c r="Q34" s="25"/>
      <c r="R34" s="25"/>
      <c r="S34" s="25"/>
      <c r="T34" s="25"/>
      <c r="U34" s="23">
        <v>2</v>
      </c>
      <c r="V34" s="23">
        <v>1</v>
      </c>
      <c r="W34" s="23">
        <v>1</v>
      </c>
      <c r="X34" s="23">
        <v>0</v>
      </c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>
        <v>4</v>
      </c>
      <c r="AP34" s="23">
        <v>1</v>
      </c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>
        <v>0</v>
      </c>
      <c r="BP34" s="23">
        <v>0</v>
      </c>
      <c r="BQ34" s="23"/>
      <c r="BR34" s="23"/>
      <c r="BS34" s="23"/>
      <c r="BT34" s="23"/>
      <c r="BU34" s="23"/>
      <c r="BV34" s="23"/>
      <c r="BW34" s="26"/>
      <c r="BX34" s="26"/>
      <c r="BY34" s="27">
        <f>U34+Y34+AC34+AG34+AK34+AO34+BO34+BS34+BW34+CH34+CL34+CP34+CT34+CX34+DB34+DF34</f>
        <v>6</v>
      </c>
      <c r="BZ34" s="27">
        <f>V34+Z34+AD34+AH34+AL34+AP34+BP34+BT34+BX34+CI34+CM34+CQ34+CU34+CY34+DC34+DG34</f>
        <v>2</v>
      </c>
      <c r="CA34" s="28">
        <f t="shared" si="6"/>
        <v>0.33333333333333331</v>
      </c>
      <c r="CB34" s="29">
        <f t="shared" si="9"/>
        <v>1</v>
      </c>
      <c r="CC34" s="29">
        <f t="shared" si="10"/>
        <v>0</v>
      </c>
      <c r="CD34" s="28">
        <f t="shared" si="7"/>
        <v>0</v>
      </c>
      <c r="CE34" s="29">
        <f t="shared" si="2"/>
        <v>0</v>
      </c>
      <c r="CF34" s="29">
        <f t="shared" si="3"/>
        <v>0</v>
      </c>
      <c r="CG34" s="28">
        <v>0</v>
      </c>
      <c r="CH34" s="3">
        <v>0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0</v>
      </c>
      <c r="CO34" s="3">
        <v>0</v>
      </c>
      <c r="CP34" s="3">
        <v>0</v>
      </c>
      <c r="CQ34" s="3">
        <v>0</v>
      </c>
      <c r="CR34" s="3">
        <v>0</v>
      </c>
      <c r="CS34" s="3">
        <v>0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0</v>
      </c>
      <c r="DC34" s="3">
        <v>0</v>
      </c>
      <c r="DD34" s="3">
        <v>0</v>
      </c>
      <c r="DE34" s="3">
        <v>0</v>
      </c>
      <c r="DF34" s="3">
        <v>0</v>
      </c>
      <c r="DG34" s="3">
        <v>0</v>
      </c>
      <c r="DH34" s="3">
        <v>0</v>
      </c>
      <c r="DI34" s="3">
        <v>0</v>
      </c>
      <c r="DJ34" s="3">
        <v>0</v>
      </c>
      <c r="DK34" s="3">
        <v>0</v>
      </c>
    </row>
    <row r="35" spans="1:115" ht="15.75" x14ac:dyDescent="0.25">
      <c r="A35" s="21">
        <v>32</v>
      </c>
      <c r="B35" s="30" t="s">
        <v>32</v>
      </c>
      <c r="C35" s="23" t="s">
        <v>86</v>
      </c>
      <c r="D35" s="23" t="s">
        <v>86</v>
      </c>
      <c r="E35" s="23"/>
      <c r="F35" s="23"/>
      <c r="G35" s="23"/>
      <c r="H35" s="23"/>
      <c r="I35" s="23"/>
      <c r="J35" s="23"/>
      <c r="K35" s="24">
        <v>4</v>
      </c>
      <c r="L35" s="24">
        <v>2</v>
      </c>
      <c r="M35" s="24">
        <v>2</v>
      </c>
      <c r="N35" s="24">
        <v>0</v>
      </c>
      <c r="O35" s="25"/>
      <c r="P35" s="25"/>
      <c r="Q35" s="25"/>
      <c r="R35" s="25"/>
      <c r="S35" s="25"/>
      <c r="T35" s="25"/>
      <c r="U35" s="23">
        <v>2</v>
      </c>
      <c r="V35" s="23">
        <v>1</v>
      </c>
      <c r="W35" s="23">
        <v>1</v>
      </c>
      <c r="X35" s="23">
        <v>1</v>
      </c>
      <c r="Y35" s="23">
        <v>4</v>
      </c>
      <c r="Z35" s="23">
        <v>0</v>
      </c>
      <c r="AA35" s="23"/>
      <c r="AB35" s="23"/>
      <c r="AC35" s="23"/>
      <c r="AD35" s="23"/>
      <c r="AE35" s="23">
        <v>1</v>
      </c>
      <c r="AF35" s="23">
        <v>1</v>
      </c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>
        <v>1</v>
      </c>
      <c r="AX35" s="23">
        <v>0</v>
      </c>
      <c r="AY35" s="23"/>
      <c r="AZ35" s="23"/>
      <c r="BA35" s="23"/>
      <c r="BB35" s="23"/>
      <c r="BC35" s="23">
        <v>2</v>
      </c>
      <c r="BD35" s="23">
        <v>0</v>
      </c>
      <c r="BE35" s="23">
        <v>1</v>
      </c>
      <c r="BF35" s="23">
        <v>0</v>
      </c>
      <c r="BG35" s="23"/>
      <c r="BH35" s="23"/>
      <c r="BI35" s="23"/>
      <c r="BJ35" s="23"/>
      <c r="BK35" s="23"/>
      <c r="BL35" s="23"/>
      <c r="BM35" s="23"/>
      <c r="BN35" s="23"/>
      <c r="BO35" s="23">
        <v>0</v>
      </c>
      <c r="BP35" s="23">
        <v>0</v>
      </c>
      <c r="BQ35" s="23"/>
      <c r="BR35" s="23"/>
      <c r="BS35" s="23"/>
      <c r="BT35" s="23"/>
      <c r="BU35" s="23"/>
      <c r="BV35" s="23"/>
      <c r="BW35" s="26"/>
      <c r="BX35" s="26"/>
      <c r="BY35" s="27">
        <f>K35+O35+S35+U35+Y35+AC35+AG35+AK35+AO35+BO35+BS35+BW35+CH35+CL35+CP35+CT35+CX35+DB35+DF35</f>
        <v>10</v>
      </c>
      <c r="BZ35" s="27">
        <f>L35+P35+T35+V35+Z35+AD35+AH35+AL35+AP35+BP35+BT35+BX35+CI35+CM35+CQ35+CU35+CY35+DC35+DG35</f>
        <v>3</v>
      </c>
      <c r="CA35" s="28">
        <f t="shared" si="6"/>
        <v>0.3</v>
      </c>
      <c r="CB35" s="29">
        <f t="shared" si="9"/>
        <v>6</v>
      </c>
      <c r="CC35" s="29">
        <f t="shared" si="10"/>
        <v>2</v>
      </c>
      <c r="CD35" s="28">
        <f t="shared" si="7"/>
        <v>0.33333333333333331</v>
      </c>
      <c r="CE35" s="29">
        <f t="shared" si="2"/>
        <v>2</v>
      </c>
      <c r="CF35" s="29">
        <f t="shared" si="3"/>
        <v>0</v>
      </c>
      <c r="CG35" s="28">
        <f t="shared" si="8"/>
        <v>0</v>
      </c>
      <c r="CH35" s="3">
        <v>0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4">
        <v>4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0</v>
      </c>
      <c r="DC35" s="3">
        <v>0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0</v>
      </c>
    </row>
    <row r="36" spans="1:115" ht="15.75" x14ac:dyDescent="0.25">
      <c r="A36" s="21">
        <v>33</v>
      </c>
      <c r="B36" s="30" t="s">
        <v>33</v>
      </c>
      <c r="C36" s="23" t="s">
        <v>86</v>
      </c>
      <c r="D36" s="23" t="s">
        <v>86</v>
      </c>
      <c r="E36" s="23" t="s">
        <v>86</v>
      </c>
      <c r="F36" s="23"/>
      <c r="G36" s="23"/>
      <c r="H36" s="23"/>
      <c r="I36" s="23"/>
      <c r="J36" s="23"/>
      <c r="K36" s="24"/>
      <c r="L36" s="24"/>
      <c r="M36" s="24">
        <v>0</v>
      </c>
      <c r="N36" s="24">
        <v>0</v>
      </c>
      <c r="O36" s="25">
        <v>1</v>
      </c>
      <c r="P36" s="25">
        <v>0</v>
      </c>
      <c r="Q36" s="25"/>
      <c r="R36" s="25"/>
      <c r="S36" s="25">
        <v>1</v>
      </c>
      <c r="T36" s="25">
        <v>0</v>
      </c>
      <c r="U36" s="23">
        <v>2</v>
      </c>
      <c r="V36" s="23">
        <v>2</v>
      </c>
      <c r="W36" s="23">
        <v>2</v>
      </c>
      <c r="X36" s="23">
        <v>1</v>
      </c>
      <c r="Y36" s="23">
        <v>5</v>
      </c>
      <c r="Z36" s="23">
        <v>1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>
        <v>2</v>
      </c>
      <c r="AP36" s="23">
        <v>0</v>
      </c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>
        <v>1</v>
      </c>
      <c r="BJ36" s="23">
        <v>0</v>
      </c>
      <c r="BK36" s="23"/>
      <c r="BL36" s="23"/>
      <c r="BM36" s="23"/>
      <c r="BN36" s="23"/>
      <c r="BO36" s="23">
        <v>1</v>
      </c>
      <c r="BP36" s="23">
        <v>0</v>
      </c>
      <c r="BQ36" s="23"/>
      <c r="BR36" s="23"/>
      <c r="BS36" s="23"/>
      <c r="BT36" s="23"/>
      <c r="BU36" s="23"/>
      <c r="BV36" s="23"/>
      <c r="BW36" s="26"/>
      <c r="BX36" s="26"/>
      <c r="BY36" s="27">
        <f>O36+S36+U36+Y36+AC36+AG36+AK36+AO36+BO36+BS36+BW36+CH36+CL36+CP36+CT36+CX36+DB36+DF36</f>
        <v>12</v>
      </c>
      <c r="BZ36" s="27">
        <f>P36+T36+V36+Z36+AD36+AH36+AL36+AP36+BP36+BT36+BX36+CI36+CM36+CQ36+CU36+CY36+DC36+DG36</f>
        <v>3</v>
      </c>
      <c r="CA36" s="28">
        <f t="shared" si="6"/>
        <v>0.25</v>
      </c>
      <c r="CB36" s="27">
        <f>I36+M36+Q36+W36+AA36+AE36+AI36+AM36+AQ36+AS36+AW36+AY36+BA36+BE36+BI36+BU36</f>
        <v>3</v>
      </c>
      <c r="CC36" s="29">
        <f>F36+J36+N36+R36+X36+AB36+AF36+AJ36+AN36+AR36+AT36+AX36+AZ36+BB36+BF36+BJ36+BV36</f>
        <v>1</v>
      </c>
      <c r="CD36" s="28">
        <f t="shared" si="7"/>
        <v>0.33333333333333331</v>
      </c>
      <c r="CE36" s="29">
        <f t="shared" si="2"/>
        <v>0</v>
      </c>
      <c r="CF36" s="29">
        <f t="shared" si="3"/>
        <v>0</v>
      </c>
      <c r="CG36" s="28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</row>
    <row r="37" spans="1:115" ht="15.75" x14ac:dyDescent="0.25">
      <c r="A37" s="21">
        <v>34</v>
      </c>
      <c r="B37" s="30" t="s">
        <v>34</v>
      </c>
      <c r="C37" s="23" t="s">
        <v>86</v>
      </c>
      <c r="D37" s="23"/>
      <c r="E37" s="23"/>
      <c r="F37" s="23"/>
      <c r="G37" s="23"/>
      <c r="H37" s="23"/>
      <c r="I37" s="23"/>
      <c r="J37" s="23"/>
      <c r="K37" s="24"/>
      <c r="L37" s="24"/>
      <c r="M37" s="24">
        <v>0</v>
      </c>
      <c r="N37" s="24">
        <v>0</v>
      </c>
      <c r="O37" s="25">
        <v>1</v>
      </c>
      <c r="P37" s="25">
        <v>1</v>
      </c>
      <c r="Q37" s="25"/>
      <c r="R37" s="25"/>
      <c r="S37" s="25"/>
      <c r="T37" s="25"/>
      <c r="U37" s="23">
        <v>1</v>
      </c>
      <c r="V37" s="23">
        <v>1</v>
      </c>
      <c r="W37" s="23"/>
      <c r="X37" s="23"/>
      <c r="Y37" s="23">
        <v>4</v>
      </c>
      <c r="Z37" s="23">
        <v>0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>
        <v>4</v>
      </c>
      <c r="AP37" s="23">
        <v>1</v>
      </c>
      <c r="AQ37" s="23"/>
      <c r="AR37" s="23"/>
      <c r="AS37" s="23"/>
      <c r="AT37" s="23"/>
      <c r="AU37" s="23"/>
      <c r="AV37" s="23"/>
      <c r="AW37" s="23"/>
      <c r="AX37" s="23"/>
      <c r="AY37" s="23">
        <v>1</v>
      </c>
      <c r="AZ37" s="23">
        <v>0</v>
      </c>
      <c r="BA37" s="23"/>
      <c r="BB37" s="23"/>
      <c r="BC37" s="23">
        <v>1</v>
      </c>
      <c r="BD37" s="23">
        <v>0</v>
      </c>
      <c r="BE37" s="23"/>
      <c r="BF37" s="23"/>
      <c r="BG37" s="23"/>
      <c r="BH37" s="23"/>
      <c r="BI37" s="23"/>
      <c r="BJ37" s="23"/>
      <c r="BK37" s="23"/>
      <c r="BL37" s="23"/>
      <c r="BM37" s="23">
        <v>1</v>
      </c>
      <c r="BN37" s="23">
        <v>0</v>
      </c>
      <c r="BO37" s="23">
        <v>0</v>
      </c>
      <c r="BP37" s="23">
        <v>0</v>
      </c>
      <c r="BQ37" s="23"/>
      <c r="BR37" s="23"/>
      <c r="BS37" s="23"/>
      <c r="BT37" s="23"/>
      <c r="BU37" s="23"/>
      <c r="BV37" s="23"/>
      <c r="BW37" s="26">
        <v>4</v>
      </c>
      <c r="BX37" s="26">
        <v>3</v>
      </c>
      <c r="BY37" s="27">
        <f t="shared" ref="BY37:BZ38" si="13">O37+S37+U37+Y37+AC37+AG37+AK37+AO37+BO37+BS37+BW37+CH37+CL37+CP37+CT37+CX37+DB37+DF37</f>
        <v>14</v>
      </c>
      <c r="BZ37" s="27">
        <f t="shared" si="13"/>
        <v>6</v>
      </c>
      <c r="CA37" s="28">
        <f t="shared" si="6"/>
        <v>0.42857142857142855</v>
      </c>
      <c r="CB37" s="29">
        <f>E37+I37+M37+Q37+W37+AA37+AE37+AI37+AM37+AQ37+AS37+AW37+AY37+BA37+BE37+BI37+BU37</f>
        <v>1</v>
      </c>
      <c r="CC37" s="29">
        <f>F37+J37+N37+R37+X37+AB37+AF37+AJ37+AN37+AR37+AT37+AX37+AZ37+BB37+BF37+BJ37+BV37</f>
        <v>0</v>
      </c>
      <c r="CD37" s="28">
        <f t="shared" si="7"/>
        <v>0</v>
      </c>
      <c r="CE37" s="29">
        <f t="shared" si="2"/>
        <v>1</v>
      </c>
      <c r="CF37" s="29">
        <f t="shared" si="3"/>
        <v>0</v>
      </c>
      <c r="CG37" s="28">
        <f t="shared" si="8"/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4">
        <v>1</v>
      </c>
      <c r="DA37" s="4">
        <v>0</v>
      </c>
      <c r="DB37" s="3">
        <v>0</v>
      </c>
      <c r="DC37" s="3">
        <v>0</v>
      </c>
      <c r="DD37" s="4">
        <v>1</v>
      </c>
      <c r="DE37" s="4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</row>
    <row r="38" spans="1:115" ht="15.75" x14ac:dyDescent="0.25">
      <c r="A38" s="21">
        <v>35</v>
      </c>
      <c r="B38" s="30" t="s">
        <v>35</v>
      </c>
      <c r="C38" s="23" t="s">
        <v>86</v>
      </c>
      <c r="D38" s="23"/>
      <c r="E38" s="23"/>
      <c r="F38" s="23"/>
      <c r="G38" s="23"/>
      <c r="H38" s="23"/>
      <c r="I38" s="23"/>
      <c r="J38" s="23"/>
      <c r="K38" s="24"/>
      <c r="L38" s="24"/>
      <c r="M38" s="24">
        <v>0</v>
      </c>
      <c r="N38" s="24">
        <v>0</v>
      </c>
      <c r="O38" s="25">
        <v>0</v>
      </c>
      <c r="P38" s="25">
        <v>0</v>
      </c>
      <c r="Q38" s="25"/>
      <c r="R38" s="25"/>
      <c r="S38" s="25"/>
      <c r="T38" s="25"/>
      <c r="U38" s="23">
        <v>1</v>
      </c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>
        <v>4</v>
      </c>
      <c r="AP38" s="23">
        <v>0</v>
      </c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>
        <v>1</v>
      </c>
      <c r="BP38" s="23">
        <v>0</v>
      </c>
      <c r="BQ38" s="23"/>
      <c r="BR38" s="23"/>
      <c r="BS38" s="23"/>
      <c r="BT38" s="23"/>
      <c r="BU38" s="23"/>
      <c r="BV38" s="23"/>
      <c r="BW38" s="26"/>
      <c r="BX38" s="26"/>
      <c r="BY38" s="27">
        <f t="shared" si="13"/>
        <v>6</v>
      </c>
      <c r="BZ38" s="27">
        <f t="shared" si="13"/>
        <v>0</v>
      </c>
      <c r="CA38" s="28">
        <f t="shared" si="6"/>
        <v>0</v>
      </c>
      <c r="CB38" s="29">
        <f>E38+I38+M38+Q38+W38+AA38+AE38+AI38+AM38+AQ38+AS38+AW38+AY38+BA38+BE38+BI38+BU38</f>
        <v>0</v>
      </c>
      <c r="CC38" s="29">
        <f>F38+J38+N38+R38+X38+AB38+AF38+AJ38+AN38+AR38+AT38+AX38+AZ38+BB38+BF38+BJ38+BV38</f>
        <v>0</v>
      </c>
      <c r="CD38" s="28">
        <v>0</v>
      </c>
      <c r="CE38" s="29">
        <f t="shared" si="2"/>
        <v>0</v>
      </c>
      <c r="CF38" s="29">
        <f t="shared" si="3"/>
        <v>0</v>
      </c>
      <c r="CG38" s="28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</row>
    <row r="39" spans="1:115" ht="15.75" x14ac:dyDescent="0.25">
      <c r="A39" s="21">
        <v>36</v>
      </c>
      <c r="B39" s="30" t="s">
        <v>36</v>
      </c>
      <c r="C39" s="23" t="s">
        <v>86</v>
      </c>
      <c r="D39" s="23"/>
      <c r="E39" s="23"/>
      <c r="F39" s="23"/>
      <c r="G39" s="23"/>
      <c r="H39" s="23"/>
      <c r="I39" s="23"/>
      <c r="J39" s="23"/>
      <c r="K39" s="24"/>
      <c r="L39" s="24"/>
      <c r="M39" s="24">
        <v>0</v>
      </c>
      <c r="N39" s="24">
        <v>0</v>
      </c>
      <c r="O39" s="25"/>
      <c r="P39" s="25"/>
      <c r="Q39" s="25"/>
      <c r="R39" s="25"/>
      <c r="S39" s="25"/>
      <c r="T39" s="25"/>
      <c r="U39" s="23"/>
      <c r="V39" s="23"/>
      <c r="W39" s="23"/>
      <c r="X39" s="23"/>
      <c r="Y39" s="23">
        <v>3</v>
      </c>
      <c r="Z39" s="23">
        <v>0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>
        <v>10</v>
      </c>
      <c r="AP39" s="23">
        <v>1</v>
      </c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>
        <v>1</v>
      </c>
      <c r="BD39" s="23">
        <v>0</v>
      </c>
      <c r="BE39" s="23"/>
      <c r="BF39" s="23"/>
      <c r="BG39" s="23"/>
      <c r="BH39" s="23"/>
      <c r="BI39" s="23">
        <v>1</v>
      </c>
      <c r="BJ39" s="23">
        <v>0</v>
      </c>
      <c r="BK39" s="23"/>
      <c r="BL39" s="23"/>
      <c r="BM39" s="23"/>
      <c r="BN39" s="23"/>
      <c r="BO39" s="23">
        <v>0</v>
      </c>
      <c r="BP39" s="23">
        <v>0</v>
      </c>
      <c r="BQ39" s="23"/>
      <c r="BR39" s="23"/>
      <c r="BS39" s="23"/>
      <c r="BT39" s="23"/>
      <c r="BU39" s="23"/>
      <c r="BV39" s="23"/>
      <c r="BW39" s="26">
        <v>2</v>
      </c>
      <c r="BX39" s="26">
        <v>0</v>
      </c>
      <c r="BY39" s="27">
        <f>Y39+AC39+AG39+AK39+AO39+BO39+BS39+BW39+CH39+CL39+CP39+CT39+CX39+DB39+DF39</f>
        <v>16</v>
      </c>
      <c r="BZ39" s="27">
        <f>Z39+AD39+AH39+AL39+AP39+BP39+BT39+BX39+CI39+CM39+CQ39+CU39+CY39+DC39+DG39</f>
        <v>2</v>
      </c>
      <c r="CA39" s="28">
        <f t="shared" si="6"/>
        <v>0.125</v>
      </c>
      <c r="CB39" s="29">
        <f>E39+I39+M39+Q39+W39+AA39+AE39+AI39+AM39+AQ39+AS39+AW39+AY39+BA39+BE39+BI39+BU39</f>
        <v>1</v>
      </c>
      <c r="CC39" s="29">
        <f>F39+J39+N39+R39+X39+AB39+AF39+AJ39+AN39+AR39+AT39+AX39+AZ39+BB39+BF39+BJ39+BV39</f>
        <v>0</v>
      </c>
      <c r="CD39" s="28">
        <f t="shared" si="7"/>
        <v>0</v>
      </c>
      <c r="CE39" s="29">
        <f t="shared" si="2"/>
        <v>1</v>
      </c>
      <c r="CF39" s="29">
        <f t="shared" si="3"/>
        <v>0</v>
      </c>
      <c r="CG39" s="28">
        <f t="shared" si="8"/>
        <v>0</v>
      </c>
      <c r="CH39" s="3">
        <v>1</v>
      </c>
      <c r="CI39" s="3">
        <v>1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</row>
    <row r="40" spans="1:115" ht="15.75" x14ac:dyDescent="0.25">
      <c r="A40" s="21">
        <v>37</v>
      </c>
      <c r="B40" s="30" t="s">
        <v>37</v>
      </c>
      <c r="C40" s="23" t="s">
        <v>86</v>
      </c>
      <c r="D40" s="23" t="s">
        <v>86</v>
      </c>
      <c r="E40" s="23" t="s">
        <v>86</v>
      </c>
      <c r="F40" s="23"/>
      <c r="G40" s="23"/>
      <c r="H40" s="23"/>
      <c r="I40" s="23"/>
      <c r="J40" s="23"/>
      <c r="K40" s="24">
        <v>17</v>
      </c>
      <c r="L40" s="24">
        <v>9</v>
      </c>
      <c r="M40" s="24">
        <v>9</v>
      </c>
      <c r="N40" s="24">
        <v>2</v>
      </c>
      <c r="O40" s="25">
        <v>1</v>
      </c>
      <c r="P40" s="25">
        <v>0</v>
      </c>
      <c r="Q40" s="25"/>
      <c r="R40" s="25"/>
      <c r="S40" s="25">
        <v>1</v>
      </c>
      <c r="T40" s="25">
        <v>1</v>
      </c>
      <c r="U40" s="23">
        <v>2</v>
      </c>
      <c r="V40" s="23">
        <v>1</v>
      </c>
      <c r="W40" s="23"/>
      <c r="X40" s="23"/>
      <c r="Y40" s="23">
        <v>3</v>
      </c>
      <c r="Z40" s="23">
        <v>1</v>
      </c>
      <c r="AA40" s="23">
        <v>3</v>
      </c>
      <c r="AB40" s="23">
        <v>2</v>
      </c>
      <c r="AC40" s="23">
        <v>1</v>
      </c>
      <c r="AD40" s="23">
        <v>1</v>
      </c>
      <c r="AE40" s="23"/>
      <c r="AF40" s="23"/>
      <c r="AG40" s="23">
        <v>1</v>
      </c>
      <c r="AH40" s="23">
        <v>1</v>
      </c>
      <c r="AI40" s="23"/>
      <c r="AJ40" s="23"/>
      <c r="AK40" s="23"/>
      <c r="AL40" s="23"/>
      <c r="AM40" s="23"/>
      <c r="AN40" s="23"/>
      <c r="AO40" s="23">
        <v>7</v>
      </c>
      <c r="AP40" s="23">
        <v>2</v>
      </c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>
        <v>1</v>
      </c>
      <c r="BD40" s="23">
        <v>0</v>
      </c>
      <c r="BE40" s="23">
        <v>2</v>
      </c>
      <c r="BF40" s="23">
        <v>1</v>
      </c>
      <c r="BG40" s="23"/>
      <c r="BH40" s="23"/>
      <c r="BI40" s="23">
        <v>3</v>
      </c>
      <c r="BJ40" s="23">
        <v>0</v>
      </c>
      <c r="BK40" s="23"/>
      <c r="BL40" s="23"/>
      <c r="BM40" s="23"/>
      <c r="BN40" s="23"/>
      <c r="BO40" s="23">
        <v>0</v>
      </c>
      <c r="BP40" s="23">
        <v>0</v>
      </c>
      <c r="BQ40" s="23"/>
      <c r="BR40" s="23"/>
      <c r="BS40" s="23"/>
      <c r="BT40" s="23"/>
      <c r="BU40" s="23"/>
      <c r="BV40" s="23"/>
      <c r="BW40" s="26">
        <v>2</v>
      </c>
      <c r="BX40" s="26">
        <v>2</v>
      </c>
      <c r="BY40" s="27">
        <f t="shared" ref="BY40:BZ41" si="14">K40+O40+S40+U40+Y40+AC40+AG40+AK40+AO40+BO40+BS40+BW40+CH40+CL40+CP40+CT40+CX40+DB40+DF40</f>
        <v>35</v>
      </c>
      <c r="BZ40" s="27">
        <f t="shared" si="14"/>
        <v>18</v>
      </c>
      <c r="CA40" s="28">
        <f t="shared" si="7"/>
        <v>0.51428571428571423</v>
      </c>
      <c r="CB40" s="29">
        <f>AU40+BC40+BG40+BK40</f>
        <v>1</v>
      </c>
      <c r="CC40" s="29">
        <f>AV40+BD40+BH40+BL40</f>
        <v>0</v>
      </c>
      <c r="CD40" s="28">
        <f t="shared" si="8"/>
        <v>0</v>
      </c>
      <c r="CE40" s="29">
        <f t="shared" ref="CE40:CF41" si="15">AU40+BC40+BG40+BK40</f>
        <v>1</v>
      </c>
      <c r="CF40" s="29">
        <f t="shared" si="15"/>
        <v>0</v>
      </c>
      <c r="CG40" s="28">
        <f t="shared" si="8"/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</row>
    <row r="41" spans="1:115" ht="15.75" x14ac:dyDescent="0.25">
      <c r="A41" s="32">
        <v>38</v>
      </c>
      <c r="B41" s="33" t="s">
        <v>38</v>
      </c>
      <c r="C41" s="34" t="s">
        <v>86</v>
      </c>
      <c r="D41" s="34" t="s">
        <v>86</v>
      </c>
      <c r="E41" s="34" t="s">
        <v>86</v>
      </c>
      <c r="F41" s="34"/>
      <c r="G41" s="34"/>
      <c r="H41" s="34"/>
      <c r="I41" s="34"/>
      <c r="J41" s="34"/>
      <c r="K41" s="35">
        <v>1</v>
      </c>
      <c r="L41" s="35">
        <v>0</v>
      </c>
      <c r="M41" s="35">
        <v>0</v>
      </c>
      <c r="N41" s="35">
        <v>0</v>
      </c>
      <c r="O41" s="36"/>
      <c r="P41" s="36"/>
      <c r="Q41" s="36"/>
      <c r="R41" s="36"/>
      <c r="S41" s="36"/>
      <c r="T41" s="36"/>
      <c r="U41" s="34">
        <v>2</v>
      </c>
      <c r="V41" s="34">
        <v>1</v>
      </c>
      <c r="W41" s="34"/>
      <c r="X41" s="34"/>
      <c r="Y41" s="34">
        <v>3</v>
      </c>
      <c r="Z41" s="34">
        <v>0</v>
      </c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>
        <v>5</v>
      </c>
      <c r="AP41" s="34">
        <v>1</v>
      </c>
      <c r="AQ41" s="34"/>
      <c r="AR41" s="34"/>
      <c r="AS41" s="34"/>
      <c r="AT41" s="34"/>
      <c r="AU41" s="34">
        <v>1</v>
      </c>
      <c r="AV41" s="34">
        <v>0</v>
      </c>
      <c r="AW41" s="34"/>
      <c r="AX41" s="34"/>
      <c r="AY41" s="34"/>
      <c r="AZ41" s="34"/>
      <c r="BA41" s="34"/>
      <c r="BB41" s="34"/>
      <c r="BC41" s="34">
        <v>2</v>
      </c>
      <c r="BD41" s="34">
        <v>0</v>
      </c>
      <c r="BE41" s="34"/>
      <c r="BF41" s="34"/>
      <c r="BG41" s="34"/>
      <c r="BH41" s="34"/>
      <c r="BI41" s="34">
        <v>1</v>
      </c>
      <c r="BJ41" s="34">
        <v>0</v>
      </c>
      <c r="BK41" s="34"/>
      <c r="BL41" s="34"/>
      <c r="BM41" s="34"/>
      <c r="BN41" s="34"/>
      <c r="BO41" s="34">
        <v>0</v>
      </c>
      <c r="BP41" s="34">
        <v>0</v>
      </c>
      <c r="BQ41" s="34"/>
      <c r="BR41" s="34"/>
      <c r="BS41" s="34"/>
      <c r="BT41" s="34"/>
      <c r="BU41" s="34"/>
      <c r="BV41" s="34"/>
      <c r="BW41" s="37">
        <v>2</v>
      </c>
      <c r="BX41" s="37">
        <v>1</v>
      </c>
      <c r="BY41" s="27">
        <f t="shared" si="14"/>
        <v>13</v>
      </c>
      <c r="BZ41" s="27">
        <f t="shared" si="14"/>
        <v>3</v>
      </c>
      <c r="CA41" s="38">
        <v>0.17599999999999999</v>
      </c>
      <c r="CB41" s="39">
        <f>AU41+BC41+BG41+BK41</f>
        <v>3</v>
      </c>
      <c r="CC41" s="39">
        <f>AV41+BD41+BH41+BL41</f>
        <v>0</v>
      </c>
      <c r="CD41" s="38">
        <v>0</v>
      </c>
      <c r="CE41" s="39">
        <f t="shared" si="15"/>
        <v>3</v>
      </c>
      <c r="CF41" s="39">
        <f t="shared" si="15"/>
        <v>0</v>
      </c>
      <c r="CG41" s="38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0</v>
      </c>
      <c r="CU41" s="3">
        <v>0</v>
      </c>
      <c r="CV41" s="3">
        <v>0</v>
      </c>
      <c r="CW41" s="3">
        <v>0</v>
      </c>
      <c r="CX41" s="3">
        <v>0</v>
      </c>
      <c r="CY41" s="3">
        <v>0</v>
      </c>
      <c r="CZ41" s="3">
        <v>0</v>
      </c>
      <c r="DA41" s="3">
        <v>0</v>
      </c>
      <c r="DB41" s="3">
        <v>0</v>
      </c>
      <c r="DC41" s="3">
        <v>0</v>
      </c>
      <c r="DD41" s="3">
        <v>0</v>
      </c>
      <c r="DE41" s="3">
        <v>0</v>
      </c>
      <c r="DF41" s="3">
        <v>0</v>
      </c>
      <c r="DG41" s="3">
        <v>0</v>
      </c>
      <c r="DH41" s="3">
        <v>0</v>
      </c>
      <c r="DI41" s="3">
        <v>0</v>
      </c>
      <c r="DJ41" s="3">
        <v>0</v>
      </c>
      <c r="DK41" s="3">
        <v>0</v>
      </c>
    </row>
    <row r="42" spans="1:115" s="31" customFormat="1" ht="15.75" customHeight="1" x14ac:dyDescent="0.25">
      <c r="A42" s="159" t="s">
        <v>5</v>
      </c>
      <c r="B42" s="159"/>
      <c r="C42" s="46">
        <f>SUM(C4:C41)</f>
        <v>3</v>
      </c>
      <c r="D42" s="46">
        <f t="shared" ref="D42:BO42" si="16">SUM(D4:D41)</f>
        <v>3</v>
      </c>
      <c r="E42" s="46">
        <f t="shared" si="16"/>
        <v>1</v>
      </c>
      <c r="F42" s="46">
        <f t="shared" si="16"/>
        <v>1</v>
      </c>
      <c r="G42" s="46">
        <f t="shared" si="16"/>
        <v>10</v>
      </c>
      <c r="H42" s="46">
        <f t="shared" si="16"/>
        <v>7</v>
      </c>
      <c r="I42" s="46">
        <f t="shared" si="16"/>
        <v>4</v>
      </c>
      <c r="J42" s="46">
        <f t="shared" si="16"/>
        <v>3</v>
      </c>
      <c r="K42" s="46">
        <f t="shared" si="16"/>
        <v>56</v>
      </c>
      <c r="L42" s="46">
        <f t="shared" si="16"/>
        <v>20</v>
      </c>
      <c r="M42" s="46">
        <f t="shared" si="16"/>
        <v>20</v>
      </c>
      <c r="N42" s="46">
        <f t="shared" si="16"/>
        <v>5</v>
      </c>
      <c r="O42" s="46">
        <f t="shared" si="16"/>
        <v>16</v>
      </c>
      <c r="P42" s="46">
        <f t="shared" si="16"/>
        <v>12</v>
      </c>
      <c r="Q42" s="46">
        <f t="shared" si="16"/>
        <v>3</v>
      </c>
      <c r="R42" s="46">
        <f t="shared" si="16"/>
        <v>3</v>
      </c>
      <c r="S42" s="46">
        <f t="shared" si="16"/>
        <v>24</v>
      </c>
      <c r="T42" s="46">
        <f t="shared" si="16"/>
        <v>21</v>
      </c>
      <c r="U42" s="46">
        <f t="shared" si="16"/>
        <v>51</v>
      </c>
      <c r="V42" s="46">
        <f t="shared" si="16"/>
        <v>26</v>
      </c>
      <c r="W42" s="46">
        <f t="shared" si="16"/>
        <v>8</v>
      </c>
      <c r="X42" s="46">
        <f t="shared" si="16"/>
        <v>5</v>
      </c>
      <c r="Y42" s="46">
        <f t="shared" si="16"/>
        <v>98</v>
      </c>
      <c r="Z42" s="46">
        <f t="shared" si="16"/>
        <v>13</v>
      </c>
      <c r="AA42" s="46">
        <f t="shared" si="16"/>
        <v>8</v>
      </c>
      <c r="AB42" s="46">
        <f t="shared" si="16"/>
        <v>5</v>
      </c>
      <c r="AC42" s="46">
        <f t="shared" si="16"/>
        <v>5</v>
      </c>
      <c r="AD42" s="46">
        <f t="shared" si="16"/>
        <v>4</v>
      </c>
      <c r="AE42" s="46">
        <f t="shared" si="16"/>
        <v>4</v>
      </c>
      <c r="AF42" s="46">
        <f t="shared" si="16"/>
        <v>4</v>
      </c>
      <c r="AG42" s="46">
        <f t="shared" si="16"/>
        <v>10</v>
      </c>
      <c r="AH42" s="46">
        <f t="shared" si="16"/>
        <v>10</v>
      </c>
      <c r="AI42" s="46">
        <f t="shared" si="16"/>
        <v>4</v>
      </c>
      <c r="AJ42" s="46">
        <f t="shared" si="16"/>
        <v>3</v>
      </c>
      <c r="AK42" s="46">
        <f t="shared" si="16"/>
        <v>2</v>
      </c>
      <c r="AL42" s="46">
        <f t="shared" si="16"/>
        <v>2</v>
      </c>
      <c r="AM42" s="46">
        <f t="shared" si="16"/>
        <v>1</v>
      </c>
      <c r="AN42" s="46">
        <f t="shared" si="16"/>
        <v>0</v>
      </c>
      <c r="AO42" s="46">
        <f t="shared" si="16"/>
        <v>143</v>
      </c>
      <c r="AP42" s="46">
        <f t="shared" si="16"/>
        <v>41</v>
      </c>
      <c r="AQ42" s="46">
        <f t="shared" si="16"/>
        <v>9</v>
      </c>
      <c r="AR42" s="46">
        <f t="shared" si="16"/>
        <v>0</v>
      </c>
      <c r="AS42" s="46">
        <f t="shared" si="16"/>
        <v>0</v>
      </c>
      <c r="AT42" s="46">
        <f t="shared" si="16"/>
        <v>0</v>
      </c>
      <c r="AU42" s="46">
        <f t="shared" si="16"/>
        <v>9</v>
      </c>
      <c r="AV42" s="46">
        <f t="shared" si="16"/>
        <v>0</v>
      </c>
      <c r="AW42" s="46">
        <f t="shared" si="16"/>
        <v>3</v>
      </c>
      <c r="AX42" s="46">
        <f t="shared" si="16"/>
        <v>0</v>
      </c>
      <c r="AY42" s="46">
        <f t="shared" si="16"/>
        <v>14</v>
      </c>
      <c r="AZ42" s="46">
        <f t="shared" si="16"/>
        <v>0</v>
      </c>
      <c r="BA42" s="46">
        <f t="shared" si="16"/>
        <v>0</v>
      </c>
      <c r="BB42" s="46">
        <f t="shared" si="16"/>
        <v>0</v>
      </c>
      <c r="BC42" s="46">
        <f t="shared" si="16"/>
        <v>28</v>
      </c>
      <c r="BD42" s="46">
        <f t="shared" si="16"/>
        <v>1</v>
      </c>
      <c r="BE42" s="46">
        <f t="shared" si="16"/>
        <v>11</v>
      </c>
      <c r="BF42" s="46">
        <f t="shared" si="16"/>
        <v>1</v>
      </c>
      <c r="BG42" s="46">
        <f t="shared" si="16"/>
        <v>0</v>
      </c>
      <c r="BH42" s="46">
        <f t="shared" si="16"/>
        <v>0</v>
      </c>
      <c r="BI42" s="46">
        <f t="shared" si="16"/>
        <v>27</v>
      </c>
      <c r="BJ42" s="46">
        <f t="shared" si="16"/>
        <v>2</v>
      </c>
      <c r="BK42" s="46">
        <f t="shared" si="16"/>
        <v>0</v>
      </c>
      <c r="BL42" s="46">
        <f t="shared" si="16"/>
        <v>0</v>
      </c>
      <c r="BM42" s="46">
        <f t="shared" si="16"/>
        <v>2</v>
      </c>
      <c r="BN42" s="46">
        <f t="shared" si="16"/>
        <v>0</v>
      </c>
      <c r="BO42" s="46">
        <f t="shared" si="16"/>
        <v>11</v>
      </c>
      <c r="BP42" s="46">
        <f t="shared" ref="BP42:CF42" si="17">SUM(BP4:BP41)</f>
        <v>2</v>
      </c>
      <c r="BQ42" s="46">
        <f t="shared" si="17"/>
        <v>2</v>
      </c>
      <c r="BR42" s="46">
        <f t="shared" si="17"/>
        <v>0</v>
      </c>
      <c r="BS42" s="46">
        <f t="shared" si="17"/>
        <v>0</v>
      </c>
      <c r="BT42" s="46">
        <f t="shared" si="17"/>
        <v>0</v>
      </c>
      <c r="BU42" s="46">
        <f t="shared" si="17"/>
        <v>2</v>
      </c>
      <c r="BV42" s="46">
        <f t="shared" si="17"/>
        <v>2</v>
      </c>
      <c r="BW42" s="46">
        <f t="shared" si="17"/>
        <v>45</v>
      </c>
      <c r="BX42" s="46">
        <f t="shared" si="17"/>
        <v>18</v>
      </c>
      <c r="BY42" s="46">
        <f t="shared" si="17"/>
        <v>493</v>
      </c>
      <c r="BZ42" s="46">
        <f t="shared" si="17"/>
        <v>186</v>
      </c>
      <c r="CA42" s="47">
        <f>BZ42/BY42</f>
        <v>0.37728194726166331</v>
      </c>
      <c r="CB42" s="46">
        <f t="shared" si="17"/>
        <v>105</v>
      </c>
      <c r="CC42" s="46">
        <f t="shared" si="17"/>
        <v>29</v>
      </c>
      <c r="CD42" s="47">
        <f t="shared" ref="CD42" si="18">CC42/CB42</f>
        <v>0.27619047619047621</v>
      </c>
      <c r="CE42" s="46">
        <f t="shared" si="17"/>
        <v>37</v>
      </c>
      <c r="CF42" s="46">
        <f t="shared" si="17"/>
        <v>1</v>
      </c>
      <c r="CG42" s="47">
        <f t="shared" ref="CG42" si="19">CF42/CE42</f>
        <v>2.7027027027027029E-2</v>
      </c>
      <c r="CH42" s="56">
        <f t="shared" ref="CH42:DK42" si="20">SUM(CH4:CH41)</f>
        <v>19</v>
      </c>
      <c r="CI42" s="56">
        <f t="shared" si="20"/>
        <v>7</v>
      </c>
      <c r="CJ42" s="56">
        <f t="shared" si="20"/>
        <v>1</v>
      </c>
      <c r="CK42" s="56">
        <f t="shared" si="20"/>
        <v>0</v>
      </c>
      <c r="CL42" s="56">
        <f t="shared" si="20"/>
        <v>0</v>
      </c>
      <c r="CM42" s="56">
        <f t="shared" si="20"/>
        <v>0</v>
      </c>
      <c r="CN42" s="56">
        <f t="shared" si="20"/>
        <v>4</v>
      </c>
      <c r="CO42" s="56">
        <f t="shared" si="20"/>
        <v>0</v>
      </c>
      <c r="CP42" s="56">
        <f t="shared" si="20"/>
        <v>0</v>
      </c>
      <c r="CQ42" s="56">
        <f t="shared" si="20"/>
        <v>0</v>
      </c>
      <c r="CR42" s="56">
        <f t="shared" si="20"/>
        <v>2</v>
      </c>
      <c r="CS42" s="56">
        <f t="shared" si="20"/>
        <v>1</v>
      </c>
      <c r="CT42" s="56">
        <f t="shared" si="20"/>
        <v>0</v>
      </c>
      <c r="CU42" s="56">
        <f t="shared" si="20"/>
        <v>0</v>
      </c>
      <c r="CV42" s="56">
        <f t="shared" si="20"/>
        <v>2</v>
      </c>
      <c r="CW42" s="56">
        <f t="shared" si="20"/>
        <v>0</v>
      </c>
      <c r="CX42" s="56">
        <f t="shared" si="20"/>
        <v>0</v>
      </c>
      <c r="CY42" s="56">
        <f t="shared" si="20"/>
        <v>0</v>
      </c>
      <c r="CZ42" s="56">
        <f t="shared" si="20"/>
        <v>2</v>
      </c>
      <c r="DA42" s="56">
        <f t="shared" si="20"/>
        <v>1</v>
      </c>
      <c r="DB42" s="56">
        <f t="shared" si="20"/>
        <v>0</v>
      </c>
      <c r="DC42" s="56">
        <f t="shared" si="20"/>
        <v>0</v>
      </c>
      <c r="DD42" s="56">
        <f t="shared" si="20"/>
        <v>1</v>
      </c>
      <c r="DE42" s="56">
        <f t="shared" si="20"/>
        <v>0</v>
      </c>
      <c r="DF42" s="56">
        <f t="shared" si="20"/>
        <v>0</v>
      </c>
      <c r="DG42" s="56">
        <f t="shared" si="20"/>
        <v>0</v>
      </c>
      <c r="DH42" s="56">
        <f t="shared" si="20"/>
        <v>0</v>
      </c>
      <c r="DI42" s="56">
        <f t="shared" si="20"/>
        <v>0</v>
      </c>
      <c r="DJ42" s="56">
        <f t="shared" si="20"/>
        <v>17</v>
      </c>
      <c r="DK42" s="56">
        <f t="shared" si="20"/>
        <v>0</v>
      </c>
    </row>
    <row r="43" spans="1:115" s="31" customForma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</row>
    <row r="44" spans="1:115" s="31" customForma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15" s="31" customFormat="1" ht="21" customHeight="1" x14ac:dyDescent="0.25">
      <c r="A45" s="7">
        <v>1</v>
      </c>
      <c r="B45" s="7" t="s">
        <v>41</v>
      </c>
      <c r="C45" s="6"/>
      <c r="D45" s="9"/>
      <c r="E45" s="9"/>
      <c r="F45" s="9"/>
      <c r="G45" s="9"/>
      <c r="H45" s="9"/>
      <c r="I45" s="9"/>
      <c r="J45" s="9"/>
      <c r="K45" s="44">
        <v>2</v>
      </c>
      <c r="L45" s="44">
        <v>2</v>
      </c>
      <c r="M45" s="44">
        <v>2</v>
      </c>
      <c r="N45" s="44">
        <v>1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41">
        <f t="shared" ref="BY45" si="21">G45+K45+O45+S45+U45+Y45+AC45+AG45+AK45+AO45+BO45+BS45+BW45</f>
        <v>2</v>
      </c>
      <c r="BZ45" s="41">
        <f>H45+L45+P45+T45+V45+Z45+AD45+AH45+AL45+AP45+BP45+BT45+BX45</f>
        <v>2</v>
      </c>
      <c r="CA45" s="42">
        <f t="shared" ref="CA45" si="22">BZ45/BY45</f>
        <v>1</v>
      </c>
      <c r="CB45" s="44">
        <v>2</v>
      </c>
      <c r="CC45" s="44">
        <v>1</v>
      </c>
      <c r="CD45" s="42">
        <f>CC45/CB45</f>
        <v>0.5</v>
      </c>
      <c r="CE45" s="43"/>
      <c r="CF45" s="43"/>
      <c r="CG45" s="42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15" s="31" customFormat="1" ht="15.75" x14ac:dyDescent="0.25">
      <c r="A46" s="7">
        <v>2</v>
      </c>
      <c r="B46" s="7" t="s">
        <v>42</v>
      </c>
      <c r="C46" s="6"/>
      <c r="D46" s="9"/>
      <c r="E46" s="9"/>
      <c r="F46" s="9"/>
      <c r="G46" s="9"/>
      <c r="H46" s="9"/>
      <c r="I46" s="9"/>
      <c r="J46" s="9"/>
      <c r="K46" s="44">
        <v>7</v>
      </c>
      <c r="L46" s="44">
        <v>0</v>
      </c>
      <c r="M46" s="44">
        <v>0</v>
      </c>
      <c r="N46" s="44"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41">
        <f t="shared" ref="BY46:BY47" si="23">G46+K46+O46+S46+U46+Y46+AC46+AG46+AK46+AO46+BO46+BS46+BW46</f>
        <v>7</v>
      </c>
      <c r="BZ46" s="41">
        <f t="shared" ref="BZ46:BZ47" si="24">H46+L46+P46+T46+V46+Z46+AD46+AH46+AL46+AP46+BP46+BT46+BX46</f>
        <v>0</v>
      </c>
      <c r="CA46" s="42">
        <f t="shared" ref="CA46" si="25">BZ46/BY46</f>
        <v>0</v>
      </c>
      <c r="CB46" s="44">
        <v>0</v>
      </c>
      <c r="CC46" s="44">
        <v>0</v>
      </c>
      <c r="CD46" s="42">
        <v>0</v>
      </c>
      <c r="CE46" s="43"/>
      <c r="CF46" s="43"/>
      <c r="CG46" s="42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</row>
    <row r="47" spans="1:115" s="31" customFormat="1" ht="25.5" x14ac:dyDescent="0.25">
      <c r="A47" s="7">
        <v>3</v>
      </c>
      <c r="B47" s="7" t="s">
        <v>43</v>
      </c>
      <c r="C47" s="6"/>
      <c r="D47" s="12"/>
      <c r="E47" s="12"/>
      <c r="F47" s="12"/>
      <c r="G47" s="12"/>
      <c r="H47" s="12"/>
      <c r="I47" s="12"/>
      <c r="J47" s="12"/>
      <c r="K47" s="48">
        <v>0</v>
      </c>
      <c r="L47" s="48">
        <v>0</v>
      </c>
      <c r="M47" s="48">
        <v>0</v>
      </c>
      <c r="N47" s="48">
        <v>0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41">
        <f t="shared" si="23"/>
        <v>0</v>
      </c>
      <c r="BZ47" s="41">
        <f t="shared" si="24"/>
        <v>0</v>
      </c>
      <c r="CA47" s="42">
        <v>0</v>
      </c>
      <c r="CB47" s="48">
        <v>0</v>
      </c>
      <c r="CC47" s="48">
        <v>0</v>
      </c>
      <c r="CD47" s="42">
        <v>0</v>
      </c>
      <c r="CE47" s="43"/>
      <c r="CF47" s="43"/>
      <c r="CG47" s="42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</row>
    <row r="48" spans="1:115" s="31" customFormat="1" ht="15" customHeight="1" x14ac:dyDescent="0.25">
      <c r="A48" s="159" t="s">
        <v>5</v>
      </c>
      <c r="B48" s="159"/>
      <c r="C48" s="45"/>
      <c r="D48" s="45"/>
      <c r="E48" s="45"/>
      <c r="F48" s="45"/>
      <c r="G48" s="45"/>
      <c r="H48" s="45"/>
      <c r="I48" s="45"/>
      <c r="J48" s="45"/>
      <c r="K48" s="46">
        <f>SUM(K45:K47)</f>
        <v>9</v>
      </c>
      <c r="L48" s="46">
        <f t="shared" ref="L48:N48" si="26">SUM(L45:L47)</f>
        <v>2</v>
      </c>
      <c r="M48" s="46">
        <f t="shared" si="26"/>
        <v>2</v>
      </c>
      <c r="N48" s="46">
        <f t="shared" si="26"/>
        <v>1</v>
      </c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>
        <f>SUM(BY45:BY47)</f>
        <v>9</v>
      </c>
      <c r="BZ48" s="45">
        <f>SUM(BZ45:BZ47)</f>
        <v>2</v>
      </c>
      <c r="CA48" s="47">
        <f>BZ48/BY48</f>
        <v>0.22222222222222221</v>
      </c>
      <c r="CB48" s="45">
        <f>SUM(CB45:CB47)</f>
        <v>2</v>
      </c>
      <c r="CC48" s="45">
        <f>SUM(CC45:CC47)</f>
        <v>1</v>
      </c>
      <c r="CD48" s="47">
        <f>AVERAGE(CD45:CD47)</f>
        <v>0.16666666666666666</v>
      </c>
      <c r="CE48" s="45"/>
      <c r="CF48" s="45"/>
      <c r="CG48" s="45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</row>
    <row r="49" spans="1:115" s="31" customForma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</row>
  </sheetData>
  <sheetProtection algorithmName="SHA-512" hashValue="NfHhThCLAJZz5nVJQWORa1uoaM4Z5prWTJJwE5i2bVPVpG/JFHEFf7/Hj1F3K/DzdIoPUkMcHIQd6f6NdZg9dw==" saltValue="Fa1kbUp/ugoCrHo7V8aqIQ==" spinCount="100000" sheet="1" objects="1" selectLockedCells="1" selectUnlockedCells="1"/>
  <mergeCells count="87">
    <mergeCell ref="DJ2:DK2"/>
    <mergeCell ref="DB1:DE1"/>
    <mergeCell ref="DF1:DK1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CH1:CK1"/>
    <mergeCell ref="CL1:CO1"/>
    <mergeCell ref="CP1:CS1"/>
    <mergeCell ref="CT1:CW1"/>
    <mergeCell ref="CX1:DA1"/>
    <mergeCell ref="A42:B42"/>
    <mergeCell ref="BM1:BN1"/>
    <mergeCell ref="BO1:BR1"/>
    <mergeCell ref="BS1:BV1"/>
    <mergeCell ref="BW1:BX1"/>
    <mergeCell ref="AU2:AV2"/>
    <mergeCell ref="AW2:AX2"/>
    <mergeCell ref="AW1:AX1"/>
    <mergeCell ref="AY1:AZ1"/>
    <mergeCell ref="BA1:BD1"/>
    <mergeCell ref="BE1:BH1"/>
    <mergeCell ref="BI1:BL1"/>
    <mergeCell ref="AM2:AN2"/>
    <mergeCell ref="AO2:AP2"/>
    <mergeCell ref="AQ2:AR2"/>
    <mergeCell ref="AS2:AT2"/>
    <mergeCell ref="C1:F1"/>
    <mergeCell ref="G1:J1"/>
    <mergeCell ref="K1:N1"/>
    <mergeCell ref="O1:R1"/>
    <mergeCell ref="S1:T1"/>
    <mergeCell ref="U1:X1"/>
    <mergeCell ref="Y1:AB1"/>
    <mergeCell ref="AC1:AF1"/>
    <mergeCell ref="AG1:AJ1"/>
    <mergeCell ref="AK1:AN1"/>
    <mergeCell ref="AO1:AR1"/>
    <mergeCell ref="AS1:AV1"/>
    <mergeCell ref="BY1:CG1"/>
    <mergeCell ref="A2:A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CB2:CD2"/>
    <mergeCell ref="CE2:CG2"/>
    <mergeCell ref="A48:B48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AE2:AF2"/>
    <mergeCell ref="AG2:AH2"/>
    <mergeCell ref="BW2:BX2"/>
    <mergeCell ref="BY2:CA2"/>
    <mergeCell ref="AI2:AJ2"/>
    <mergeCell ref="AK2:AL2"/>
    <mergeCell ref="BQ2:BR2"/>
    <mergeCell ref="BS2:BT2"/>
    <mergeCell ref="BU2:B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 1</vt:lpstr>
      <vt:lpstr>ИТОГ 2</vt:lpstr>
      <vt:lpstr>ИТОГ 1+2</vt:lpstr>
      <vt:lpstr>КЛАСТЕР</vt:lpstr>
      <vt:lpstr>2.1.4. Конкурсы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nezirewa</cp:lastModifiedBy>
  <cp:lastPrinted>2020-08-20T19:23:39Z</cp:lastPrinted>
  <dcterms:created xsi:type="dcterms:W3CDTF">2018-02-04T20:59:32Z</dcterms:created>
  <dcterms:modified xsi:type="dcterms:W3CDTF">2020-09-17T08:41:41Z</dcterms:modified>
</cp:coreProperties>
</file>