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ЦДЮТ\РЕЙТИНГ\2022-2023\+++ИТОГ РАЙОНА +++\"/>
    </mc:Choice>
  </mc:AlternateContent>
  <bookViews>
    <workbookView xWindow="0" yWindow="0" windowWidth="22440" windowHeight="10200" tabRatio="805" firstSheet="1" activeTab="2"/>
  </bookViews>
  <sheets>
    <sheet name="цветовые индикаторы" sheetId="1" state="hidden" r:id="rId1"/>
    <sheet name="ТРЕБОВАНИЯ К ЗАПОЛНЕНИЮ" sheetId="2" r:id="rId2"/>
    <sheet name="ИТОГ" sheetId="15" r:id="rId3"/>
    <sheet name="КЛАСТЕР " sheetId="16" r:id="rId4"/>
    <sheet name="1.1." sheetId="3" r:id="rId5"/>
    <sheet name="1.2." sheetId="4" r:id="rId6"/>
    <sheet name="1.3." sheetId="5" r:id="rId7"/>
    <sheet name="2.1." sheetId="6" r:id="rId8"/>
    <sheet name="2.2." sheetId="7" r:id="rId9"/>
    <sheet name="2.3" sheetId="8" r:id="rId10"/>
    <sheet name="2.6" sheetId="11" r:id="rId11"/>
    <sheet name="Справка " sheetId="14" r:id="rId12"/>
  </sheets>
  <calcPr calcId="162913"/>
</workbook>
</file>

<file path=xl/calcChain.xml><?xml version="1.0" encoding="utf-8"?>
<calcChain xmlns="http://schemas.openxmlformats.org/spreadsheetml/2006/main">
  <c r="G43" i="15" l="1"/>
  <c r="K41" i="8" l="1"/>
  <c r="K28" i="5" l="1"/>
  <c r="AT10" i="11" l="1"/>
  <c r="AT7" i="11"/>
  <c r="X8" i="3" l="1"/>
  <c r="AW9" i="11" l="1"/>
  <c r="AW10" i="11"/>
  <c r="AW12" i="11"/>
  <c r="AW13" i="11"/>
  <c r="AW14" i="11"/>
  <c r="AW15" i="11"/>
  <c r="AW16" i="11"/>
  <c r="AW17" i="11"/>
  <c r="AW18" i="11"/>
  <c r="AW19" i="11"/>
  <c r="AW20" i="11"/>
  <c r="AW21" i="11"/>
  <c r="AW22" i="11"/>
  <c r="AW23" i="11"/>
  <c r="AW24" i="11"/>
  <c r="AW25" i="11"/>
  <c r="AW26" i="11"/>
  <c r="AW27" i="11"/>
  <c r="AW28" i="11"/>
  <c r="AW29" i="11"/>
  <c r="AW30" i="11"/>
  <c r="AW31" i="11"/>
  <c r="AW32" i="11"/>
  <c r="AW33" i="11"/>
  <c r="AW34" i="11"/>
  <c r="AW35" i="11"/>
  <c r="AW36" i="11"/>
  <c r="AW38" i="11"/>
  <c r="AW39" i="11"/>
  <c r="AW40" i="11"/>
  <c r="AW41" i="11"/>
  <c r="AW42" i="11"/>
  <c r="AW43" i="11"/>
  <c r="AW44" i="11"/>
  <c r="AW45" i="11"/>
  <c r="AW46" i="11"/>
  <c r="AW47" i="11"/>
  <c r="AW48" i="11"/>
  <c r="AW49" i="11"/>
  <c r="AW7" i="11"/>
  <c r="AT9" i="11"/>
  <c r="AT12" i="11"/>
  <c r="AT13" i="11"/>
  <c r="AT14" i="11"/>
  <c r="AT15" i="11"/>
  <c r="AT16" i="11"/>
  <c r="AT17" i="11"/>
  <c r="AT18" i="11"/>
  <c r="AT19" i="11"/>
  <c r="AT20" i="11"/>
  <c r="AT21" i="11"/>
  <c r="AT22" i="11"/>
  <c r="AT23" i="11"/>
  <c r="AT24" i="11"/>
  <c r="AT25" i="11"/>
  <c r="AT26" i="11"/>
  <c r="AT27" i="11"/>
  <c r="AT28" i="11"/>
  <c r="AT29" i="11"/>
  <c r="AT30" i="11"/>
  <c r="AT31" i="11"/>
  <c r="AT32" i="11"/>
  <c r="AT33" i="11"/>
  <c r="AT34" i="11"/>
  <c r="AT35" i="11"/>
  <c r="AT36" i="11"/>
  <c r="AT37" i="11"/>
  <c r="AT38" i="11"/>
  <c r="AT39" i="11"/>
  <c r="AT40" i="11"/>
  <c r="AT41" i="11"/>
  <c r="AT42" i="11"/>
  <c r="AT43" i="11"/>
  <c r="AT44" i="11"/>
  <c r="AT45" i="11"/>
  <c r="AT46" i="11"/>
  <c r="AT47" i="11"/>
  <c r="AT48" i="11"/>
  <c r="AT49" i="11"/>
  <c r="AV9" i="11"/>
  <c r="AV10" i="11"/>
  <c r="AV12" i="11"/>
  <c r="AV13" i="11"/>
  <c r="AV15" i="11"/>
  <c r="AV16" i="11"/>
  <c r="AV17" i="11"/>
  <c r="AV18" i="11"/>
  <c r="AV20" i="11"/>
  <c r="AV24" i="11"/>
  <c r="AV25" i="11"/>
  <c r="AV27" i="11"/>
  <c r="AV29" i="11"/>
  <c r="AV30" i="11"/>
  <c r="AV31" i="11"/>
  <c r="AV32" i="11"/>
  <c r="AV33" i="11"/>
  <c r="AV34" i="11"/>
  <c r="AV36" i="11"/>
  <c r="AV37" i="11"/>
  <c r="AV41" i="11"/>
  <c r="AV42" i="11"/>
  <c r="AV43" i="11"/>
  <c r="AV44" i="11"/>
  <c r="AV45" i="11"/>
  <c r="AV46" i="11"/>
  <c r="AV48" i="11"/>
  <c r="AV49" i="11"/>
  <c r="AV7" i="11"/>
  <c r="M6" i="5"/>
  <c r="L21" i="5"/>
  <c r="L22" i="5"/>
  <c r="L23" i="5"/>
  <c r="L26" i="5"/>
  <c r="L30" i="5"/>
  <c r="L39" i="5"/>
  <c r="AS9" i="11"/>
  <c r="AS35" i="11"/>
  <c r="AS7" i="11"/>
  <c r="AC12" i="11"/>
  <c r="AC13" i="11"/>
  <c r="AC14" i="11"/>
  <c r="AC15" i="11"/>
  <c r="AC16" i="11"/>
  <c r="AC17" i="11"/>
  <c r="AC18" i="11"/>
  <c r="AC19" i="11"/>
  <c r="AC20" i="11"/>
  <c r="AC21" i="11"/>
  <c r="AC22" i="11"/>
  <c r="AC23" i="11"/>
  <c r="AC24" i="11"/>
  <c r="AC25" i="11"/>
  <c r="AC26" i="11"/>
  <c r="AC27" i="11"/>
  <c r="AC28" i="11"/>
  <c r="AC29" i="11"/>
  <c r="AC30" i="11"/>
  <c r="AC31" i="11"/>
  <c r="AC32" i="11"/>
  <c r="AC33" i="11"/>
  <c r="AC34" i="11"/>
  <c r="AC35" i="11"/>
  <c r="AC36" i="11"/>
  <c r="AC37" i="11"/>
  <c r="AC38" i="11"/>
  <c r="AC40" i="11"/>
  <c r="AC41" i="11"/>
  <c r="AC42" i="11"/>
  <c r="AC43" i="11"/>
  <c r="AS43" i="11" s="1"/>
  <c r="AC44" i="11"/>
  <c r="AC45" i="11"/>
  <c r="AC46" i="11"/>
  <c r="AC47" i="11"/>
  <c r="AC48" i="11"/>
  <c r="AC49" i="11"/>
  <c r="AC10" i="11"/>
  <c r="AO9" i="11"/>
  <c r="AO10" i="11"/>
  <c r="AO12" i="11"/>
  <c r="AO13" i="11"/>
  <c r="AO14" i="11"/>
  <c r="AO15" i="11"/>
  <c r="AO16" i="11"/>
  <c r="AO17" i="11"/>
  <c r="AO18" i="11"/>
  <c r="AO19" i="11"/>
  <c r="AO20" i="11"/>
  <c r="AO21" i="11"/>
  <c r="AO22" i="11"/>
  <c r="AO23" i="11"/>
  <c r="AO24" i="11"/>
  <c r="AO25" i="11"/>
  <c r="AO26" i="11"/>
  <c r="AO27" i="11"/>
  <c r="AO28" i="11"/>
  <c r="AO29" i="11"/>
  <c r="AO30" i="11"/>
  <c r="AO31" i="11"/>
  <c r="AO32" i="11"/>
  <c r="AO33" i="11"/>
  <c r="AO34" i="11"/>
  <c r="AO35" i="11"/>
  <c r="AO36" i="11"/>
  <c r="AO37" i="11"/>
  <c r="AO38" i="11"/>
  <c r="AO39" i="11"/>
  <c r="AO40" i="11"/>
  <c r="AO41" i="11"/>
  <c r="AO42" i="11"/>
  <c r="AO43" i="11"/>
  <c r="AO44" i="11"/>
  <c r="AO45" i="11"/>
  <c r="AO46" i="11"/>
  <c r="AO47" i="11"/>
  <c r="AO48" i="11"/>
  <c r="AO49" i="11"/>
  <c r="AO7" i="11"/>
  <c r="AL49" i="11"/>
  <c r="AL44" i="11"/>
  <c r="AL30" i="11"/>
  <c r="AL27" i="11"/>
  <c r="AL25" i="11"/>
  <c r="AL18" i="11"/>
  <c r="AI12" i="11"/>
  <c r="AI13" i="11"/>
  <c r="AI14" i="11"/>
  <c r="AI15" i="11"/>
  <c r="AI16" i="11"/>
  <c r="AI17" i="11"/>
  <c r="AI18" i="11"/>
  <c r="AI19" i="11"/>
  <c r="AS19" i="11" s="1"/>
  <c r="AI20" i="11"/>
  <c r="AI21" i="11"/>
  <c r="AI22" i="11"/>
  <c r="AI23" i="11"/>
  <c r="AI24" i="11"/>
  <c r="AI25" i="11"/>
  <c r="AI26" i="11"/>
  <c r="AI27" i="11"/>
  <c r="AI28" i="11"/>
  <c r="AI29" i="11"/>
  <c r="AI30" i="11"/>
  <c r="AI31" i="11"/>
  <c r="AI32" i="11"/>
  <c r="AI33" i="11"/>
  <c r="AI34" i="11"/>
  <c r="AI35" i="11"/>
  <c r="AI36" i="11"/>
  <c r="AI37" i="11"/>
  <c r="AI38" i="11"/>
  <c r="AI39" i="11"/>
  <c r="AI40" i="11"/>
  <c r="AI41" i="11"/>
  <c r="AI42" i="11"/>
  <c r="AI43" i="11"/>
  <c r="AI44" i="11"/>
  <c r="AI45" i="11"/>
  <c r="AI46" i="11"/>
  <c r="AI47" i="11"/>
  <c r="AI48" i="11"/>
  <c r="AI49" i="11"/>
  <c r="AI10" i="11"/>
  <c r="AF12" i="11"/>
  <c r="AF13" i="11"/>
  <c r="AF14" i="11"/>
  <c r="AF15" i="11"/>
  <c r="AF16" i="11"/>
  <c r="AF17" i="11"/>
  <c r="AF18" i="11"/>
  <c r="AF19" i="11"/>
  <c r="AF20" i="11"/>
  <c r="AF21" i="11"/>
  <c r="AF22" i="11"/>
  <c r="AF23" i="11"/>
  <c r="AF24" i="11"/>
  <c r="AF25" i="11"/>
  <c r="AF26" i="11"/>
  <c r="AF27" i="11"/>
  <c r="AF28" i="11"/>
  <c r="AF29" i="11"/>
  <c r="AF30" i="11"/>
  <c r="AF31" i="11"/>
  <c r="AF32" i="11"/>
  <c r="AF33" i="11"/>
  <c r="AF34" i="11"/>
  <c r="AF35" i="11"/>
  <c r="AF36" i="11"/>
  <c r="AF37" i="11"/>
  <c r="AF38" i="11"/>
  <c r="AF39" i="11"/>
  <c r="AF40" i="11"/>
  <c r="AF41" i="11"/>
  <c r="AF42" i="11"/>
  <c r="AF43" i="11"/>
  <c r="AF44" i="11"/>
  <c r="AF45" i="11"/>
  <c r="AF46" i="11"/>
  <c r="AF47" i="11"/>
  <c r="AF48" i="11"/>
  <c r="AF49" i="11"/>
  <c r="AF10" i="11"/>
  <c r="AS31" i="11" l="1"/>
  <c r="AS23" i="11"/>
  <c r="AS10" i="11"/>
  <c r="AS34" i="11"/>
  <c r="AS26" i="11"/>
  <c r="AS18" i="11"/>
  <c r="AS47" i="11"/>
  <c r="AS30" i="11"/>
  <c r="AS22" i="11"/>
  <c r="AS49" i="11"/>
  <c r="AS41" i="11"/>
  <c r="AS25" i="11"/>
  <c r="AS17" i="11"/>
  <c r="AS37" i="11"/>
  <c r="AS39" i="11"/>
  <c r="AS15" i="11"/>
  <c r="AS42" i="11"/>
  <c r="AS27" i="11"/>
  <c r="AS38" i="11"/>
  <c r="AS14" i="11"/>
  <c r="AS33" i="11"/>
  <c r="AS46" i="11"/>
  <c r="AS29" i="11"/>
  <c r="AS21" i="11"/>
  <c r="AS13" i="11"/>
  <c r="AS48" i="11"/>
  <c r="AS40" i="11"/>
  <c r="AS32" i="11"/>
  <c r="AS24" i="11"/>
  <c r="AS16" i="11"/>
  <c r="AS44" i="11"/>
  <c r="AS45" i="11"/>
  <c r="AS36" i="11"/>
  <c r="AS28" i="11"/>
  <c r="AS20" i="11"/>
  <c r="AS12" i="11"/>
  <c r="E49" i="8"/>
  <c r="F49" i="8"/>
  <c r="G49" i="8"/>
  <c r="H49" i="8"/>
  <c r="I49" i="8"/>
  <c r="J49" i="8"/>
  <c r="K49" i="8"/>
  <c r="L49" i="8"/>
  <c r="M49" i="8"/>
  <c r="N49" i="8"/>
  <c r="O49" i="8"/>
  <c r="P49" i="8"/>
  <c r="D49" i="8"/>
  <c r="Q8" i="8"/>
  <c r="AU9" i="11" s="1"/>
  <c r="AX9" i="11" s="1"/>
  <c r="Q9" i="8"/>
  <c r="AU10" i="11" s="1"/>
  <c r="AX10" i="11" s="1"/>
  <c r="Q11" i="8"/>
  <c r="AU12" i="11" s="1"/>
  <c r="AX12" i="11" s="1"/>
  <c r="Q12" i="8"/>
  <c r="AU13" i="11" s="1"/>
  <c r="AX13" i="11" s="1"/>
  <c r="Q13" i="8"/>
  <c r="AU14" i="11" s="1"/>
  <c r="Q14" i="8"/>
  <c r="AU15" i="11" s="1"/>
  <c r="AX15" i="11" s="1"/>
  <c r="Q15" i="8"/>
  <c r="AU16" i="11" s="1"/>
  <c r="AX16" i="11" s="1"/>
  <c r="Q16" i="8"/>
  <c r="AU17" i="11" s="1"/>
  <c r="AX17" i="11" s="1"/>
  <c r="Q17" i="8"/>
  <c r="AU18" i="11" s="1"/>
  <c r="AX18" i="11" s="1"/>
  <c r="Q18" i="8"/>
  <c r="AU19" i="11" s="1"/>
  <c r="Q19" i="8"/>
  <c r="AU20" i="11" s="1"/>
  <c r="AX20" i="11" s="1"/>
  <c r="AU21" i="11"/>
  <c r="AX21" i="11" s="1"/>
  <c r="Q21" i="8"/>
  <c r="AU22" i="11" s="1"/>
  <c r="Q22" i="8"/>
  <c r="AU23" i="11" s="1"/>
  <c r="Q23" i="8"/>
  <c r="AU24" i="11" s="1"/>
  <c r="AX24" i="11" s="1"/>
  <c r="Q24" i="8"/>
  <c r="AU25" i="11" s="1"/>
  <c r="AX25" i="11" s="1"/>
  <c r="Q25" i="8"/>
  <c r="AU26" i="11" s="1"/>
  <c r="Q26" i="8"/>
  <c r="AU27" i="11" s="1"/>
  <c r="AX27" i="11" s="1"/>
  <c r="Q27" i="8"/>
  <c r="AU28" i="11" s="1"/>
  <c r="Q28" i="8"/>
  <c r="AU29" i="11" s="1"/>
  <c r="AX29" i="11" s="1"/>
  <c r="Q29" i="8"/>
  <c r="AU30" i="11" s="1"/>
  <c r="AX30" i="11" s="1"/>
  <c r="Q30" i="8"/>
  <c r="AU31" i="11" s="1"/>
  <c r="AX31" i="11" s="1"/>
  <c r="Q31" i="8"/>
  <c r="AU32" i="11" s="1"/>
  <c r="AX32" i="11" s="1"/>
  <c r="Q32" i="8"/>
  <c r="AU33" i="11" s="1"/>
  <c r="AX33" i="11" s="1"/>
  <c r="Q33" i="8"/>
  <c r="AU34" i="11" s="1"/>
  <c r="AX34" i="11" s="1"/>
  <c r="Q34" i="8"/>
  <c r="AU35" i="11" s="1"/>
  <c r="Q35" i="8"/>
  <c r="AU36" i="11" s="1"/>
  <c r="AX36" i="11" s="1"/>
  <c r="Q36" i="8"/>
  <c r="AU37" i="11" s="1"/>
  <c r="Q37" i="8"/>
  <c r="AU38" i="11" s="1"/>
  <c r="Q38" i="8"/>
  <c r="AU39" i="11" s="1"/>
  <c r="Q39" i="8"/>
  <c r="AU40" i="11" s="1"/>
  <c r="Q40" i="8"/>
  <c r="AU41" i="11" s="1"/>
  <c r="AX41" i="11" s="1"/>
  <c r="Q41" i="8"/>
  <c r="AU42" i="11" s="1"/>
  <c r="AX42" i="11" s="1"/>
  <c r="Q42" i="8"/>
  <c r="AU43" i="11" s="1"/>
  <c r="AX43" i="11" s="1"/>
  <c r="Q43" i="8"/>
  <c r="AU44" i="11" s="1"/>
  <c r="AX44" i="11" s="1"/>
  <c r="Q44" i="8"/>
  <c r="AU45" i="11" s="1"/>
  <c r="AX45" i="11" s="1"/>
  <c r="Q45" i="8"/>
  <c r="AU46" i="11" s="1"/>
  <c r="AX46" i="11" s="1"/>
  <c r="Q46" i="8"/>
  <c r="AU47" i="11" s="1"/>
  <c r="Q47" i="8"/>
  <c r="AU48" i="11" s="1"/>
  <c r="AX48" i="11" s="1"/>
  <c r="Q48" i="8"/>
  <c r="AU49" i="11" s="1"/>
  <c r="AX49" i="11" s="1"/>
  <c r="Q6" i="8"/>
  <c r="AU7" i="11" s="1"/>
  <c r="AX7" i="11" s="1"/>
  <c r="Y7" i="7"/>
  <c r="Y9" i="7" l="1"/>
  <c r="Y10" i="7"/>
  <c r="Y12" i="7"/>
  <c r="Y13" i="7"/>
  <c r="Y14" i="7"/>
  <c r="AV14" i="11" s="1"/>
  <c r="AX14" i="11" s="1"/>
  <c r="Y15" i="7"/>
  <c r="Y16" i="7"/>
  <c r="Y17" i="7"/>
  <c r="Y18" i="7"/>
  <c r="Y19" i="7"/>
  <c r="AV19" i="11" s="1"/>
  <c r="AX19" i="11" s="1"/>
  <c r="Y20" i="7"/>
  <c r="Y21" i="7"/>
  <c r="AV21" i="11" s="1"/>
  <c r="Y22" i="7"/>
  <c r="AV22" i="11" s="1"/>
  <c r="AX22" i="11" s="1"/>
  <c r="Y23" i="7"/>
  <c r="AV23" i="11" s="1"/>
  <c r="AX23" i="11" s="1"/>
  <c r="Y24" i="7"/>
  <c r="Y25" i="7"/>
  <c r="Y26" i="7"/>
  <c r="AV26" i="11" s="1"/>
  <c r="AX26" i="11" s="1"/>
  <c r="Y27" i="7"/>
  <c r="Y28" i="7"/>
  <c r="AV28" i="11" s="1"/>
  <c r="AX28" i="11" s="1"/>
  <c r="Y29" i="7"/>
  <c r="Y30" i="7"/>
  <c r="Y31" i="7"/>
  <c r="Y32" i="7"/>
  <c r="Y33" i="7"/>
  <c r="Y34" i="7"/>
  <c r="Y35" i="7"/>
  <c r="AV35" i="11" s="1"/>
  <c r="AX35" i="11" s="1"/>
  <c r="Y36" i="7"/>
  <c r="Y37" i="7"/>
  <c r="Y38" i="7"/>
  <c r="AV38" i="11" s="1"/>
  <c r="AX38" i="11" s="1"/>
  <c r="Y39" i="7"/>
  <c r="AV39" i="11" s="1"/>
  <c r="AX39" i="11" s="1"/>
  <c r="Y40" i="7"/>
  <c r="AV40" i="11" s="1"/>
  <c r="AX40" i="11" s="1"/>
  <c r="Y41" i="7"/>
  <c r="Y42" i="7"/>
  <c r="Y43" i="7"/>
  <c r="Y44" i="7"/>
  <c r="Y45" i="7"/>
  <c r="Y46" i="7"/>
  <c r="Y47" i="7"/>
  <c r="AV47" i="11" s="1"/>
  <c r="AX47" i="11" s="1"/>
  <c r="Y48" i="7"/>
  <c r="Y49" i="7"/>
  <c r="E50" i="7"/>
  <c r="F50" i="7"/>
  <c r="G50" i="7"/>
  <c r="H50" i="7"/>
  <c r="I50" i="7"/>
  <c r="J50" i="7"/>
  <c r="K50" i="7"/>
  <c r="L50" i="7"/>
  <c r="M50" i="7"/>
  <c r="N50" i="7"/>
  <c r="O50" i="7"/>
  <c r="P50" i="7"/>
  <c r="Q50" i="7"/>
  <c r="R50" i="7"/>
  <c r="S50" i="7"/>
  <c r="T50" i="7"/>
  <c r="U50" i="7"/>
  <c r="V50" i="7"/>
  <c r="W50" i="7"/>
  <c r="X50" i="7"/>
  <c r="D50" i="7"/>
  <c r="E51" i="6"/>
  <c r="F51" i="6"/>
  <c r="G51" i="6"/>
  <c r="H51" i="6"/>
  <c r="I51" i="6"/>
  <c r="J51" i="6"/>
  <c r="K51" i="6"/>
  <c r="L51" i="6"/>
  <c r="M51" i="6"/>
  <c r="N51" i="6"/>
  <c r="O51" i="6"/>
  <c r="P51" i="6"/>
  <c r="Q51" i="6"/>
  <c r="R51" i="6"/>
  <c r="S51" i="6"/>
  <c r="T51" i="6"/>
  <c r="D51" i="6"/>
  <c r="U10" i="6" l="1"/>
  <c r="U11" i="6"/>
  <c r="U13" i="6"/>
  <c r="U14" i="6"/>
  <c r="U15" i="6"/>
  <c r="U16" i="6"/>
  <c r="U17" i="6"/>
  <c r="U18" i="6"/>
  <c r="U19" i="6"/>
  <c r="U20" i="6"/>
  <c r="U21" i="6"/>
  <c r="U22" i="6"/>
  <c r="U23" i="6"/>
  <c r="U24" i="6"/>
  <c r="U25" i="6"/>
  <c r="U26" i="6"/>
  <c r="U27" i="6"/>
  <c r="U28" i="6"/>
  <c r="U29" i="6"/>
  <c r="U30" i="6"/>
  <c r="U31" i="6"/>
  <c r="U32" i="6"/>
  <c r="U33" i="6"/>
  <c r="U34" i="6"/>
  <c r="U35" i="6"/>
  <c r="U36" i="6"/>
  <c r="U37" i="6"/>
  <c r="U38" i="6"/>
  <c r="AW37" i="11" s="1"/>
  <c r="AX37" i="11" s="1"/>
  <c r="U39" i="6"/>
  <c r="U40" i="6"/>
  <c r="U41" i="6"/>
  <c r="U42" i="6"/>
  <c r="U43" i="6"/>
  <c r="U44" i="6"/>
  <c r="U45" i="6"/>
  <c r="U46" i="6"/>
  <c r="U47" i="6"/>
  <c r="U48" i="6"/>
  <c r="U49" i="6"/>
  <c r="U50" i="6"/>
  <c r="U8" i="6"/>
  <c r="E49" i="5"/>
  <c r="F49" i="5"/>
  <c r="G49" i="5"/>
  <c r="H49" i="5"/>
  <c r="I49" i="5"/>
  <c r="J49" i="5"/>
  <c r="D49" i="5"/>
  <c r="K8" i="5"/>
  <c r="K9" i="5"/>
  <c r="K11" i="5"/>
  <c r="K12" i="5"/>
  <c r="K13" i="5"/>
  <c r="K14" i="5"/>
  <c r="K15" i="5"/>
  <c r="K16" i="5"/>
  <c r="K17" i="5"/>
  <c r="K18" i="5"/>
  <c r="K19" i="5"/>
  <c r="K20" i="5"/>
  <c r="K21" i="5"/>
  <c r="K22" i="5"/>
  <c r="K23" i="5"/>
  <c r="K24" i="5"/>
  <c r="K25" i="5"/>
  <c r="K26" i="5"/>
  <c r="K27" i="5"/>
  <c r="K29" i="5"/>
  <c r="K30" i="5"/>
  <c r="K31" i="5"/>
  <c r="K32" i="5"/>
  <c r="K33" i="5"/>
  <c r="K34" i="5"/>
  <c r="K35" i="5"/>
  <c r="K36" i="5"/>
  <c r="K37" i="5"/>
  <c r="K38" i="5"/>
  <c r="K39" i="5"/>
  <c r="K40" i="5"/>
  <c r="K41" i="5"/>
  <c r="K42" i="5"/>
  <c r="K43" i="5"/>
  <c r="K44" i="5"/>
  <c r="K45" i="5"/>
  <c r="K46" i="5"/>
  <c r="K47" i="5"/>
  <c r="K48" i="5"/>
  <c r="K6" i="5"/>
  <c r="E49" i="4"/>
  <c r="F49" i="4"/>
  <c r="G49" i="4"/>
  <c r="H49" i="4"/>
  <c r="I49" i="4"/>
  <c r="J49" i="4"/>
  <c r="K49" i="4"/>
  <c r="L49" i="4"/>
  <c r="M49" i="4"/>
  <c r="N49" i="4"/>
  <c r="D49" i="4"/>
  <c r="O8" i="4"/>
  <c r="L8" i="5" s="1"/>
  <c r="O9" i="4"/>
  <c r="L9" i="5" s="1"/>
  <c r="O11" i="4"/>
  <c r="L11" i="5" s="1"/>
  <c r="O12" i="4"/>
  <c r="L12" i="5" s="1"/>
  <c r="O13" i="4"/>
  <c r="L13" i="5" s="1"/>
  <c r="O14" i="4"/>
  <c r="L14" i="5" s="1"/>
  <c r="O15" i="4"/>
  <c r="L15" i="5" s="1"/>
  <c r="O16" i="4"/>
  <c r="L16" i="5" s="1"/>
  <c r="O17" i="4"/>
  <c r="L17" i="5" s="1"/>
  <c r="O18" i="4"/>
  <c r="L18" i="5" s="1"/>
  <c r="O19" i="4"/>
  <c r="L19" i="5" s="1"/>
  <c r="O20" i="4"/>
  <c r="L20" i="5" s="1"/>
  <c r="O21" i="4"/>
  <c r="O22" i="4"/>
  <c r="O23" i="4"/>
  <c r="O24" i="4"/>
  <c r="L24" i="5" s="1"/>
  <c r="O25" i="4"/>
  <c r="L25" i="5" s="1"/>
  <c r="O26" i="4"/>
  <c r="O27" i="4"/>
  <c r="L27" i="5" s="1"/>
  <c r="O28" i="4"/>
  <c r="L28" i="5" s="1"/>
  <c r="O29" i="4"/>
  <c r="L29" i="5" s="1"/>
  <c r="O30" i="4"/>
  <c r="O31" i="4"/>
  <c r="L31" i="5" s="1"/>
  <c r="O32" i="4"/>
  <c r="L32" i="5" s="1"/>
  <c r="O33" i="4"/>
  <c r="L33" i="5" s="1"/>
  <c r="O34" i="4"/>
  <c r="L34" i="5" s="1"/>
  <c r="O35" i="4"/>
  <c r="L35" i="5" s="1"/>
  <c r="O36" i="4"/>
  <c r="L36" i="5" s="1"/>
  <c r="O37" i="4"/>
  <c r="L37" i="5" s="1"/>
  <c r="O38" i="4"/>
  <c r="L38" i="5" s="1"/>
  <c r="O39" i="4"/>
  <c r="O40" i="4"/>
  <c r="L40" i="5" s="1"/>
  <c r="O41" i="4"/>
  <c r="L41" i="5" s="1"/>
  <c r="O42" i="4"/>
  <c r="L42" i="5" s="1"/>
  <c r="O43" i="4"/>
  <c r="L43" i="5" s="1"/>
  <c r="O44" i="4"/>
  <c r="L44" i="5" s="1"/>
  <c r="O45" i="4"/>
  <c r="L45" i="5" s="1"/>
  <c r="O46" i="4"/>
  <c r="L46" i="5" s="1"/>
  <c r="O47" i="4"/>
  <c r="L47" i="5" s="1"/>
  <c r="O48" i="4"/>
  <c r="L48" i="5" s="1"/>
  <c r="O6" i="4"/>
  <c r="L6" i="5" s="1"/>
  <c r="N6" i="5" s="1"/>
  <c r="L51" i="3"/>
  <c r="M51" i="3"/>
  <c r="N51" i="3"/>
  <c r="O51" i="3"/>
  <c r="P51" i="3"/>
  <c r="Q51" i="3"/>
  <c r="R51" i="3"/>
  <c r="S51" i="3"/>
  <c r="T51" i="3"/>
  <c r="U51" i="3"/>
  <c r="V51" i="3"/>
  <c r="W51" i="3"/>
  <c r="K51" i="3"/>
  <c r="F51" i="3"/>
  <c r="G51" i="3"/>
  <c r="H51" i="3"/>
  <c r="I51" i="3"/>
  <c r="J51" i="3"/>
  <c r="E51" i="3"/>
  <c r="X11" i="3"/>
  <c r="M9" i="5" s="1"/>
  <c r="X13" i="3"/>
  <c r="M11" i="5" s="1"/>
  <c r="X14" i="3"/>
  <c r="M12" i="5" s="1"/>
  <c r="X15" i="3"/>
  <c r="M13" i="5" s="1"/>
  <c r="X16" i="3"/>
  <c r="M14" i="5" s="1"/>
  <c r="X17" i="3"/>
  <c r="M15" i="5" s="1"/>
  <c r="X18" i="3"/>
  <c r="M16" i="5" s="1"/>
  <c r="X19" i="3"/>
  <c r="M17" i="5" s="1"/>
  <c r="X20" i="3"/>
  <c r="M18" i="5" s="1"/>
  <c r="X21" i="3"/>
  <c r="M19" i="5" s="1"/>
  <c r="X22" i="3"/>
  <c r="M20" i="5" s="1"/>
  <c r="X23" i="3"/>
  <c r="M21" i="5" s="1"/>
  <c r="X24" i="3"/>
  <c r="M22" i="5" s="1"/>
  <c r="X25" i="3"/>
  <c r="M23" i="5" s="1"/>
  <c r="X26" i="3"/>
  <c r="M24" i="5" s="1"/>
  <c r="X27" i="3"/>
  <c r="M25" i="5" s="1"/>
  <c r="X28" i="3"/>
  <c r="M26" i="5" s="1"/>
  <c r="N26" i="5" s="1"/>
  <c r="X29" i="3"/>
  <c r="M27" i="5" s="1"/>
  <c r="X30" i="3"/>
  <c r="M28" i="5" s="1"/>
  <c r="X31" i="3"/>
  <c r="M29" i="5" s="1"/>
  <c r="X32" i="3"/>
  <c r="M30" i="5" s="1"/>
  <c r="N30" i="5" s="1"/>
  <c r="X33" i="3"/>
  <c r="M31" i="5" s="1"/>
  <c r="X34" i="3"/>
  <c r="M32" i="5" s="1"/>
  <c r="X35" i="3"/>
  <c r="M33" i="5" s="1"/>
  <c r="X36" i="3"/>
  <c r="M34" i="5" s="1"/>
  <c r="X37" i="3"/>
  <c r="M35" i="5" s="1"/>
  <c r="X38" i="3"/>
  <c r="M36" i="5" s="1"/>
  <c r="X39" i="3"/>
  <c r="M37" i="5" s="1"/>
  <c r="X40" i="3"/>
  <c r="M38" i="5" s="1"/>
  <c r="X41" i="3"/>
  <c r="M39" i="5" s="1"/>
  <c r="X42" i="3"/>
  <c r="M40" i="5" s="1"/>
  <c r="X43" i="3"/>
  <c r="M41" i="5" s="1"/>
  <c r="X44" i="3"/>
  <c r="M42" i="5" s="1"/>
  <c r="X45" i="3"/>
  <c r="M43" i="5" s="1"/>
  <c r="X46" i="3"/>
  <c r="M44" i="5" s="1"/>
  <c r="X47" i="3"/>
  <c r="M45" i="5" s="1"/>
  <c r="X48" i="3"/>
  <c r="M46" i="5" s="1"/>
  <c r="X49" i="3"/>
  <c r="M47" i="5" s="1"/>
  <c r="X50" i="3"/>
  <c r="M48" i="5" s="1"/>
  <c r="X10" i="3"/>
  <c r="M8" i="5" s="1"/>
  <c r="N43" i="5" l="1"/>
  <c r="N35" i="5"/>
  <c r="N19" i="5"/>
  <c r="N18" i="5"/>
  <c r="N11" i="5"/>
  <c r="N16" i="5"/>
  <c r="N44" i="5"/>
  <c r="N36" i="5"/>
  <c r="N20" i="5"/>
  <c r="N12" i="5"/>
  <c r="N39" i="5"/>
  <c r="N23" i="5"/>
  <c r="N22" i="5"/>
  <c r="N41" i="5"/>
  <c r="N33" i="5"/>
  <c r="N25" i="5"/>
  <c r="N8" i="5"/>
  <c r="N21" i="5"/>
  <c r="N48" i="5"/>
  <c r="N32" i="5"/>
  <c r="N24" i="5"/>
  <c r="N47" i="5"/>
  <c r="N15" i="5"/>
  <c r="N46" i="5"/>
  <c r="N38" i="5"/>
  <c r="N14" i="5"/>
  <c r="N45" i="5"/>
  <c r="N37" i="5"/>
  <c r="N29" i="5"/>
  <c r="N34" i="5"/>
  <c r="N9" i="5"/>
  <c r="N13" i="5"/>
  <c r="N17" i="5"/>
  <c r="N42" i="5"/>
  <c r="N40" i="5"/>
  <c r="N31" i="5"/>
  <c r="N28" i="5"/>
  <c r="N27" i="5"/>
  <c r="Z49" i="11" l="1"/>
  <c r="T49" i="11"/>
  <c r="Q49" i="11"/>
  <c r="N49" i="11"/>
  <c r="K49" i="11"/>
  <c r="H49" i="11"/>
  <c r="E49" i="11"/>
  <c r="T48" i="11"/>
  <c r="N48" i="11"/>
  <c r="K48" i="11"/>
  <c r="H48" i="11"/>
  <c r="E48" i="11"/>
  <c r="Z47" i="11"/>
  <c r="T47" i="11"/>
  <c r="N47" i="11"/>
  <c r="K47" i="11"/>
  <c r="H47" i="11"/>
  <c r="E47" i="11"/>
  <c r="N46" i="11"/>
  <c r="K46" i="11"/>
  <c r="H46" i="11"/>
  <c r="E46" i="11"/>
  <c r="Z45" i="11"/>
  <c r="T45" i="11"/>
  <c r="N45" i="11"/>
  <c r="K45" i="11"/>
  <c r="H45" i="11"/>
  <c r="E45" i="11"/>
  <c r="Q44" i="11"/>
  <c r="N44" i="11"/>
  <c r="K44" i="11"/>
  <c r="H44" i="11"/>
  <c r="E44" i="11"/>
  <c r="Z43" i="11"/>
  <c r="T43" i="11"/>
  <c r="Q43" i="11"/>
  <c r="N43" i="11"/>
  <c r="K43" i="11"/>
  <c r="H43" i="11"/>
  <c r="E43" i="11"/>
  <c r="Q42" i="11"/>
  <c r="N42" i="11"/>
  <c r="K42" i="11"/>
  <c r="H42" i="11"/>
  <c r="E42" i="11"/>
  <c r="AR42" i="11" s="1"/>
  <c r="Z41" i="11"/>
  <c r="T41" i="11"/>
  <c r="Q41" i="11"/>
  <c r="N41" i="11"/>
  <c r="K41" i="11"/>
  <c r="H41" i="11"/>
  <c r="E41" i="11"/>
  <c r="N40" i="11"/>
  <c r="K40" i="11"/>
  <c r="H40" i="11"/>
  <c r="E40" i="11"/>
  <c r="Z39" i="11"/>
  <c r="T39" i="11"/>
  <c r="Q39" i="11"/>
  <c r="N39" i="11"/>
  <c r="K39" i="11"/>
  <c r="H39" i="11"/>
  <c r="E39" i="11"/>
  <c r="Z38" i="11"/>
  <c r="T38" i="11"/>
  <c r="N38" i="11"/>
  <c r="K38" i="11"/>
  <c r="H38" i="11"/>
  <c r="E38" i="11"/>
  <c r="T37" i="11"/>
  <c r="N37" i="11"/>
  <c r="K37" i="11"/>
  <c r="H37" i="11"/>
  <c r="E37" i="11"/>
  <c r="Z36" i="11"/>
  <c r="T36" i="11"/>
  <c r="N36" i="11"/>
  <c r="K36" i="11"/>
  <c r="H36" i="11"/>
  <c r="E36" i="11"/>
  <c r="Z35" i="11"/>
  <c r="T35" i="11"/>
  <c r="N35" i="11"/>
  <c r="K35" i="11"/>
  <c r="H35" i="11"/>
  <c r="E35" i="11"/>
  <c r="T34" i="11"/>
  <c r="N34" i="11"/>
  <c r="K34" i="11"/>
  <c r="H34" i="11"/>
  <c r="E34" i="11"/>
  <c r="Z33" i="11"/>
  <c r="T33" i="11"/>
  <c r="N33" i="11"/>
  <c r="K33" i="11"/>
  <c r="H33" i="11"/>
  <c r="E33" i="11"/>
  <c r="Z32" i="11"/>
  <c r="T32" i="11"/>
  <c r="N32" i="11"/>
  <c r="K32" i="11"/>
  <c r="H32" i="11"/>
  <c r="E32" i="11"/>
  <c r="T31" i="11"/>
  <c r="Q31" i="11"/>
  <c r="N31" i="11"/>
  <c r="K31" i="11"/>
  <c r="H31" i="11"/>
  <c r="E31" i="11"/>
  <c r="Z30" i="11"/>
  <c r="T30" i="11"/>
  <c r="Q30" i="11"/>
  <c r="N30" i="11"/>
  <c r="K30" i="11"/>
  <c r="H30" i="11"/>
  <c r="E30" i="11"/>
  <c r="Z29" i="11"/>
  <c r="T29" i="11"/>
  <c r="N29" i="11"/>
  <c r="K29" i="11"/>
  <c r="H29" i="11"/>
  <c r="E29" i="11"/>
  <c r="T28" i="11"/>
  <c r="N28" i="11"/>
  <c r="K28" i="11"/>
  <c r="H28" i="11"/>
  <c r="E28" i="11"/>
  <c r="T27" i="11"/>
  <c r="N27" i="11"/>
  <c r="K27" i="11"/>
  <c r="H27" i="11"/>
  <c r="E27" i="11"/>
  <c r="T26" i="11"/>
  <c r="N26" i="11"/>
  <c r="K26" i="11"/>
  <c r="H26" i="11"/>
  <c r="E26" i="11"/>
  <c r="H25" i="11"/>
  <c r="E25" i="11"/>
  <c r="Q24" i="11"/>
  <c r="N24" i="11"/>
  <c r="K24" i="11"/>
  <c r="H24" i="11"/>
  <c r="E24" i="11"/>
  <c r="Z23" i="11"/>
  <c r="T23" i="11"/>
  <c r="Q23" i="11"/>
  <c r="N23" i="11"/>
  <c r="K23" i="11"/>
  <c r="H23" i="11"/>
  <c r="E23" i="11"/>
  <c r="AR23" i="11" s="1"/>
  <c r="N22" i="11"/>
  <c r="K22" i="11"/>
  <c r="H22" i="11"/>
  <c r="E22" i="11"/>
  <c r="T21" i="11"/>
  <c r="Q21" i="11"/>
  <c r="N21" i="11"/>
  <c r="K21" i="11"/>
  <c r="H21" i="11"/>
  <c r="E21" i="11"/>
  <c r="H20" i="11"/>
  <c r="E20" i="11"/>
  <c r="T19" i="11"/>
  <c r="N19" i="11"/>
  <c r="K19" i="11"/>
  <c r="H19" i="11"/>
  <c r="E19" i="11"/>
  <c r="Z18" i="11"/>
  <c r="T18" i="11"/>
  <c r="Q18" i="11"/>
  <c r="N18" i="11"/>
  <c r="K18" i="11"/>
  <c r="H18" i="11"/>
  <c r="E18" i="11"/>
  <c r="AR18" i="11" s="1"/>
  <c r="Z17" i="11"/>
  <c r="T17" i="11"/>
  <c r="Q17" i="11"/>
  <c r="N17" i="11"/>
  <c r="K17" i="11"/>
  <c r="H17" i="11"/>
  <c r="E17" i="11"/>
  <c r="T16" i="11"/>
  <c r="Q16" i="11"/>
  <c r="N16" i="11"/>
  <c r="K16" i="11"/>
  <c r="H16" i="11"/>
  <c r="E16" i="11"/>
  <c r="T15" i="11"/>
  <c r="Q15" i="11"/>
  <c r="N15" i="11"/>
  <c r="K15" i="11"/>
  <c r="H15" i="11"/>
  <c r="E15" i="11"/>
  <c r="Z14" i="11"/>
  <c r="T14" i="11"/>
  <c r="Q14" i="11"/>
  <c r="N14" i="11"/>
  <c r="K14" i="11"/>
  <c r="H14" i="11"/>
  <c r="E14" i="11"/>
  <c r="T13" i="11"/>
  <c r="N13" i="11"/>
  <c r="K13" i="11"/>
  <c r="H13" i="11"/>
  <c r="E13" i="11"/>
  <c r="H12" i="11"/>
  <c r="E12" i="11"/>
  <c r="E10" i="11"/>
  <c r="AR10" i="11" s="1"/>
  <c r="AR12" i="11" l="1"/>
  <c r="AR19" i="11"/>
  <c r="AR24" i="11"/>
  <c r="AR36" i="11"/>
  <c r="AR40" i="11"/>
  <c r="AR43" i="11"/>
  <c r="AR28" i="11"/>
  <c r="AR32" i="11"/>
  <c r="AR39" i="11"/>
  <c r="AR49" i="11"/>
  <c r="AR13" i="11"/>
  <c r="AR17" i="11"/>
  <c r="AR35" i="11"/>
  <c r="AR46" i="11"/>
  <c r="AR41" i="11"/>
  <c r="AR45" i="11"/>
  <c r="AR48" i="11"/>
  <c r="AR16" i="11"/>
  <c r="AR20" i="11"/>
  <c r="AR22" i="11"/>
  <c r="AR25" i="11"/>
  <c r="AR34" i="11"/>
  <c r="AR38" i="11"/>
  <c r="AR27" i="11"/>
  <c r="AR15" i="11"/>
  <c r="AR29" i="11"/>
  <c r="AR37" i="11"/>
  <c r="AR47" i="11"/>
  <c r="AR31" i="11"/>
  <c r="AR30" i="11"/>
  <c r="AR14" i="11"/>
  <c r="AR21" i="11"/>
  <c r="AR26" i="11"/>
  <c r="AR33" i="11"/>
  <c r="AR44" i="11"/>
</calcChain>
</file>

<file path=xl/sharedStrings.xml><?xml version="1.0" encoding="utf-8"?>
<sst xmlns="http://schemas.openxmlformats.org/spreadsheetml/2006/main" count="1186" uniqueCount="418">
  <si>
    <t>Цветовые индикаторы</t>
  </si>
  <si>
    <t>показатели с негативным смыслом:</t>
  </si>
  <si>
    <r>
      <t>значение показателя умножается на коэффициент N</t>
    </r>
    <r>
      <rPr>
        <sz val="12"/>
        <color theme="1"/>
        <rFont val="Calibri"/>
        <family val="2"/>
        <charset val="204"/>
        <scheme val="minor"/>
      </rPr>
      <t xml:space="preserve"> = -1</t>
    </r>
  </si>
  <si>
    <t>показатели, которые не берутся в расчёт:</t>
  </si>
  <si>
    <t>не реализуются уровни ООО и СОО</t>
  </si>
  <si>
    <t>не реализуется уровень СОО</t>
  </si>
  <si>
    <t>отсутствуют выпускники НОО (4 кл.)</t>
  </si>
  <si>
    <t>отсутствуют выпускники уровня ООО (9кл.)</t>
  </si>
  <si>
    <t>отсутствуют выпускники уровня СОО (11 кл)</t>
  </si>
  <si>
    <t>Данные предоставляются за 2022-2023 учебный год.</t>
  </si>
  <si>
    <t>1.     Все разделы формы (в т.ч. справочная информация) обязательны к заполнению.</t>
  </si>
  <si>
    <t>2.     Ячейки, соответствующие показателям, не имеющим отношения к конкретным условиям функционирования общеобразовательной организации, не заполняются.</t>
  </si>
  <si>
    <t>3.     Ячейки, соответствующие показателям 2.4.3. и 2.4.4. (помечены жёлтым маркером) и раздел 2.5. заполняются на республиканском уровне.</t>
  </si>
  <si>
    <t>4.     Наименования общеобразовательных организаций отображаются в соответствии с их кратким наименованием по уставу.</t>
  </si>
  <si>
    <t xml:space="preserve">         В случае изменений в сети и (или) смены наименований ОО:</t>
  </si>
  <si>
    <t xml:space="preserve">         - корректируем перечень ОО (ПОРЯДОК НЕ МЕНЯЕМ, ЛИКВИДИРОВАННЫЕ НЕ УДАЛЯЕМ, ВНОВЬ СОЗДАННЫЕ РАЗМЕЩАЕМ В КОНЦЕ СПИСКА).</t>
  </si>
  <si>
    <t>5.    В ячейках с информацией об изменениях в сети ОО проставляется:</t>
  </si>
  <si>
    <t xml:space="preserve">         «0» - если ОО ликвидирована;</t>
  </si>
  <si>
    <t xml:space="preserve">         «10» - если ОО временно не работает;</t>
  </si>
  <si>
    <t xml:space="preserve">        «111» - если ОО вновь создана (размещаем в конце списка);</t>
  </si>
  <si>
    <t xml:space="preserve">        «11» - если изменилось наименование ОО (отображаем актуальное наименование, не меняя порядка перечня);</t>
  </si>
  <si>
    <t xml:space="preserve">        «1» в случае отсутствия изменений.</t>
  </si>
  <si>
    <t>6.     В ячейках с информацией о реализуемых ООП и наличии выпускников проставляется «1» в случае утвердительного и «0» в случае отрицательного ответа.</t>
  </si>
  <si>
    <t>7.     Данные по взаимообусловленным показателям не должны быть противоречивыми.</t>
  </si>
  <si>
    <t>8.     Данные вводятся в долях, в числовом формате с тремя десятичными знаками (в качестве разделителя целой и дробной части используется знак "," (запятая!); пробелы между запятой и дробной частью не допускаются).</t>
  </si>
  <si>
    <t xml:space="preserve">        НЕДОПУСТИМЫМ ТАКЖЕ ЯВЛЯЕТСЯ ЛЮБОЕ ИЗМЕНЕНИЕ ФОРМАТА ЭЛЕКТРОННОЙ ТАБЛИЦЫ (В Т.Ч. УСЛОВНОЕ ФОРМАТИРОВАНИЕ).</t>
  </si>
  <si>
    <t>9. Показатели 2.3.5.-2.3.8. рассчитываются на республиканском уровне на основе данных раздела "Справочная информация".</t>
  </si>
  <si>
    <t>10.  Колонки и строки с итоговыми показателями не заполняются.</t>
  </si>
  <si>
    <t>11. Колонка "Примечание" введена для того, чтобы кратко указать причины, по которым ячейка показателя ОО не содержит данных.</t>
  </si>
  <si>
    <t>12. !!!РАЗДЕЛ "СПРАВОЧНАЯ ИНФОРМАЦИЯ" ДОПОЛНЕН.</t>
  </si>
  <si>
    <r>
      <t>13. В таблицах используется маркировка:</t>
    </r>
    <r>
      <rPr>
        <sz val="12"/>
        <color rgb="FF00B050"/>
        <rFont val="Calibri"/>
        <family val="2"/>
        <charset val="204"/>
        <scheme val="minor"/>
      </rPr>
      <t xml:space="preserve">                           </t>
    </r>
    <r>
      <rPr>
        <sz val="12"/>
        <color theme="1"/>
        <rFont val="Calibri"/>
        <family val="2"/>
        <charset val="204"/>
        <scheme val="minor"/>
      </rPr>
      <t xml:space="preserve">- показатель добавлен/изменена формулировка, </t>
    </r>
  </si>
  <si>
    <r>
      <t xml:space="preserve">красный - </t>
    </r>
    <r>
      <rPr>
        <sz val="12"/>
        <color theme="1"/>
        <rFont val="Calibri"/>
        <family val="2"/>
        <charset val="204"/>
        <scheme val="minor"/>
      </rPr>
      <t>показатель берется в расчет с отрицательным знаком,</t>
    </r>
  </si>
  <si>
    <t xml:space="preserve">                      - ячейки не заполняются</t>
  </si>
  <si>
    <t>!!! По результатам обработки показателей прошлых лет обращаем ОСОБОЕ ВНИМАНИЕ на заполнение следующих ячеек:</t>
  </si>
  <si>
    <t>1.2.1.: отношение фактического количества педагогических работников к необходимому в соответствии с количеством штатных единиц педагогических работников утвержденного штатного расписания (1 педагог-1 ставка);</t>
  </si>
  <si>
    <t>1.2.9.: заполняется при наличии в штатном расписании, в противном случае ячейка остается пустой, в примечании указывается почему не проставлен показатель;</t>
  </si>
  <si>
    <t>2.1.3.1. - 2.1.3.3.: рассчитываются относительно количества ВЫПУСКНИКОВ соответствующего уровня образования;</t>
  </si>
  <si>
    <t>2.2.5.: по итогам первой попытки сдачи ГИА основного периода (БЕЗ УЧЁТА ПЕРЕСДАЧ В РЕЗЕРВНЫЕ СРОКИ);</t>
  </si>
  <si>
    <t>2.2.6., 2.2.7.: по итогам основного периода ГИА (С УЧЁТОМ ПЕРЕСДАЧ В РЕЗЕРВНЫЕ СРОКИ);</t>
  </si>
  <si>
    <t xml:space="preserve">2.4.5.: отношение количества ОО, в которых результаты внутреннего оценивания и итогов оценочных процедур (ВПР и ГИА) НЕ СОВПАДАЮТ более чем у 75% выпускников образовательного уровня </t>
  </si>
  <si>
    <t xml:space="preserve">           к количеству тех ОО муниципалитета, выпускники которых принимали участие в соответствующей оценочной процедуре (при расчете используются показатели 2.3.1.-2.3.3. в разрезе ОО);</t>
  </si>
  <si>
    <t>НЕСОБЛЮДЕНИЕ ВЫШЕПЕРЕЧИСЛЕННЫХ ТРЕБОВАНИЙ И УКАЗАНИЙ К РАСЧЁТУ ПОКАЗАТЕЛЕЙ ЯВЛЯЕТСЯ ПРИЧИНОЙ НЕДОСТОВЕРНЫХ (ЗАЧАСТУЮ ЗАНИЖЕННЫХ) ИТОГОВЫХ РЕЗУЛЬТАТОВ.</t>
  </si>
  <si>
    <t>УВАЖАЕМЫЕ КОЛЛЕГИ, НА ЛИСТЕ 1.1. ПОД ТАБЛИЦЕЙ УКАЗЫВАЙТЕ, ПОЖАЛУЙСТА,  ФИО (ПОЛНОСТЬЮ):</t>
  </si>
  <si>
    <t xml:space="preserve">  - ОТВЕТСТВЕННОГО ЗА МУНИЦИПАЛЬНУЮ СИСТЕМУ ОКО; </t>
  </si>
  <si>
    <t xml:space="preserve">  - ИСПОЛНИТЕЛЯ</t>
  </si>
  <si>
    <t>И ДЕЙСТВУЮЩИЕ НОМЕРА МОБИЛЬНЫХ ТЕЛЕФОНОВ ДЛЯ СВЯЗИ С ВАМИ</t>
  </si>
  <si>
    <t>СПАСИБО!</t>
  </si>
  <si>
    <t>Раздел I</t>
  </si>
  <si>
    <t>Качество условий обеспечения образовательного процесса</t>
  </si>
  <si>
    <t>1.1.Учебно-методическое и материально-техническое обеспечение (К=1,5)</t>
  </si>
  <si>
    <t>№ п/п</t>
  </si>
  <si>
    <t>Наименование муниципального образования (дублируется в каждой строке)</t>
  </si>
  <si>
    <t>Наименование общеобразовательной организации (в соответствии с Уставом)</t>
  </si>
  <si>
    <t>сведения об изменениях в сети/наименованиях ОО</t>
  </si>
  <si>
    <t>сведения о реализуемых ООП</t>
  </si>
  <si>
    <t>сведения о наличии выпускников</t>
  </si>
  <si>
    <t>1.1.1. Обеспеченность учебниками по всем предметам учебного плана</t>
  </si>
  <si>
    <t xml:space="preserve">1.1.2. Обеспеченность необходимым оборудованием учебных кабинетов: </t>
  </si>
  <si>
    <t>1.1.3. Оснащенность необходимым оборудованием  учебного процесса по физической культуре:</t>
  </si>
  <si>
    <t>1.1.4.Оснащенность учебных кабинетов средствами ИКТ</t>
  </si>
  <si>
    <t>итог 1.1.</t>
  </si>
  <si>
    <t>Примечание</t>
  </si>
  <si>
    <t>НОО</t>
  </si>
  <si>
    <t>ООО</t>
  </si>
  <si>
    <t>СОО</t>
  </si>
  <si>
    <t>1.1.1.1.</t>
  </si>
  <si>
    <t>1.1.1.2.</t>
  </si>
  <si>
    <t>1.1.1.3.</t>
  </si>
  <si>
    <t>1.1.2.1.</t>
  </si>
  <si>
    <t>1.1.2.2.</t>
  </si>
  <si>
    <t>1.1.2.3.</t>
  </si>
  <si>
    <t>1.1.2.4.</t>
  </si>
  <si>
    <t>1.1.2.5.</t>
  </si>
  <si>
    <t>1.1.2.6.</t>
  </si>
  <si>
    <t>1.1.2.7.</t>
  </si>
  <si>
    <t>1.1.3.1.</t>
  </si>
  <si>
    <t>1.1.3.2.</t>
  </si>
  <si>
    <t>физики</t>
  </si>
  <si>
    <t>химии</t>
  </si>
  <si>
    <t>биол.</t>
  </si>
  <si>
    <t>информ.</t>
  </si>
  <si>
    <t>технологий</t>
  </si>
  <si>
    <t>ОБЖ</t>
  </si>
  <si>
    <t>спорт. зал</t>
  </si>
  <si>
    <t>спортплощадка</t>
  </si>
  <si>
    <t>K=1,5</t>
  </si>
  <si>
    <t>Симферопольский район</t>
  </si>
  <si>
    <t>МБОУ «Краснозорькинская начальная школа»</t>
  </si>
  <si>
    <t>МБОУ «Перевальненская начальная школа»</t>
  </si>
  <si>
    <t>МБОУ Кизиловская начальная школа-детский сад «Росинка»</t>
  </si>
  <si>
    <t>МБОУ «Кленовская основная  школа»</t>
  </si>
  <si>
    <t>0, 481</t>
  </si>
  <si>
    <t>МБОУ «Краснолесская основная школа»</t>
  </si>
  <si>
    <t>МБОУ «Журавлевская школа»</t>
  </si>
  <si>
    <t>МБОУ «Винницкая школа»</t>
  </si>
  <si>
    <t>МБОУ «Гвардейская школа  № 1»</t>
  </si>
  <si>
    <t>МБОУ «Гвардейская школа-гимназия№2»</t>
  </si>
  <si>
    <t>МБОУ «Гвардейская школа-гимназия№3»</t>
  </si>
  <si>
    <t>МБОУ «Денисовская школа»</t>
  </si>
  <si>
    <t>МБОУ «Добровская школа-гимназия им. Я. М. Слонимского»</t>
  </si>
  <si>
    <t>МБОУ «Залесская школа»</t>
  </si>
  <si>
    <t>МБОУ «Кольчугинская  школа №2 с крымскотатарскимя языком обучения»</t>
  </si>
  <si>
    <t>МБОУ «Константиновская школа</t>
  </si>
  <si>
    <t>МБОУ «Кубанская школа»</t>
  </si>
  <si>
    <t>МБОУ «Мазанская школа»</t>
  </si>
  <si>
    <t>0, 666</t>
  </si>
  <si>
    <t>МБОУ «Маленская школа»</t>
  </si>
  <si>
    <t>МБОУ «Мирновская школа №1»</t>
  </si>
  <si>
    <t>МБОУ «Мирновская школа №2»</t>
  </si>
  <si>
    <t>МБОУ «Молодежненская  школа №2»</t>
  </si>
  <si>
    <t>МБОУ «Николаевская школа»</t>
  </si>
  <si>
    <t>МБОУ Новоандреевская школа</t>
  </si>
  <si>
    <t>МБОУ «Новоселовская школа»</t>
  </si>
  <si>
    <t>МБОУ «Партизанская школа»</t>
  </si>
  <si>
    <t>МБОУ «Первомайская школа»</t>
  </si>
  <si>
    <t>МБОУ «Пожарская школа»</t>
  </si>
  <si>
    <t xml:space="preserve">МБОУ «Родниковская школа-гимназия» </t>
  </si>
  <si>
    <t xml:space="preserve">МБОУ «Скворцовская школа» </t>
  </si>
  <si>
    <t>МБОУ «Тепловская школа»</t>
  </si>
  <si>
    <t>МБОУ «Трудовская школа»</t>
  </si>
  <si>
    <t>МБОУ «Украинская школа»</t>
  </si>
  <si>
    <t>МБОУ «Укромновская школа»</t>
  </si>
  <si>
    <t>МБОУ «Чайкинская школа»</t>
  </si>
  <si>
    <t>МБОУ «Чистенская школа-гимназия»</t>
  </si>
  <si>
    <t>МБОУ «Широковская школа»</t>
  </si>
  <si>
    <t>среднее</t>
  </si>
  <si>
    <t>1.2. Кадровое обеспечение (К=1)</t>
  </si>
  <si>
    <t xml:space="preserve">1.2.1. Обеспеченность образовательного процесса пед. работниками
</t>
  </si>
  <si>
    <t>1.2.2. Доля пед. работников, имеющих высшее профессиональное образоввание</t>
  </si>
  <si>
    <t>1.2.3. Доля пед. работников, прошедших курсовую переподготовку</t>
  </si>
  <si>
    <t>1.2.4. Доля пед. работников, имеющих высшую и первую квалиф. категории</t>
  </si>
  <si>
    <t>1.2.5. Доля пед. работников, которые по результатам аттестации повысили или сохранили прежнюю квал. категорию</t>
  </si>
  <si>
    <t>1.2.7. Доля пед. работников, привл. в кач экспертов аккредит. экпсертизы; мероприятий по контролю (надзору); членов жюри регион. этапа ВСоШ; экспертов предм. комиссий ГИА</t>
  </si>
  <si>
    <t>1.2.8. Результативность участия пед.работников в конкурсах проф.мастерства:</t>
  </si>
  <si>
    <t>1.2.9. Обеспеченность кадрами для психолого-пед. сопровождения образовательного процесса</t>
  </si>
  <si>
    <r>
      <t xml:space="preserve">1.2.6. Доля пед. работников, </t>
    </r>
    <r>
      <rPr>
        <b/>
        <sz val="10"/>
        <rFont val="Times New Roman"/>
        <family val="1"/>
        <charset val="204"/>
      </rPr>
      <t>имеющих нагрузку более 27</t>
    </r>
    <r>
      <rPr>
        <sz val="10"/>
        <rFont val="Times New Roman"/>
        <family val="1"/>
        <charset val="204"/>
      </rPr>
      <t xml:space="preserve"> часов, в т.ч.:</t>
    </r>
  </si>
  <si>
    <t>итог 1.2.</t>
  </si>
  <si>
    <t>1.2.2.1.</t>
  </si>
  <si>
    <t>1.2.8.1.</t>
  </si>
  <si>
    <t>1.2.8.2.</t>
  </si>
  <si>
    <t>1.2.6.1.</t>
  </si>
  <si>
    <t>1.2.6.2.</t>
  </si>
  <si>
    <t>высшее проф образование</t>
  </si>
  <si>
    <r>
      <t>доля пед.работников-</t>
    </r>
    <r>
      <rPr>
        <b/>
        <sz val="10"/>
        <rFont val="Times New Roman"/>
        <family val="1"/>
        <charset val="204"/>
      </rPr>
      <t>участников очных</t>
    </r>
    <r>
      <rPr>
        <sz val="10"/>
        <rFont val="Times New Roman"/>
        <family val="1"/>
        <charset val="204"/>
      </rPr>
      <t xml:space="preserve"> конкурсов проф.мастерства (</t>
    </r>
    <r>
      <rPr>
        <i/>
        <sz val="10"/>
        <rFont val="Times New Roman"/>
        <family val="1"/>
        <charset val="204"/>
      </rPr>
      <t>муниц., регион. (РК), всероссийский уровни</t>
    </r>
    <r>
      <rPr>
        <sz val="10"/>
        <rFont val="Times New Roman"/>
        <family val="1"/>
        <charset val="204"/>
      </rPr>
      <t>)</t>
    </r>
  </si>
  <si>
    <r>
      <t xml:space="preserve">доля </t>
    </r>
    <r>
      <rPr>
        <b/>
        <sz val="10"/>
        <rFont val="Times New Roman"/>
        <family val="1"/>
        <charset val="204"/>
      </rPr>
      <t xml:space="preserve">победителей и призеров очных </t>
    </r>
    <r>
      <rPr>
        <sz val="10"/>
        <rFont val="Times New Roman"/>
        <family val="1"/>
        <charset val="204"/>
      </rPr>
      <t>конкурсов проф.мастерства (муниц., регион. (РК), всероссийский уровни)</t>
    </r>
  </si>
  <si>
    <t>имеющих пед. стаж до 3 лет</t>
  </si>
  <si>
    <t>имеющих пед. стаж свыше 25 лет</t>
  </si>
  <si>
    <t>К=1</t>
  </si>
  <si>
    <t>1.3. Условия для удовлетворения образовательных потребностей (К=1)</t>
  </si>
  <si>
    <t>1.3.1. Организация профильного обучения:</t>
  </si>
  <si>
    <t>1.3.2. Доля реализуемых часов внеурочной деятельности по уровням образования:</t>
  </si>
  <si>
    <t xml:space="preserve">1.3.3. Доля родителей (законных представителей) обучающихся, положительно оценивающих условия, созданные в ОО для удовлетворения образовательных потребностей </t>
  </si>
  <si>
    <t>1.3.4. Доля обучающихся уровня СОО, положительно оценивающих условия, созданные в ОО для удовлетворения образовательных потребностей</t>
  </si>
  <si>
    <t>итог 1.3.</t>
  </si>
  <si>
    <t xml:space="preserve">1.3.1.1. </t>
  </si>
  <si>
    <t>1.3.1.2.</t>
  </si>
  <si>
    <t>1.3.2.1.</t>
  </si>
  <si>
    <t>1.3.2.2.</t>
  </si>
  <si>
    <t>1.3.2.3.</t>
  </si>
  <si>
    <t>доля обучающихся, охвач. профильным обучением (без учёта универсального профиля)</t>
  </si>
  <si>
    <t>доля обучающихся универсального профиля</t>
  </si>
  <si>
    <t>Раздел II</t>
  </si>
  <si>
    <t>Качество результатов образовательного процесса</t>
  </si>
  <si>
    <t>2.1. Предметные результаты обучения (внутреннее оценивание) (К=2)</t>
  </si>
  <si>
    <t>Наименование ОО (в соответствии с Уставом)</t>
  </si>
  <si>
    <r>
      <t xml:space="preserve">2.1.1. Доля обучающихся, успевающих на "4" и "5" (предметные результаты по итогам годового оценивания </t>
    </r>
    <r>
      <rPr>
        <b/>
        <sz val="10"/>
        <rFont val="Times New Roman"/>
        <family val="1"/>
        <charset val="204"/>
      </rPr>
      <t>по всем предметам учебного плана</t>
    </r>
    <r>
      <rPr>
        <sz val="10"/>
        <rFont val="Times New Roman"/>
        <family val="1"/>
        <charset val="204"/>
      </rPr>
      <t>),
 в т.ч.:</t>
    </r>
  </si>
  <si>
    <r>
      <t xml:space="preserve">2.1.2. Доля обучающихся, которые </t>
    </r>
    <r>
      <rPr>
        <b/>
        <sz val="10"/>
        <rFont val="Times New Roman"/>
        <family val="1"/>
        <charset val="204"/>
      </rPr>
      <t xml:space="preserve">по итогам годового оценивания успешно освоили программу </t>
    </r>
    <r>
      <rPr>
        <sz val="10"/>
        <rFont val="Times New Roman"/>
        <family val="1"/>
        <charset val="204"/>
      </rPr>
      <t>по всем предметам учебного плана,
 в т.ч.:</t>
    </r>
  </si>
  <si>
    <r>
      <t xml:space="preserve">2.1.3. Оценка </t>
    </r>
    <r>
      <rPr>
        <b/>
        <sz val="10"/>
        <rFont val="Times New Roman"/>
        <family val="1"/>
        <charset val="204"/>
      </rPr>
      <t>метапредметных</t>
    </r>
    <r>
      <rPr>
        <sz val="10"/>
        <rFont val="Times New Roman"/>
        <family val="1"/>
        <charset val="204"/>
      </rPr>
      <t xml:space="preserve"> результатов (внутреннее оценивание):</t>
    </r>
  </si>
  <si>
    <r>
      <t>2.1.4. Доля обучающихся-</t>
    </r>
    <r>
      <rPr>
        <b/>
        <sz val="10"/>
        <rFont val="Times New Roman"/>
        <family val="1"/>
        <charset val="204"/>
      </rPr>
      <t>победителей и призеров</t>
    </r>
    <r>
      <rPr>
        <sz val="10"/>
        <rFont val="Times New Roman"/>
        <family val="1"/>
        <charset val="204"/>
      </rPr>
      <t xml:space="preserve"> ВсОШ (относительно числа участников от ОО):</t>
    </r>
  </si>
  <si>
    <r>
      <t xml:space="preserve">2.1.5. Доля обучающихся– </t>
    </r>
    <r>
      <rPr>
        <b/>
        <sz val="10"/>
        <rFont val="Times New Roman"/>
        <family val="1"/>
        <charset val="204"/>
      </rPr>
      <t xml:space="preserve">участников </t>
    </r>
    <r>
      <rPr>
        <sz val="10"/>
        <rFont val="Times New Roman"/>
        <family val="1"/>
        <charset val="204"/>
      </rPr>
      <t>республиканского конкурса защиты МАН "Искатель"</t>
    </r>
  </si>
  <si>
    <t>2.1.6. Доля обучающихся–победителей и призеров (относительно общего числа участников от ОО):</t>
  </si>
  <si>
    <r>
      <t xml:space="preserve">2.1.7. Доля обучающихся, </t>
    </r>
    <r>
      <rPr>
        <b/>
        <sz val="10"/>
        <rFont val="Times New Roman"/>
        <family val="1"/>
        <charset val="204"/>
      </rPr>
      <t>допущенных к ГИА</t>
    </r>
    <r>
      <rPr>
        <sz val="10"/>
        <rFont val="Times New Roman"/>
        <family val="1"/>
        <charset val="204"/>
      </rPr>
      <t>:</t>
    </r>
  </si>
  <si>
    <t>итог 2.1.</t>
  </si>
  <si>
    <t>2.1.1.1.</t>
  </si>
  <si>
    <t>2.1.1.2.</t>
  </si>
  <si>
    <t>2.1.1.3.</t>
  </si>
  <si>
    <t>2.1.2.1.</t>
  </si>
  <si>
    <t>2.1.2.2.</t>
  </si>
  <si>
    <t>2.1.2.3.</t>
  </si>
  <si>
    <t>2.1.3.1.</t>
  </si>
  <si>
    <t>2.1.3.2.</t>
  </si>
  <si>
    <t>2.1.3.3.</t>
  </si>
  <si>
    <t>2.1.4.1.</t>
  </si>
  <si>
    <t>2.1.4.2.</t>
  </si>
  <si>
    <t>2.1.4.3.</t>
  </si>
  <si>
    <t>2.1.6.1.</t>
  </si>
  <si>
    <t>2.1.6.2.</t>
  </si>
  <si>
    <t>2.1.7.1.</t>
  </si>
  <si>
    <t>2.1.7.2.</t>
  </si>
  <si>
    <r>
      <t xml:space="preserve">доля обуч., получивших "зачёт" или отметку "5", "4", "3"  за </t>
    </r>
    <r>
      <rPr>
        <b/>
        <sz val="10"/>
        <rFont val="Times New Roman"/>
        <family val="1"/>
        <charset val="204"/>
      </rPr>
      <t xml:space="preserve">итоговую комплексную контрольную работу </t>
    </r>
    <r>
      <rPr>
        <sz val="10"/>
        <rFont val="Times New Roman"/>
        <family val="1"/>
        <charset val="204"/>
      </rPr>
      <t>за уровень НОО</t>
    </r>
  </si>
  <si>
    <r>
      <t xml:space="preserve">доля обуч., получивших "зачёт" или отметку "5", "4", "3" за </t>
    </r>
    <r>
      <rPr>
        <b/>
        <sz val="10"/>
        <rFont val="Times New Roman"/>
        <family val="1"/>
        <charset val="204"/>
      </rPr>
      <t xml:space="preserve">индивидуальный итоговый проект </t>
    </r>
    <r>
      <rPr>
        <sz val="10"/>
        <rFont val="Times New Roman"/>
        <family val="1"/>
        <charset val="204"/>
      </rPr>
      <t>за уровень ООО</t>
    </r>
  </si>
  <si>
    <r>
      <t xml:space="preserve">доля обуч., получивших "зачёт" или отметку "5", "4", "3" за </t>
    </r>
    <r>
      <rPr>
        <b/>
        <sz val="10"/>
        <rFont val="Times New Roman"/>
        <family val="1"/>
        <charset val="204"/>
      </rPr>
      <t xml:space="preserve">индивидуальный итоговый проект </t>
    </r>
    <r>
      <rPr>
        <sz val="10"/>
        <rFont val="Times New Roman"/>
        <family val="1"/>
        <charset val="204"/>
      </rPr>
      <t>за уровень СОО</t>
    </r>
  </si>
  <si>
    <t>муниципальный уровень</t>
  </si>
  <si>
    <t>региональный уровень</t>
  </si>
  <si>
    <t>федеральный уровень</t>
  </si>
  <si>
    <t xml:space="preserve"> (от общего числа обучающихся 9-11 кл.)</t>
  </si>
  <si>
    <t>республ. конкурса-защиты научно-исслед. работ МАН "Искатель"</t>
  </si>
  <si>
    <t>всероссийских конкурсов и соревнований</t>
  </si>
  <si>
    <t>К=2</t>
  </si>
  <si>
    <t>2.2. Результаты ГИА, ВПР и других оценочных процедур (внешнее оценивание) (К=2)</t>
  </si>
  <si>
    <r>
      <t xml:space="preserve">2.2.1.Результаты </t>
    </r>
    <r>
      <rPr>
        <b/>
        <sz val="10"/>
        <rFont val="Times New Roman"/>
        <family val="1"/>
        <charset val="204"/>
      </rPr>
      <t>итогового сочинения (</t>
    </r>
    <r>
      <rPr>
        <sz val="10"/>
        <rFont val="Times New Roman"/>
        <family val="1"/>
        <charset val="204"/>
      </rPr>
      <t>без учёта пересдач):</t>
    </r>
  </si>
  <si>
    <r>
      <t xml:space="preserve">2.2.2. Результаты </t>
    </r>
    <r>
      <rPr>
        <b/>
        <sz val="10"/>
        <color theme="1"/>
        <rFont val="Times New Roman"/>
        <family val="1"/>
        <charset val="204"/>
      </rPr>
      <t xml:space="preserve">итогового собеседования по русскому языку в 9 классе </t>
    </r>
    <r>
      <rPr>
        <sz val="10"/>
        <color theme="1"/>
        <rFont val="Times New Roman"/>
        <family val="1"/>
        <charset val="204"/>
      </rPr>
      <t>(без учёта пересдач):</t>
    </r>
  </si>
  <si>
    <t>2.2.3. Результаты ВПР-4  по русскому языку:</t>
  </si>
  <si>
    <t>2.2.4. Результаты ВПР-4 по математике:</t>
  </si>
  <si>
    <t>2.2.3. ВПР-4  математика "+"</t>
  </si>
  <si>
    <r>
      <t xml:space="preserve">2.2.5. Доля выпускников, преодолевших минимальный порог баллов при прохождении ГИА </t>
    </r>
    <r>
      <rPr>
        <i/>
        <sz val="10"/>
        <rFont val="Times New Roman"/>
        <family val="1"/>
        <charset val="204"/>
      </rPr>
      <t>в основной период без учёта пересдач в резервные сроки</t>
    </r>
  </si>
  <si>
    <r>
      <t xml:space="preserve">2.2.6. Доля выпускников, получивших высокие баллы при прохождении ГИА </t>
    </r>
    <r>
      <rPr>
        <i/>
        <sz val="10"/>
        <rFont val="Times New Roman"/>
        <family val="1"/>
        <charset val="204"/>
      </rPr>
      <t>в основной период (с учетом пересдач в резервные сроки)</t>
    </r>
  </si>
  <si>
    <r>
      <t>2.2.7. Доля обучающихся, получивших аттестат об образовании (</t>
    </r>
    <r>
      <rPr>
        <i/>
        <sz val="10"/>
        <rFont val="Times New Roman"/>
        <family val="1"/>
        <charset val="204"/>
      </rPr>
      <t>по итогам основного периода ГИА с учетом пересдач в резервные сроки):</t>
    </r>
  </si>
  <si>
    <t>итог 2.2.</t>
  </si>
  <si>
    <t>2.2.1.1</t>
  </si>
  <si>
    <t>2.2.1.2</t>
  </si>
  <si>
    <t>2.2.1.3.</t>
  </si>
  <si>
    <t>2.2.1.4.</t>
  </si>
  <si>
    <t>2.2.2.1.</t>
  </si>
  <si>
    <t>2.2.2.2.</t>
  </si>
  <si>
    <t>2.2.2.3.</t>
  </si>
  <si>
    <t>2.2.3.1</t>
  </si>
  <si>
    <t>2.2.3.2.</t>
  </si>
  <si>
    <t>2.2.4.1.</t>
  </si>
  <si>
    <t>2.2.4.2.</t>
  </si>
  <si>
    <t>2.2.5.1. русский яз.:</t>
  </si>
  <si>
    <t>2.2.5.2. математика:</t>
  </si>
  <si>
    <t>2.2.6.1. русский яз.:</t>
  </si>
  <si>
    <t>2.2.6.2. математика:</t>
  </si>
  <si>
    <t>2.2.7.1.</t>
  </si>
  <si>
    <t>2.2.7.2.</t>
  </si>
  <si>
    <t xml:space="preserve">2.2.5.1.1. </t>
  </si>
  <si>
    <t xml:space="preserve">2.2.5.1.2. </t>
  </si>
  <si>
    <t xml:space="preserve">2.2.5.2.1. </t>
  </si>
  <si>
    <t xml:space="preserve">2.2.5.2.2. </t>
  </si>
  <si>
    <t xml:space="preserve">2.2.6.1.1.      </t>
  </si>
  <si>
    <t xml:space="preserve">2.2.6.1.2.  </t>
  </si>
  <si>
    <t xml:space="preserve">2.2.6.2.1. </t>
  </si>
  <si>
    <t xml:space="preserve">2.2.6.2.2. </t>
  </si>
  <si>
    <t>доля выпускников, получивших "зачёт" по итоговому сочинению</t>
  </si>
  <si>
    <r>
      <t xml:space="preserve">доля выпускников, получивших "зачёт" по критериям №№1,2,3 (оценка </t>
    </r>
    <r>
      <rPr>
        <b/>
        <sz val="10"/>
        <rFont val="Times New Roman"/>
        <family val="1"/>
        <charset val="204"/>
      </rPr>
      <t>метапредметных</t>
    </r>
    <r>
      <rPr>
        <sz val="10"/>
        <rFont val="Times New Roman"/>
        <family val="1"/>
        <charset val="204"/>
      </rPr>
      <t xml:space="preserve"> результатов)</t>
    </r>
  </si>
  <si>
    <t>доля выпускников, получивших "зачёт" по критерию №5 "Грамотность"</t>
  </si>
  <si>
    <t>доля выпускников, получивших "абсолютный зачёт" (зачет по всем критериям)</t>
  </si>
  <si>
    <t>доля обучающихся, получивших "зачёт" по итоговому собеседованию</t>
  </si>
  <si>
    <r>
      <t>доля обучающихся-участников устного собеседования, получивших максимальные баллы по критериям П-1-П3, М1-М3, Д1-Д2 (оценка</t>
    </r>
    <r>
      <rPr>
        <b/>
        <sz val="10"/>
        <rFont val="Times New Roman"/>
        <family val="1"/>
        <charset val="204"/>
      </rPr>
      <t xml:space="preserve"> метапредметных</t>
    </r>
    <r>
      <rPr>
        <sz val="10"/>
        <rFont val="Times New Roman"/>
        <family val="1"/>
        <charset val="204"/>
      </rPr>
      <t xml:space="preserve"> результатов)</t>
    </r>
  </si>
  <si>
    <t>доля обучающихся, набравших по итогам собеседования более 75% от максимального количества баллов</t>
  </si>
  <si>
    <t>для обучающихся, получивших отметку "5" (высокий уровень)</t>
  </si>
  <si>
    <t>для обучающихся, получивших отметки "5", "4", "3" (базовый уровень)</t>
  </si>
  <si>
    <t>ООО ("5")</t>
  </si>
  <si>
    <t>СОО (81 и более баллов)</t>
  </si>
  <si>
    <t>СОО ("5" - базовый уровень; 81 и более баллов - профильный уровень</t>
  </si>
  <si>
    <t>2.3. Сопоставление результатов внутреннего оценивания и итогов оценочных процедур (изучение объективности предметного оценивания) (К=2)</t>
  </si>
  <si>
    <t>2.3.1. Доля обучающихся, у которых балл годового оценивания в 4 классе совпадает с баллом по итогам ВПР</t>
  </si>
  <si>
    <t>2.3.2. Доля обучающихся, у которых балл годового оценивания в 9 классе совпадает с итогом ГИА</t>
  </si>
  <si>
    <t>2.3.3. Доля обучающихся, у которых балл годового оценивания в 11 классе совпадает с итогом ГИА</t>
  </si>
  <si>
    <t>2.3.5. Доля выпускников уровня ООО, получивших аттестат особого образца и сдавших ГИА по всем предметам на отметку "5"</t>
  </si>
  <si>
    <t>2.3.6. Доля выпускников уровня СОО, награжденных медалью "За особые успехи в учении" относительно количества претендентов на награждение медалью</t>
  </si>
  <si>
    <t>2.3.7. Доля медалистов, набравших 70 и более баллов при сдаче ГИА                по всем предметам</t>
  </si>
  <si>
    <t>2.3.8. Доля медалистов, не преодолевших минимальный порог баллов по результатам ГИА (предметы по выбору)</t>
  </si>
  <si>
    <t>2.3.9. Доля выпускников уровня ООО, имеющих годовые отметки "5" по всем предметам учебного плана и не получивших аттестат особого образца относительно общего количества выпускников уровня ООО</t>
  </si>
  <si>
    <t>2.3.4. Доля выпускников уровня СОО, получивших абсолютный зачет по итоговому сочинению и не преодолевших минимальный порог баллов на ГИА по русскому языку</t>
  </si>
  <si>
    <t xml:space="preserve">итог 2.3.   </t>
  </si>
  <si>
    <t>2.3.1.1</t>
  </si>
  <si>
    <t>2.3.1.2</t>
  </si>
  <si>
    <t>2.3.2.1</t>
  </si>
  <si>
    <t>2.3.2.2.</t>
  </si>
  <si>
    <t>2.3.3.1</t>
  </si>
  <si>
    <t>2.3.3.2.</t>
  </si>
  <si>
    <t>2.3.3.3.</t>
  </si>
  <si>
    <t>по русскому языку</t>
  </si>
  <si>
    <t>по математике</t>
  </si>
  <si>
    <t>по математике базового уровня</t>
  </si>
  <si>
    <t>по математике профильного уровня</t>
  </si>
  <si>
    <t> </t>
  </si>
  <si>
    <t>Наименование муниципального образования</t>
  </si>
  <si>
    <t>№п/п</t>
  </si>
  <si>
    <t>К=1,5</t>
  </si>
  <si>
    <t>2.6. Результаты муниципальных (Симферопольский район) мониторинговых исследований (К=1,5)</t>
  </si>
  <si>
    <t>(обобщение осуществляется на муниципальном уровне)</t>
  </si>
  <si>
    <t>2.6.1. Результаты муниципального пробного экзамена</t>
  </si>
  <si>
    <t>2.6.2. Результаты муниципальных мониторинговых работ</t>
  </si>
  <si>
    <t>2.6.3. Охват приоритетных направлений деятельности психологической службы</t>
  </si>
  <si>
    <t>2.6.4. Участие в социально-психологических исследованиях,мониторинга республиканского уровня</t>
  </si>
  <si>
    <t>итог 2.6.</t>
  </si>
  <si>
    <t>итог 2.3.</t>
  </si>
  <si>
    <t>Итог 2.1-2.3,2.6</t>
  </si>
  <si>
    <r>
      <t xml:space="preserve">2.6.1.1. </t>
    </r>
    <r>
      <rPr>
        <b/>
        <sz val="11"/>
        <rFont val="Times New Roman"/>
        <family val="1"/>
        <charset val="204"/>
      </rPr>
      <t>9 класс</t>
    </r>
    <r>
      <rPr>
        <sz val="11"/>
        <rFont val="Times New Roman"/>
        <family val="1"/>
        <charset val="204"/>
      </rPr>
      <t xml:space="preserve"> </t>
    </r>
    <r>
      <rPr>
        <i/>
        <sz val="11"/>
        <rFont val="Times New Roman"/>
        <family val="1"/>
        <charset val="204"/>
      </rPr>
      <t>(по русскому языку)</t>
    </r>
  </si>
  <si>
    <r>
      <t xml:space="preserve">2.6.1.1. </t>
    </r>
    <r>
      <rPr>
        <b/>
        <sz val="11"/>
        <rFont val="Times New Roman"/>
        <family val="1"/>
        <charset val="204"/>
      </rPr>
      <t>9 класс</t>
    </r>
    <r>
      <rPr>
        <sz val="11"/>
        <rFont val="Times New Roman"/>
        <family val="1"/>
        <charset val="204"/>
      </rPr>
      <t xml:space="preserve"> </t>
    </r>
    <r>
      <rPr>
        <i/>
        <sz val="11"/>
        <rFont val="Times New Roman"/>
        <family val="1"/>
        <charset val="204"/>
      </rPr>
      <t>(по математик)</t>
    </r>
  </si>
  <si>
    <r>
      <t xml:space="preserve">2.6.1.2. </t>
    </r>
    <r>
      <rPr>
        <b/>
        <sz val="11"/>
        <rFont val="Times New Roman"/>
        <family val="1"/>
        <charset val="204"/>
      </rPr>
      <t>11 класс</t>
    </r>
    <r>
      <rPr>
        <sz val="11"/>
        <rFont val="Times New Roman"/>
        <family val="1"/>
        <charset val="204"/>
      </rPr>
      <t xml:space="preserve"> </t>
    </r>
    <r>
      <rPr>
        <i/>
        <sz val="11"/>
        <rFont val="Times New Roman"/>
        <family val="1"/>
        <charset val="204"/>
      </rPr>
      <t>(русский язык)</t>
    </r>
  </si>
  <si>
    <r>
      <t xml:space="preserve">2.6.1.2. </t>
    </r>
    <r>
      <rPr>
        <b/>
        <sz val="11"/>
        <rFont val="Times New Roman"/>
        <family val="1"/>
        <charset val="204"/>
      </rPr>
      <t>11 класс</t>
    </r>
    <r>
      <rPr>
        <sz val="11"/>
        <rFont val="Times New Roman"/>
        <family val="1"/>
        <charset val="204"/>
      </rPr>
      <t xml:space="preserve"> (</t>
    </r>
    <r>
      <rPr>
        <i/>
        <sz val="11"/>
        <rFont val="Times New Roman"/>
        <family val="1"/>
        <charset val="204"/>
      </rPr>
      <t>математика)</t>
    </r>
  </si>
  <si>
    <r>
      <t xml:space="preserve">2.6.1.2. </t>
    </r>
    <r>
      <rPr>
        <b/>
        <sz val="11"/>
        <rFont val="Times New Roman"/>
        <family val="1"/>
        <charset val="204"/>
      </rPr>
      <t>11 класс</t>
    </r>
    <r>
      <rPr>
        <sz val="11"/>
        <rFont val="Times New Roman"/>
        <family val="1"/>
        <charset val="204"/>
      </rPr>
      <t xml:space="preserve"> </t>
    </r>
    <r>
      <rPr>
        <i/>
        <sz val="11"/>
        <rFont val="Times New Roman"/>
        <family val="1"/>
        <charset val="204"/>
      </rPr>
      <t>( обществознание)</t>
    </r>
  </si>
  <si>
    <r>
      <t xml:space="preserve">2.6.1.2. </t>
    </r>
    <r>
      <rPr>
        <b/>
        <sz val="11"/>
        <rFont val="Times New Roman"/>
        <family val="1"/>
        <charset val="204"/>
      </rPr>
      <t>11 класс</t>
    </r>
    <r>
      <rPr>
        <sz val="11"/>
        <rFont val="Times New Roman"/>
        <family val="1"/>
        <charset val="204"/>
      </rPr>
      <t xml:space="preserve"> </t>
    </r>
    <r>
      <rPr>
        <i/>
        <sz val="11"/>
        <rFont val="Times New Roman"/>
        <family val="1"/>
        <charset val="204"/>
      </rPr>
      <t>(биология)</t>
    </r>
  </si>
  <si>
    <r>
      <rPr>
        <sz val="11"/>
        <rFont val="Times New Roman"/>
        <family val="1"/>
        <charset val="204"/>
      </rPr>
      <t xml:space="preserve">2.6.1.2. </t>
    </r>
    <r>
      <rPr>
        <b/>
        <sz val="11"/>
        <rFont val="Times New Roman"/>
        <family val="1"/>
        <charset val="204"/>
      </rPr>
      <t>11 класс</t>
    </r>
    <r>
      <rPr>
        <sz val="11"/>
        <rFont val="Times New Roman"/>
        <family val="1"/>
        <charset val="204"/>
      </rPr>
      <t xml:space="preserve"> </t>
    </r>
    <r>
      <rPr>
        <i/>
        <sz val="11"/>
        <rFont val="Times New Roman"/>
        <family val="1"/>
        <charset val="204"/>
      </rPr>
      <t>(география)</t>
    </r>
  </si>
  <si>
    <r>
      <t xml:space="preserve">2.6.1.2. </t>
    </r>
    <r>
      <rPr>
        <b/>
        <sz val="11"/>
        <rFont val="Times New Roman"/>
        <family val="1"/>
        <charset val="204"/>
      </rPr>
      <t>11 класс</t>
    </r>
    <r>
      <rPr>
        <sz val="11"/>
        <rFont val="Times New Roman"/>
        <family val="1"/>
        <charset val="204"/>
      </rPr>
      <t xml:space="preserve"> </t>
    </r>
    <r>
      <rPr>
        <i/>
        <sz val="11"/>
        <rFont val="Times New Roman"/>
        <family val="1"/>
        <charset val="204"/>
      </rPr>
      <t>(химия)</t>
    </r>
  </si>
  <si>
    <t>8, технология</t>
  </si>
  <si>
    <t>8, химия базовый уровень</t>
  </si>
  <si>
    <t>9, химия базовый уровень</t>
  </si>
  <si>
    <t>10, химия профильный уровень</t>
  </si>
  <si>
    <t>3, Технология февраль</t>
  </si>
  <si>
    <t>К=-1,5</t>
  </si>
  <si>
    <t>Сумма принявших участие</t>
  </si>
  <si>
    <t>Сумма успешных</t>
  </si>
  <si>
    <t>Доля</t>
  </si>
  <si>
    <t>Количество принявших участие в МР</t>
  </si>
  <si>
    <t>Количество обучающихся, получивших отметки "5", "4", "3"</t>
  </si>
  <si>
    <t xml:space="preserve">Количество обучающихся, получивших отметки "5", "4", "3" </t>
  </si>
  <si>
    <t>Справочная информация</t>
  </si>
  <si>
    <r>
      <t>Наименование муниципального образования</t>
    </r>
    <r>
      <rPr>
        <i/>
        <sz val="10"/>
        <rFont val="Times New Roman"/>
        <family val="1"/>
        <charset val="204"/>
      </rPr>
      <t xml:space="preserve"> </t>
    </r>
    <r>
      <rPr>
        <sz val="10"/>
        <rFont val="Times New Roman"/>
        <family val="1"/>
        <charset val="204"/>
      </rPr>
      <t>(дублируется в каждой строке)</t>
    </r>
  </si>
  <si>
    <t>1.1.Учебно-методическое и материально-техническое обеспечение</t>
  </si>
  <si>
    <t>1.2. Кадровое обеспечение</t>
  </si>
  <si>
    <t>1.3.Условия для удовлетворения образовательных потребностей</t>
  </si>
  <si>
    <t>2.1. Предметные результаты обучения (внутреннее оценивание)</t>
  </si>
  <si>
    <t>2.2. Результаты ГИА, ВПР и других оценочных процедур (внешнее оценивание)</t>
  </si>
  <si>
    <t>2.3.Сопоставление результатов внутреннего оценивания и итогов оценочных процедур</t>
  </si>
  <si>
    <t>соответствие площади помещений, в которых осуществляется образовательная деятельность, СанПиН</t>
  </si>
  <si>
    <t>общая численность педагогических работников</t>
  </si>
  <si>
    <t>в т.ч.внешних совместителей</t>
  </si>
  <si>
    <t>общая численность обучающихся (без учета обучающихся по адаптированным образовательным программам)</t>
  </si>
  <si>
    <t>количество выпускников (без учета выпускников по адаптированным ОП)</t>
  </si>
  <si>
    <t>количество обучающихся по адаптированным ОП</t>
  </si>
  <si>
    <t>количество выпускников по адаптированным ОП</t>
  </si>
  <si>
    <t>средний балл по итогам годового оценивания ( 4 кл)</t>
  </si>
  <si>
    <t>средний балл по итогам годового оценивания ( 9 кл)</t>
  </si>
  <si>
    <t>средний балл по итогам годового оценивания (11 кл.)</t>
  </si>
  <si>
    <t>обучавшихся в форме самообразования, получивших аттестат</t>
  </si>
  <si>
    <t>средний балл по итогам ВПР (4 кл.)</t>
  </si>
  <si>
    <t>средний балл по итогам сдачи ГИА-9</t>
  </si>
  <si>
    <t>средний балл по итогам сдачи ГИА-11 (в 100-бальной системе для русского языка и математики профильного уровня, в пятибалльной системе оценивания для математики базового уровня)</t>
  </si>
  <si>
    <t>Выпускников уровня ООО, имеющих годовые отметки "отлично" по всем предметам, изучавшимся в соответствии с учебным планом на уровне ООО</t>
  </si>
  <si>
    <t>Выпускников уровня СОО, имеющих итоговые отметки "отлично" по всем предметам учебного плана, изучавшимся на уровне СОО (претендентов на получение медали "За особые успехи в учении")</t>
  </si>
  <si>
    <t>русский язык</t>
  </si>
  <si>
    <t>матем.</t>
  </si>
  <si>
    <t>матем. базовый уровень</t>
  </si>
  <si>
    <t>матем. профильный уровень</t>
  </si>
  <si>
    <t>всего</t>
  </si>
  <si>
    <t>в т.ч. сдавших на «отлично» ГИА по всем предметам, выбранным для ее прохождения</t>
  </si>
  <si>
    <t>в т.ч.
 НЕ ПОЛУЧИВШИХ аттестат особого образца</t>
  </si>
  <si>
    <t xml:space="preserve"> всего</t>
  </si>
  <si>
    <t>в т.ч. награжденных медалью "За особые успехи в учении"</t>
  </si>
  <si>
    <t>в т.ч. набравших 80 и более баллов при сдаче ГИА по русскому языку и/или математике</t>
  </si>
  <si>
    <r>
      <t xml:space="preserve">в т.ч. набравших 70 и более баллов при сдаче ГИА </t>
    </r>
    <r>
      <rPr>
        <u/>
        <sz val="10"/>
        <rFont val="Times New Roman"/>
        <family val="1"/>
        <charset val="204"/>
      </rPr>
      <t>по всем</t>
    </r>
    <r>
      <rPr>
        <sz val="10"/>
        <rFont val="Times New Roman"/>
        <family val="1"/>
        <charset val="204"/>
      </rPr>
      <t xml:space="preserve"> предметам по выбору</t>
    </r>
  </si>
  <si>
    <t>в т.ч.
 НЕ ПРЕОДОЛЕВШИХ мин. порог баллов по рез-там ГИА (хотя бы по 1 из предметов по выбору)</t>
  </si>
  <si>
    <t>МБОУ «Донская школа имени В. П. Давиденко»</t>
  </si>
  <si>
    <t>МБОУ «Заречненская школа им. 126 ОГББО»</t>
  </si>
  <si>
    <t>МБОУ «Кольчугинская  школа№ 1 им. Авраамова Г.Н.»</t>
  </si>
  <si>
    <t>МБОУ «Кубанская школа им. С. П. Королева»</t>
  </si>
  <si>
    <t>МБОУ "Лицей Крымской весны"</t>
  </si>
  <si>
    <t>МБОУ «Новоандреевская школа им. В. А. Осипова»</t>
  </si>
  <si>
    <t>МБОУ «Партизанская школа им. А.П. Богданова»</t>
  </si>
  <si>
    <t>МБОУ «Перевальненская  школа им.Ф. И. Федоренко»</t>
  </si>
  <si>
    <t>МБОУ «Перовская школа-гимназия им. Героя Социалистического труда Хачирашвили Г. А.»</t>
  </si>
  <si>
    <t>МБОУ «Урожайновская школа им. К. В. Варлыгина»</t>
  </si>
  <si>
    <t>МБОУ «Чистенская школа-гимназия имени Героя Социалистического Труда Тарасюка Ивана Степановича»</t>
  </si>
  <si>
    <t>МБОУ «Донская школа имени В.П. Давиденко»</t>
  </si>
  <si>
    <t>МБОУ «Кольчугинская  школа №1 им. Авраамова Г.Н.»</t>
  </si>
  <si>
    <t>3, 8</t>
  </si>
  <si>
    <t>МБОУ «Перовская школа-гимназия им.Г.А.Хачирашвили»</t>
  </si>
  <si>
    <t>3.8</t>
  </si>
  <si>
    <t>3.4</t>
  </si>
  <si>
    <t>4.1</t>
  </si>
  <si>
    <t>4.6</t>
  </si>
  <si>
    <t>3.7</t>
  </si>
  <si>
    <t>3.9</t>
  </si>
  <si>
    <t>4.0</t>
  </si>
  <si>
    <t>МБОУ «Перевальненская  школа им.Ф.И.Федоренко»</t>
  </si>
  <si>
    <t>МБОУ «Урожайновская школа им. К.В.Варлыгина»</t>
  </si>
  <si>
    <t>МБОУ "Заречненская школа им.126 ОГББО"</t>
  </si>
  <si>
    <t>МБОУ «Константиновская школа»</t>
  </si>
  <si>
    <r>
      <t xml:space="preserve">  - ОТВЕТСТВЕННЫЙ ЗА МУНИЦИПАЛЬНУЮ СИСТЕМУ ОКО: </t>
    </r>
    <r>
      <rPr>
        <sz val="12"/>
        <color theme="1"/>
        <rFont val="Times New Roman"/>
        <family val="1"/>
        <charset val="204"/>
      </rPr>
      <t xml:space="preserve">Самуйлова Незире Рустемовна ( тел. +79780304547 МТС ) </t>
    </r>
  </si>
  <si>
    <r>
      <t xml:space="preserve">  - ИСПОЛНИТЕЛЬ: </t>
    </r>
    <r>
      <rPr>
        <sz val="12"/>
        <color theme="1"/>
        <rFont val="Times New Roman"/>
        <family val="1"/>
        <charset val="204"/>
      </rPr>
      <t xml:space="preserve">Самуйлова Незире Рустемовна ( тел. +79780304547 МТС) </t>
    </r>
  </si>
  <si>
    <t>Итог ПЭ</t>
  </si>
  <si>
    <t>Итог МР</t>
  </si>
  <si>
    <t>К=-1,6</t>
  </si>
  <si>
    <t>ИТОГ I</t>
  </si>
  <si>
    <t>Раздел 1</t>
  </si>
  <si>
    <t>отклонение</t>
  </si>
  <si>
    <t>Раздел 2</t>
  </si>
  <si>
    <t xml:space="preserve"> Исполнительская дисциплана</t>
  </si>
  <si>
    <t>ИТОГ</t>
  </si>
  <si>
    <t>Среднее по району</t>
  </si>
  <si>
    <r>
      <t>МАТРИЦА КЛАСТЕРОВ</t>
    </r>
    <r>
      <rPr>
        <sz val="10"/>
        <color rgb="FF000000"/>
        <rFont val="Times New Roman"/>
        <family val="1"/>
        <charset val="204"/>
      </rPr>
      <t> </t>
    </r>
  </si>
  <si>
    <r>
      <t xml:space="preserve">Раздел 2.  Качество результатов </t>
    </r>
    <r>
      <rPr>
        <sz val="16"/>
        <color rgb="FF000000"/>
        <rFont val="Candara"/>
        <family val="2"/>
        <charset val="204"/>
      </rPr>
      <t>образовательного процесса</t>
    </r>
  </si>
  <si>
    <r>
      <rPr>
        <b/>
        <sz val="16"/>
        <color rgb="FF000000"/>
        <rFont val="Candara"/>
        <family val="2"/>
        <charset val="204"/>
      </rPr>
      <t>Раздел 1.</t>
    </r>
    <r>
      <rPr>
        <sz val="16"/>
        <color rgb="FF000000"/>
        <rFont val="Candara"/>
        <family val="2"/>
        <charset val="204"/>
      </rPr>
      <t xml:space="preserve"> </t>
    </r>
    <r>
      <rPr>
        <b/>
        <sz val="16"/>
        <color rgb="FF000000"/>
        <rFont val="Candara"/>
        <family val="2"/>
        <charset val="204"/>
      </rPr>
      <t xml:space="preserve">Качество условий </t>
    </r>
    <r>
      <rPr>
        <sz val="16"/>
        <color rgb="FF000000"/>
        <rFont val="Candara"/>
        <family val="2"/>
        <charset val="204"/>
      </rPr>
      <t>обеспечения образовательного процесса</t>
    </r>
  </si>
  <si>
    <t>Кластер 1</t>
  </si>
  <si>
    <t>Кластер 4</t>
  </si>
  <si>
    <t>Кластер 7</t>
  </si>
  <si>
    <t>Кластер 2</t>
  </si>
  <si>
    <t>Кластер 5</t>
  </si>
  <si>
    <t>Кластер 8</t>
  </si>
  <si>
    <t>-</t>
  </si>
  <si>
    <t>Кластер 3</t>
  </si>
  <si>
    <t>Кластер 6</t>
  </si>
  <si>
    <t>Кластер 9</t>
  </si>
  <si>
    <t>ОО</t>
  </si>
  <si>
    <t>Кластеры</t>
  </si>
  <si>
    <t>Характеристика</t>
  </si>
  <si>
    <t>Направления управленческих решения</t>
  </si>
  <si>
    <t>1, 2, 3</t>
  </si>
  <si>
    <t>ОО показывают высокое качество результата независимо от качества условий</t>
  </si>
  <si>
    <t xml:space="preserve"> - изучение позитивного опыта работы администрации ОО; </t>
  </si>
  <si>
    <t xml:space="preserve"> - организация обмена опытом с ОО, где результат низкий, организация  наставничества</t>
  </si>
  <si>
    <t>4, 5, 6</t>
  </si>
  <si>
    <t>ОО, в которых близкие к среднему результаты по обоим разделам</t>
  </si>
  <si>
    <t xml:space="preserve"> - наблюдение за образовательным процессом; </t>
  </si>
  <si>
    <t xml:space="preserve"> - оказание адресной помощи по запросу</t>
  </si>
  <si>
    <t>7, 8, 9</t>
  </si>
  <si>
    <t>ОО, в которых отмечается низкое качество результата</t>
  </si>
  <si>
    <t xml:space="preserve"> - проведение педагогического аудита;</t>
  </si>
  <si>
    <t xml:space="preserve"> -внимание к организации образовательного процесса, с целью выяснения причин низкого качества результата</t>
  </si>
  <si>
    <t>3, 6, 9</t>
  </si>
  <si>
    <t>ОО, в которых отмечаются низкое качество условий (МТБ, кадровый состав, удовлетворение образова-тельных потребностей)</t>
  </si>
  <si>
    <t xml:space="preserve"> - аудит условий;</t>
  </si>
  <si>
    <t xml:space="preserve"> -адресная поддержка по улучшению качества условий образования</t>
  </si>
  <si>
    <t>МБОУ «Гвардейская школа  № 1», МБОУ «Чайкинская школа», МБОУ «Денисовская школа»,  МБОУ «Широковская школа», МБОУ «Маленская школа»</t>
  </si>
  <si>
    <t>МБОУ «Новоандреевская школа им. В. А. Осипова», МБОУ «Родниковская школа-гимназия», МБОУ «Гвардейская школа-гимназия№3», МБОУ «Кольчугинская  школа№ 1 им. Авраамова Г.Н.», МБОУ «Трудовская школа», МБОУ «Гвардейская школа-гимназия№2», МБОУ «Мирновская школа №2», МБОУ «Донская школа имени В. П. Давиденко», МБОУ «Кубанская школа им. С. П. Королева», МБОУ «Кольчугинская  школа №2 с крымскотатарскимя языком обучения», МБОУ «Партизанская школа им. А.П. Богданова», МБОУ «Первомайская школа», МБОУ «Скворцовская школа», МБОУ «Журавлевская школа», МБОУ «Новоселовская школа», МБОУ «Добровская школа-гимназия им. Я. М. Слонимского», МБОУ «Тепловская школа», МБОУ «Мазанская школа», МБОУ «Перевальненская  школа им.Ф. И. Федоренко», МБОУ «Винницкая школа», МБОУ «Пожарская школа»</t>
  </si>
  <si>
    <t>МБОУ «Кленовская основная  школа», МБОУ «Украинская школа», МБОУ «Укромновская школа»</t>
  </si>
  <si>
    <t>МБОУ «Мирновская школа №1»,  МБОУ «Перовская школа-гимназия им. Героя Социалистического труда Хачирашвили Г. А.»</t>
  </si>
  <si>
    <t>МБОУ «Молодежненская  школа №2», МБОУ «Гвардейская школа  № 1», МБОУ «Чайкинская школа», МБОУ «Денисовская школа»,  МБОУ «Широковская школа», МБОУ «Маленская школа»</t>
  </si>
  <si>
    <t>МБОУ "Лицей Крымской весны", МБОУ «Заречненская школа им. 126 ОГББО», МБОУ «Константиновская школа», МБОУ «Чистенская школа-гимназия имени Героя Социалистического Труда Тарасюка Ивана Степановича»</t>
  </si>
  <si>
    <t>МБОУ "Лицей Крымской весны", МБОУ «Заречненская школа им. 126 ОГББО», МБОУ «Константиновская школа», МБОУ «Чистенская школа-гимназия имени Героя Социалистического Труда Тарасюка Ивана Степановича», МБОУ «Новоандреевская школа им. В. А. Осипова», МБОУ «Родниковская школа-гимназия», МБОУ «Гвардейская школа-гимназия№3», МБОУ «Кольчугинская  школа№ 1 им. Авраамова Г.Н.», МБОУ «Трудовская школа», МБОУ «Гвардейская школа-гимназия№2», МБОУ «Мирновская школа №2», МБОУ «Донская школа имени В. П. Давиденко», МБОУ «Кубанская школа им. С. П. Королева», МБОУ «Кольчугинская  школа №2 с крымскотатарскимя языком обучения», МБОУ «Партизанская школа им. А.П. Богданова», МБОУ «Первомайская школа», МБОУ «Скворцовская школа», МБОУ «Журавлевская школа», МБОУ «Новоселовская школа», МБОУ «Добровская школа-гимназия им. Я. М. Слонимского», МБОУ «Тепловская школа», МБОУ «Мазанская школа», МБОУ «Перевальненская  школа им.Ф. И. Федоренко», МБОУ «Винницкая школа», МБОУ «Пожарская школа», МБОУ «Кленовская основная  школа», МБОУ «Украинская школа», МБОУ «Укромновская школа»</t>
  </si>
  <si>
    <t>МБОУ «Николаевская школа», МБОУ «Урожайновская школа им. К. В. Варлыгина», МБОУ «Залесская школа»</t>
  </si>
  <si>
    <t>МБОУ «Николаевская школа», МБОУ «Урожайновская школа им. К. В. Варлыгина», МБОУ «Залесская школа», МБОУ «Мирновская школа №1»,  МБОУ «Перовская школа-гимназия им. Героя Социалистического труда Хачирашвили Г. А.»</t>
  </si>
  <si>
    <t>МБОУ «Кленовская основная  школа», МБОУ «Украинская школа», МБОУ «Укромновская школа», МБОУ «Мирновская школа №1»,  МБОУ «Перовская школа-гимназия им. Героя Социалистического труда Хачирашвили Г. 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</si>
</sst>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 _₽_-;\-* #,##0.00\ _₽_-;_-* &quot;-&quot;??\ _₽_-;_-@_-"/>
    <numFmt numFmtId="164" formatCode="_-* #,##0.00_р_._-;\-* #,##0.00_р_._-;_-* &quot;-&quot;??_р_._-;_-@_-"/>
    <numFmt numFmtId="165" formatCode="0.000"/>
    <numFmt numFmtId="166" formatCode="_-* #,##0.00_р_._-;\-* #,##0.00_р_._-;_-* \-??_р_._-;_-@_-"/>
    <numFmt numFmtId="167" formatCode="_-* #,##0.00\ _₽_-;\-* #,##0.00\ _₽_-;_-* \-??\ _₽_-;_-@_-"/>
    <numFmt numFmtId="168" formatCode="0.0"/>
  </numFmts>
  <fonts count="80"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Calibri"/>
      <family val="2"/>
      <charset val="204"/>
    </font>
    <font>
      <b/>
      <sz val="12"/>
      <color theme="1"/>
      <name val="Calibri"/>
      <family val="2"/>
      <charset val="204"/>
      <scheme val="minor"/>
    </font>
    <font>
      <b/>
      <sz val="11"/>
      <color theme="1"/>
      <name val="Calibri"/>
      <family val="2"/>
      <charset val="204"/>
      <scheme val="minor"/>
    </font>
    <font>
      <b/>
      <sz val="14"/>
      <color theme="1"/>
      <name val="Calibri"/>
      <family val="2"/>
      <charset val="204"/>
      <scheme val="minor"/>
    </font>
    <font>
      <sz val="12"/>
      <color theme="1"/>
      <name val="Calibri"/>
      <family val="2"/>
      <charset val="204"/>
      <scheme val="minor"/>
    </font>
    <font>
      <sz val="12"/>
      <name val="Calibri"/>
      <family val="2"/>
      <charset val="204"/>
      <scheme val="minor"/>
    </font>
    <font>
      <sz val="12"/>
      <color theme="5" tint="-0.249977111117893"/>
      <name val="Calibri"/>
      <family val="2"/>
      <charset val="204"/>
      <scheme val="minor"/>
    </font>
    <font>
      <b/>
      <sz val="12"/>
      <color indexed="2"/>
      <name val="Calibri"/>
      <family val="2"/>
      <charset val="204"/>
      <scheme val="minor"/>
    </font>
    <font>
      <b/>
      <sz val="12"/>
      <color theme="1"/>
      <name val="Times New Roman"/>
      <family val="1"/>
      <charset val="204"/>
    </font>
    <font>
      <sz val="10"/>
      <name val="Times New Roman"/>
      <family val="1"/>
      <charset val="204"/>
    </font>
    <font>
      <sz val="10"/>
      <color theme="1"/>
      <name val="Calibri"/>
      <family val="2"/>
      <charset val="204"/>
      <scheme val="minor"/>
    </font>
    <font>
      <sz val="10"/>
      <color theme="1"/>
      <name val="Times New Roman"/>
      <family val="1"/>
      <charset val="204"/>
    </font>
    <font>
      <sz val="11"/>
      <color theme="1"/>
      <name val="Times New Roman"/>
      <family val="1"/>
      <charset val="204"/>
    </font>
    <font>
      <b/>
      <sz val="10"/>
      <name val="Times New Roman"/>
      <family val="1"/>
      <charset val="204"/>
    </font>
    <font>
      <sz val="11"/>
      <name val="Times New Roman"/>
      <family val="1"/>
      <charset val="204"/>
    </font>
    <font>
      <b/>
      <sz val="10"/>
      <color theme="1"/>
      <name val="Calibri"/>
      <family val="2"/>
      <charset val="204"/>
      <scheme val="minor"/>
    </font>
    <font>
      <b/>
      <sz val="10"/>
      <color theme="1"/>
      <name val="Times New Roman"/>
      <family val="1"/>
      <charset val="204"/>
    </font>
    <font>
      <b/>
      <sz val="12"/>
      <name val="Times New Roman"/>
      <family val="1"/>
      <charset val="204"/>
    </font>
    <font>
      <b/>
      <sz val="11"/>
      <name val="Calibri"/>
      <family val="2"/>
      <charset val="204"/>
    </font>
    <font>
      <sz val="12"/>
      <color theme="1"/>
      <name val="Times New Roman"/>
      <family val="1"/>
      <charset val="204"/>
    </font>
    <font>
      <b/>
      <sz val="11"/>
      <color theme="1"/>
      <name val="Times New Roman"/>
      <family val="1"/>
      <charset val="204"/>
    </font>
    <font>
      <sz val="12"/>
      <name val="Times New Roman"/>
      <family val="1"/>
      <charset val="204"/>
    </font>
    <font>
      <sz val="11"/>
      <color theme="1"/>
      <name val="Calibri"/>
      <family val="2"/>
      <charset val="204"/>
      <scheme val="minor"/>
    </font>
    <font>
      <sz val="12"/>
      <color rgb="FF00B050"/>
      <name val="Calibri"/>
      <family val="2"/>
      <charset val="204"/>
      <scheme val="minor"/>
    </font>
    <font>
      <i/>
      <sz val="10"/>
      <name val="Times New Roman"/>
      <family val="1"/>
      <charset val="204"/>
    </font>
    <font>
      <b/>
      <sz val="11"/>
      <name val="Times New Roman"/>
      <family val="1"/>
      <charset val="204"/>
    </font>
    <font>
      <i/>
      <sz val="11"/>
      <name val="Times New Roman"/>
      <family val="1"/>
      <charset val="204"/>
    </font>
    <font>
      <u/>
      <sz val="10"/>
      <name val="Times New Roman"/>
      <family val="1"/>
      <charset val="204"/>
    </font>
    <font>
      <sz val="11"/>
      <color theme="1"/>
      <name val="Calibri"/>
      <family val="2"/>
      <scheme val="minor"/>
    </font>
    <font>
      <sz val="11"/>
      <name val="Times New Roman"/>
      <family val="1"/>
      <charset val="204"/>
    </font>
    <font>
      <sz val="10"/>
      <name val="Times New Roman"/>
      <family val="1"/>
      <charset val="204"/>
    </font>
    <font>
      <sz val="11"/>
      <name val="Calibri"/>
      <family val="2"/>
      <charset val="204"/>
    </font>
    <font>
      <sz val="10"/>
      <color theme="1"/>
      <name val="Calibri"/>
      <family val="2"/>
      <charset val="204"/>
      <scheme val="minor"/>
    </font>
    <font>
      <sz val="10"/>
      <color theme="1"/>
      <name val="Times New Roman"/>
      <family val="1"/>
      <charset val="204"/>
    </font>
    <font>
      <b/>
      <sz val="11"/>
      <name val="Calibri"/>
      <family val="2"/>
      <charset val="204"/>
    </font>
    <font>
      <sz val="12"/>
      <name val="Times New Roman"/>
      <family val="1"/>
      <charset val="204"/>
    </font>
    <font>
      <sz val="11"/>
      <color rgb="FFFF0000"/>
      <name val="Calibri"/>
      <family val="2"/>
      <charset val="204"/>
    </font>
    <font>
      <sz val="10"/>
      <name val="Calibri"/>
      <family val="2"/>
      <charset val="204"/>
      <scheme val="minor"/>
    </font>
    <font>
      <sz val="9"/>
      <name val="Times New Roman"/>
      <family val="1"/>
      <charset val="204"/>
    </font>
    <font>
      <sz val="11"/>
      <name val="Calibri"/>
      <family val="2"/>
    </font>
    <font>
      <sz val="10"/>
      <name val="Times New Roman"/>
      <family val="1"/>
    </font>
    <font>
      <sz val="10"/>
      <color theme="1"/>
      <name val="Calibri"/>
      <family val="2"/>
      <scheme val="minor"/>
    </font>
    <font>
      <b/>
      <sz val="11"/>
      <name val="Calibri"/>
      <family val="2"/>
    </font>
    <font>
      <sz val="12"/>
      <name val="Times New Roman"/>
      <family val="1"/>
    </font>
    <font>
      <sz val="11"/>
      <color rgb="FF000000"/>
      <name val="Calibri"/>
      <family val="2"/>
      <charset val="204"/>
    </font>
    <font>
      <sz val="11"/>
      <color rgb="FF000000"/>
      <name val="Calibri"/>
      <family val="2"/>
      <charset val="1"/>
    </font>
    <font>
      <sz val="10"/>
      <color rgb="FF000000"/>
      <name val="Calibri"/>
      <family val="2"/>
      <charset val="204"/>
    </font>
    <font>
      <sz val="11"/>
      <color rgb="FF000000"/>
      <name val="Calibri"/>
      <family val="2"/>
      <charset val="204"/>
    </font>
    <font>
      <sz val="11"/>
      <color rgb="FF000000"/>
      <name val="Cambria"/>
      <family val="1"/>
      <charset val="204"/>
    </font>
    <font>
      <sz val="10"/>
      <name val="Times New Roman"/>
      <family val="1"/>
      <charset val="204"/>
    </font>
    <font>
      <sz val="10"/>
      <color rgb="FF000000"/>
      <name val="Cambria"/>
      <family val="1"/>
      <charset val="204"/>
    </font>
    <font>
      <sz val="11"/>
      <name val="Calibri"/>
      <family val="2"/>
      <charset val="204"/>
    </font>
    <font>
      <b/>
      <sz val="11"/>
      <name val="Calibri"/>
      <family val="2"/>
      <charset val="204"/>
    </font>
    <font>
      <sz val="10"/>
      <color rgb="FF000000"/>
      <name val="Calibri"/>
      <family val="2"/>
      <charset val="204"/>
    </font>
    <font>
      <b/>
      <sz val="12"/>
      <color theme="1"/>
      <name val="Times New Roman"/>
      <family val="1"/>
      <charset val="204"/>
    </font>
    <font>
      <b/>
      <sz val="10"/>
      <name val="Times New Roman"/>
      <family val="1"/>
      <charset val="204"/>
    </font>
    <font>
      <b/>
      <sz val="10"/>
      <color theme="1"/>
      <name val="Times New Roman"/>
      <family val="1"/>
      <charset val="204"/>
    </font>
    <font>
      <sz val="10"/>
      <color rgb="FF000000"/>
      <name val="Times New Roman"/>
      <family val="1"/>
      <charset val="204"/>
    </font>
    <font>
      <sz val="10"/>
      <name val="Times New Roman"/>
      <family val="1"/>
      <charset val="204"/>
    </font>
    <font>
      <sz val="11"/>
      <color theme="1"/>
      <name val="Calibri"/>
      <family val="2"/>
      <charset val="204"/>
    </font>
    <font>
      <b/>
      <sz val="10"/>
      <color rgb="FF000000"/>
      <name val="Times New Roman"/>
      <family val="1"/>
      <charset val="204"/>
    </font>
    <font>
      <sz val="16"/>
      <color rgb="FF000000"/>
      <name val="Times New Roman"/>
      <family val="1"/>
      <charset val="204"/>
    </font>
    <font>
      <b/>
      <sz val="16"/>
      <color rgb="FF000000"/>
      <name val="Candara"/>
      <family val="2"/>
      <charset val="204"/>
    </font>
    <font>
      <sz val="16"/>
      <color rgb="FF000000"/>
      <name val="Candara"/>
      <family val="2"/>
      <charset val="204"/>
    </font>
    <font>
      <sz val="18"/>
      <name val="Arial"/>
      <family val="2"/>
      <charset val="204"/>
    </font>
    <font>
      <sz val="6"/>
      <color rgb="FF000000"/>
      <name val="Times New Roman"/>
      <family val="1"/>
      <charset val="204"/>
    </font>
    <font>
      <b/>
      <u/>
      <sz val="16"/>
      <color rgb="FF000000"/>
      <name val="Times New Roman"/>
      <family val="1"/>
      <charset val="204"/>
    </font>
    <font>
      <sz val="14"/>
      <color rgb="FF000000"/>
      <name val="Times New Roman"/>
      <family val="1"/>
      <charset val="204"/>
    </font>
    <font>
      <sz val="12"/>
      <color rgb="FF000000"/>
      <name val="Times New Roman"/>
      <family val="1"/>
      <charset val="204"/>
    </font>
    <font>
      <b/>
      <sz val="18"/>
      <color rgb="FF000000"/>
      <name val="Times New Roman"/>
      <family val="1"/>
      <charset val="204"/>
    </font>
    <font>
      <b/>
      <sz val="16"/>
      <color rgb="FF000000"/>
      <name val="Times New Roman"/>
      <family val="1"/>
      <charset val="204"/>
    </font>
  </fonts>
  <fills count="45">
    <fill>
      <patternFill patternType="none"/>
    </fill>
    <fill>
      <patternFill patternType="gray125"/>
    </fill>
    <fill>
      <patternFill patternType="solid">
        <fgColor theme="5" tint="0.39997558519241921"/>
        <bgColor theme="5" tint="0.39997558519241921"/>
      </patternFill>
    </fill>
    <fill>
      <patternFill patternType="solid">
        <fgColor theme="6" tint="0.39997558519241921"/>
        <bgColor theme="6" tint="0.39997558519241921"/>
      </patternFill>
    </fill>
    <fill>
      <patternFill patternType="solid">
        <fgColor theme="6" tint="-0.249977111117893"/>
        <bgColor theme="6" tint="-0.249977111117893"/>
      </patternFill>
    </fill>
    <fill>
      <patternFill patternType="solid">
        <fgColor theme="9" tint="0.59999389629810485"/>
        <bgColor theme="9" tint="0.59999389629810485"/>
      </patternFill>
    </fill>
    <fill>
      <patternFill patternType="solid">
        <fgColor theme="9" tint="-0.249977111117893"/>
        <bgColor theme="9" tint="-0.249977111117893"/>
      </patternFill>
    </fill>
    <fill>
      <patternFill patternType="solid">
        <fgColor theme="9" tint="-0.499984740745262"/>
        <bgColor theme="9" tint="-0.499984740745262"/>
      </patternFill>
    </fill>
    <fill>
      <patternFill patternType="solid">
        <fgColor theme="0"/>
        <bgColor theme="0"/>
      </patternFill>
    </fill>
    <fill>
      <patternFill patternType="solid">
        <fgColor rgb="FF92D050"/>
        <bgColor rgb="FF92D050"/>
      </patternFill>
    </fill>
    <fill>
      <patternFill patternType="solid">
        <fgColor theme="5" tint="-0.249977111117893"/>
        <bgColor theme="5" tint="-0.249977111117893"/>
      </patternFill>
    </fill>
    <fill>
      <patternFill patternType="solid">
        <fgColor theme="0" tint="-0.249977111117893"/>
        <bgColor theme="0" tint="-0.249977111117893"/>
      </patternFill>
    </fill>
    <fill>
      <patternFill patternType="solid">
        <fgColor theme="0" tint="-4.9989318521683403E-2"/>
        <bgColor theme="0" tint="-4.9989318521683403E-2"/>
      </patternFill>
    </fill>
    <fill>
      <patternFill patternType="solid">
        <fgColor theme="4" tint="0.59999389629810485"/>
        <bgColor theme="4" tint="0.59999389629810485"/>
      </patternFill>
    </fill>
    <fill>
      <patternFill patternType="solid">
        <fgColor theme="3" tint="0.39997558519241921"/>
        <bgColor theme="3" tint="0.39997558519241921"/>
      </patternFill>
    </fill>
    <fill>
      <patternFill patternType="solid">
        <fgColor rgb="FFF2F2F2"/>
        <bgColor rgb="FFF2F2F2"/>
      </patternFill>
    </fill>
    <fill>
      <patternFill patternType="solid">
        <fgColor theme="0" tint="-0.34998626667073579"/>
        <bgColor theme="0" tint="-0.34998626667073579"/>
      </patternFill>
    </fill>
    <fill>
      <patternFill patternType="solid">
        <fgColor theme="0" tint="-0.14999847407452621"/>
        <bgColor indexed="64"/>
      </patternFill>
    </fill>
    <fill>
      <patternFill patternType="solid">
        <fgColor rgb="FFFFFF00"/>
        <bgColor theme="0" tint="-4.9989318521683403E-2"/>
      </patternFill>
    </fill>
    <fill>
      <patternFill patternType="solid">
        <fgColor theme="9" tint="-0.499984740745262"/>
        <bgColor theme="0" tint="-4.9989318521683403E-2"/>
      </patternFill>
    </fill>
    <fill>
      <patternFill patternType="solid">
        <fgColor rgb="FFF2F2F2"/>
        <bgColor rgb="FFFFFFFF"/>
      </patternFill>
    </fill>
    <fill>
      <patternFill patternType="solid">
        <fgColor theme="0" tint="-4.9989318521683403E-2"/>
        <bgColor indexed="64"/>
      </patternFill>
    </fill>
    <fill>
      <patternFill patternType="solid">
        <fgColor theme="0" tint="-4.9989318521683403E-2"/>
        <bgColor indexed="8"/>
      </patternFill>
    </fill>
    <fill>
      <patternFill patternType="solid">
        <fgColor theme="0"/>
        <bgColor theme="0" tint="-4.9989318521683403E-2"/>
      </patternFill>
    </fill>
    <fill>
      <patternFill patternType="solid">
        <fgColor theme="0" tint="-4.9989318521683403E-2"/>
        <bgColor rgb="FFF2F2F2"/>
      </patternFill>
    </fill>
    <fill>
      <patternFill patternType="solid">
        <fgColor theme="0" tint="-0.249977111117893"/>
        <bgColor theme="0" tint="-4.9989318521683403E-2"/>
      </patternFill>
    </fill>
    <fill>
      <patternFill patternType="solid">
        <fgColor theme="0" tint="-0.499984740745262"/>
        <bgColor theme="0" tint="-0.249977111117893"/>
      </patternFill>
    </fill>
    <fill>
      <patternFill patternType="solid">
        <fgColor rgb="FFFF0000"/>
        <bgColor theme="0" tint="-4.9989318521683403E-2"/>
      </patternFill>
    </fill>
    <fill>
      <patternFill patternType="solid">
        <fgColor rgb="FFBFBFBF"/>
        <bgColor rgb="FFB9CDE5"/>
      </patternFill>
    </fill>
    <fill>
      <patternFill patternType="solid">
        <fgColor theme="3" tint="0.39997558519241921"/>
        <bgColor theme="0" tint="-4.9989318521683403E-2"/>
      </patternFill>
    </fill>
    <fill>
      <patternFill patternType="solid">
        <fgColor theme="4" tint="0.59999389629810485"/>
        <bgColor theme="0" tint="-4.9989318521683403E-2"/>
      </patternFill>
    </fill>
    <fill>
      <patternFill patternType="solid">
        <fgColor theme="5" tint="0.39997558519241921"/>
        <bgColor theme="0" tint="-4.9989318521683403E-2"/>
      </patternFill>
    </fill>
    <fill>
      <patternFill patternType="solid">
        <fgColor theme="3" tint="0.39997558519241921"/>
        <bgColor rgb="FFF2F2F2"/>
      </patternFill>
    </fill>
    <fill>
      <patternFill patternType="solid">
        <fgColor rgb="FFFF0000"/>
        <bgColor rgb="FFFFFFFF"/>
      </patternFill>
    </fill>
    <fill>
      <patternFill patternType="solid">
        <fgColor theme="8" tint="-0.249977111117893"/>
        <bgColor theme="0" tint="-4.9989318521683403E-2"/>
      </patternFill>
    </fill>
    <fill>
      <patternFill patternType="solid">
        <fgColor theme="8" tint="-0.249977111117893"/>
        <bgColor theme="0" tint="-0.249977111117893"/>
      </patternFill>
    </fill>
    <fill>
      <patternFill patternType="solid">
        <fgColor theme="8" tint="-0.249977111117893"/>
        <bgColor rgb="FFFFFF00"/>
      </patternFill>
    </fill>
    <fill>
      <patternFill patternType="solid">
        <fgColor rgb="FF00B050"/>
        <bgColor indexed="64"/>
      </patternFill>
    </fill>
    <fill>
      <patternFill patternType="solid">
        <fgColor theme="0"/>
        <bgColor indexed="64"/>
      </patternFill>
    </fill>
    <fill>
      <patternFill patternType="solid">
        <fgColor rgb="FF00B050"/>
        <bgColor theme="0"/>
      </patternFill>
    </fill>
    <fill>
      <patternFill patternType="solid">
        <fgColor rgb="FFFFFF00"/>
        <bgColor indexed="64"/>
      </patternFill>
    </fill>
    <fill>
      <patternFill patternType="solid">
        <fgColor rgb="FFFF0000"/>
        <bgColor indexed="64"/>
      </patternFill>
    </fill>
    <fill>
      <patternFill patternType="solid">
        <fgColor rgb="FFFFFF00"/>
        <bgColor theme="0"/>
      </patternFill>
    </fill>
    <fill>
      <patternFill patternType="solid">
        <fgColor theme="9" tint="0.39997558519241921"/>
        <bgColor indexed="64"/>
      </patternFill>
    </fill>
    <fill>
      <patternFill patternType="solid">
        <fgColor rgb="FFFFFFFF"/>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thin">
        <color auto="1"/>
      </right>
      <top style="thin">
        <color auto="1"/>
      </top>
      <bottom/>
      <diagonal/>
    </border>
    <border>
      <left/>
      <right style="medium">
        <color auto="1"/>
      </right>
      <top style="thin">
        <color auto="1"/>
      </top>
      <bottom/>
      <diagonal/>
    </border>
    <border>
      <left style="thin">
        <color auto="1"/>
      </left>
      <right style="medium">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auto="1"/>
      </left>
      <right style="medium">
        <color auto="1"/>
      </right>
      <top style="thin">
        <color auto="1"/>
      </top>
      <bottom style="medium">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bottom style="medium">
        <color indexed="64"/>
      </bottom>
      <diagonal/>
    </border>
  </borders>
  <cellStyleXfs count="177">
    <xf numFmtId="0" fontId="0" fillId="0" borderId="0"/>
    <xf numFmtId="0" fontId="9" fillId="0" borderId="0"/>
    <xf numFmtId="0" fontId="9" fillId="0" borderId="0"/>
    <xf numFmtId="0" fontId="9" fillId="0" borderId="0"/>
    <xf numFmtId="0" fontId="31"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Protection="0"/>
    <xf numFmtId="9" fontId="9" fillId="0" borderId="0"/>
    <xf numFmtId="9" fontId="31" fillId="0" borderId="0" applyFont="0" applyFill="0" applyBorder="0" applyProtection="0"/>
    <xf numFmtId="164" fontId="31" fillId="0" borderId="0" applyFont="0" applyFill="0" applyBorder="0" applyProtection="0"/>
    <xf numFmtId="165" fontId="31" fillId="0" borderId="0" applyFont="0" applyFill="0" applyBorder="0" applyProtection="0"/>
    <xf numFmtId="43" fontId="31" fillId="0" borderId="0" applyFont="0" applyFill="0" applyBorder="0" applyProtection="0"/>
    <xf numFmtId="0" fontId="37" fillId="0" borderId="0"/>
    <xf numFmtId="0" fontId="8" fillId="0" borderId="0"/>
    <xf numFmtId="0" fontId="40" fillId="0" borderId="0"/>
    <xf numFmtId="0" fontId="40" fillId="0" borderId="0"/>
    <xf numFmtId="0" fontId="40" fillId="0" borderId="0"/>
    <xf numFmtId="0" fontId="8" fillId="0" borderId="0"/>
    <xf numFmtId="0" fontId="40" fillId="0" borderId="0"/>
    <xf numFmtId="0" fontId="8" fillId="0" borderId="0"/>
    <xf numFmtId="0" fontId="8" fillId="0" borderId="0"/>
    <xf numFmtId="0" fontId="8" fillId="0" borderId="0"/>
    <xf numFmtId="0" fontId="8" fillId="0" borderId="0"/>
    <xf numFmtId="0" fontId="8" fillId="0" borderId="0"/>
    <xf numFmtId="0" fontId="8" fillId="0" borderId="0"/>
    <xf numFmtId="43" fontId="31" fillId="0" borderId="0" applyFont="0" applyFill="0" applyBorder="0" applyProtection="0"/>
    <xf numFmtId="0" fontId="8" fillId="0" borderId="0"/>
    <xf numFmtId="0" fontId="8" fillId="0" borderId="0"/>
    <xf numFmtId="0" fontId="8" fillId="0" borderId="0"/>
    <xf numFmtId="0" fontId="8" fillId="0" borderId="0"/>
    <xf numFmtId="165" fontId="8" fillId="0" borderId="0" applyFont="0" applyFill="0" applyBorder="0" applyProtection="0"/>
    <xf numFmtId="0" fontId="8" fillId="0" borderId="0"/>
    <xf numFmtId="0" fontId="8" fillId="0" borderId="0"/>
    <xf numFmtId="164" fontId="8" fillId="0" borderId="0" applyFont="0" applyFill="0" applyBorder="0" applyProtection="0"/>
    <xf numFmtId="9" fontId="8" fillId="0" borderId="0" applyFont="0" applyFill="0" applyBorder="0" applyProtection="0"/>
    <xf numFmtId="9" fontId="40" fillId="0" borderId="0"/>
    <xf numFmtId="9" fontId="8" fillId="0" borderId="0" applyFont="0" applyFill="0" applyBorder="0" applyProtection="0"/>
    <xf numFmtId="43" fontId="8" fillId="0" borderId="0" applyFont="0" applyFill="0" applyBorder="0" applyProtection="0"/>
    <xf numFmtId="0" fontId="8" fillId="0" borderId="0"/>
    <xf numFmtId="0" fontId="37" fillId="0" borderId="0"/>
    <xf numFmtId="43" fontId="7" fillId="0" borderId="0" applyFont="0" applyFill="0" applyBorder="0" applyProtection="0"/>
    <xf numFmtId="9" fontId="7" fillId="0" borderId="0" applyFont="0" applyFill="0" applyBorder="0" applyProtection="0"/>
    <xf numFmtId="164" fontId="7" fillId="0" borderId="0" applyFont="0" applyFill="0" applyBorder="0" applyProtection="0"/>
    <xf numFmtId="9" fontId="7" fillId="0" borderId="0" applyFont="0" applyFill="0" applyBorder="0" applyProtection="0"/>
    <xf numFmtId="0" fontId="3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37" fillId="0" borderId="0" applyFont="0" applyFill="0" applyBorder="0" applyProtection="0"/>
    <xf numFmtId="9" fontId="48" fillId="0" borderId="0"/>
    <xf numFmtId="0" fontId="7" fillId="0" borderId="0"/>
    <xf numFmtId="9" fontId="37" fillId="0" borderId="0" applyFont="0" applyFill="0" applyBorder="0" applyProtection="0"/>
    <xf numFmtId="0" fontId="37" fillId="0" borderId="0"/>
    <xf numFmtId="0" fontId="37" fillId="0" borderId="0"/>
    <xf numFmtId="43" fontId="31" fillId="0" borderId="0" applyFont="0" applyFill="0" applyBorder="0" applyProtection="0"/>
    <xf numFmtId="0" fontId="7" fillId="0" borderId="0"/>
    <xf numFmtId="165" fontId="7" fillId="0" borderId="0" applyFont="0" applyFill="0" applyBorder="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8" fillId="0" borderId="0"/>
    <xf numFmtId="0" fontId="37" fillId="0" borderId="0"/>
    <xf numFmtId="0" fontId="48" fillId="0" borderId="0"/>
    <xf numFmtId="0" fontId="48" fillId="0" borderId="0"/>
    <xf numFmtId="0" fontId="48" fillId="0" borderId="0"/>
    <xf numFmtId="164" fontId="37" fillId="0" borderId="0" applyFont="0" applyFill="0" applyBorder="0" applyProtection="0"/>
    <xf numFmtId="165" fontId="37" fillId="0" borderId="0" applyFont="0" applyFill="0" applyBorder="0" applyProtection="0"/>
    <xf numFmtId="43" fontId="37" fillId="0" borderId="0" applyFont="0" applyFill="0" applyBorder="0" applyProtection="0"/>
    <xf numFmtId="167" fontId="56" fillId="0" borderId="0" applyBorder="0" applyProtection="0"/>
    <xf numFmtId="165" fontId="56" fillId="0" borderId="0" applyBorder="0" applyProtection="0"/>
    <xf numFmtId="166" fontId="56" fillId="0" borderId="0" applyBorder="0" applyProtection="0"/>
    <xf numFmtId="9" fontId="56" fillId="0" borderId="0" applyBorder="0" applyProtection="0"/>
    <xf numFmtId="0" fontId="57" fillId="0" borderId="0"/>
    <xf numFmtId="9" fontId="56" fillId="0" borderId="0" applyBorder="0" applyProtection="0"/>
    <xf numFmtId="0" fontId="5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3" fillId="0" borderId="0"/>
    <xf numFmtId="0" fontId="56" fillId="0" borderId="0"/>
    <xf numFmtId="9" fontId="6" fillId="0" borderId="0" applyFont="0" applyFill="0" applyBorder="0" applyProtection="0"/>
    <xf numFmtId="43" fontId="6" fillId="0" borderId="0" applyFont="0" applyFill="0" applyBorder="0" applyProtection="0"/>
    <xf numFmtId="9" fontId="6" fillId="0" borderId="0" applyFont="0" applyFill="0" applyBorder="0" applyProtection="0"/>
    <xf numFmtId="0" fontId="53" fillId="0" borderId="0"/>
    <xf numFmtId="164" fontId="6" fillId="0" borderId="0" applyFon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0" fillId="0" borderId="0"/>
    <xf numFmtId="0" fontId="53" fillId="0" borderId="0"/>
    <xf numFmtId="0" fontId="6" fillId="0" borderId="0"/>
    <xf numFmtId="0" fontId="53" fillId="0" borderId="0"/>
    <xf numFmtId="43" fontId="31" fillId="0" borderId="0" applyFont="0" applyFill="0" applyBorder="0" applyProtection="0"/>
    <xf numFmtId="0" fontId="53" fillId="0" borderId="0"/>
    <xf numFmtId="165" fontId="6" fillId="0" borderId="0" applyFont="0" applyFill="0" applyBorder="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9" fontId="53" fillId="0" borderId="0" applyBorder="0" applyProtection="0"/>
    <xf numFmtId="9" fontId="60" fillId="0" borderId="0"/>
    <xf numFmtId="9" fontId="53" fillId="0" borderId="0" applyBorder="0" applyProtection="0"/>
    <xf numFmtId="167" fontId="53" fillId="0" borderId="0" applyBorder="0" applyProtection="0"/>
    <xf numFmtId="166" fontId="53" fillId="0" borderId="0" applyBorder="0" applyProtection="0"/>
    <xf numFmtId="165" fontId="53" fillId="0" borderId="0" applyBorder="0" applyProtection="0"/>
    <xf numFmtId="43" fontId="6" fillId="0" borderId="0" applyFont="0" applyFill="0" applyBorder="0" applyAlignment="0" applyProtection="0"/>
    <xf numFmtId="43" fontId="31" fillId="0" borderId="0" applyFon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Protection="0"/>
    <xf numFmtId="9" fontId="5" fillId="0" borderId="0" applyFont="0" applyFill="0" applyBorder="0" applyProtection="0"/>
    <xf numFmtId="164" fontId="5" fillId="0" borderId="0" applyFont="0" applyFill="0" applyBorder="0" applyProtection="0"/>
    <xf numFmtId="165" fontId="5" fillId="0" borderId="0" applyFont="0" applyFill="0" applyBorder="0" applyProtection="0"/>
    <xf numFmtId="43" fontId="5" fillId="0" borderId="0" applyFont="0" applyFill="0" applyBorder="0" applyProtection="0"/>
    <xf numFmtId="0" fontId="4" fillId="0" borderId="0"/>
    <xf numFmtId="0" fontId="2" fillId="0" borderId="0"/>
    <xf numFmtId="0" fontId="1" fillId="0" borderId="0"/>
  </cellStyleXfs>
  <cellXfs count="1456">
    <xf numFmtId="0" fontId="0" fillId="0" borderId="0" xfId="0"/>
    <xf numFmtId="0" fontId="10" fillId="0" borderId="0" xfId="0" applyFont="1"/>
    <xf numFmtId="0" fontId="11" fillId="0" borderId="0" xfId="0" applyFont="1"/>
    <xf numFmtId="0" fontId="11" fillId="0" borderId="0" xfId="0" applyFont="1" applyAlignment="1">
      <alignment horizontal="center"/>
    </xf>
    <xf numFmtId="0" fontId="0" fillId="2" borderId="0" xfId="0" applyFill="1"/>
    <xf numFmtId="0" fontId="11" fillId="0" borderId="0" xfId="9" applyFont="1" applyAlignment="1">
      <alignment horizontal="center"/>
    </xf>
    <xf numFmtId="0" fontId="11" fillId="0" borderId="0" xfId="9" applyFont="1"/>
    <xf numFmtId="0" fontId="31" fillId="0" borderId="0" xfId="9"/>
    <xf numFmtId="0" fontId="31" fillId="3" borderId="0" xfId="9" applyFill="1"/>
    <xf numFmtId="0" fontId="31" fillId="4" borderId="0" xfId="9" applyFill="1"/>
    <xf numFmtId="0" fontId="31" fillId="5" borderId="0" xfId="9" applyFill="1"/>
    <xf numFmtId="0" fontId="31" fillId="6" borderId="0" xfId="9" applyFill="1"/>
    <xf numFmtId="0" fontId="31" fillId="7" borderId="0" xfId="9" applyFill="1"/>
    <xf numFmtId="0" fontId="12" fillId="8" borderId="0" xfId="0" applyFont="1" applyFill="1"/>
    <xf numFmtId="0" fontId="13" fillId="8" borderId="0" xfId="0" applyFont="1" applyFill="1"/>
    <xf numFmtId="0" fontId="14" fillId="8" borderId="0" xfId="0" applyFont="1" applyFill="1"/>
    <xf numFmtId="0" fontId="13" fillId="9" borderId="0" xfId="0" applyFont="1" applyFill="1"/>
    <xf numFmtId="0" fontId="15" fillId="10" borderId="0" xfId="0" applyFont="1" applyFill="1"/>
    <xf numFmtId="0" fontId="13" fillId="11" borderId="0" xfId="0" applyFont="1" applyFill="1"/>
    <xf numFmtId="0" fontId="16" fillId="0" borderId="0" xfId="0" applyFont="1"/>
    <xf numFmtId="0" fontId="13" fillId="0" borderId="0" xfId="0" applyFont="1"/>
    <xf numFmtId="0" fontId="31" fillId="0" borderId="0" xfId="9" applyAlignment="1">
      <alignment horizontal="center"/>
    </xf>
    <xf numFmtId="0" fontId="17" fillId="0" borderId="0" xfId="9" applyFont="1" applyAlignment="1">
      <alignment horizontal="center"/>
    </xf>
    <xf numFmtId="0" fontId="18" fillId="12" borderId="1" xfId="9" applyFont="1" applyFill="1" applyBorder="1" applyAlignment="1">
      <alignment horizontal="center" vertical="center" wrapText="1"/>
    </xf>
    <xf numFmtId="0" fontId="20" fillId="12" borderId="7" xfId="9" applyFont="1" applyFill="1" applyBorder="1" applyAlignment="1">
      <alignment horizontal="center" vertical="center" wrapText="1"/>
    </xf>
    <xf numFmtId="0" fontId="20" fillId="12" borderId="8" xfId="9" applyFont="1" applyFill="1" applyBorder="1" applyAlignment="1">
      <alignment horizontal="center" vertical="center" wrapText="1"/>
    </xf>
    <xf numFmtId="0" fontId="20" fillId="12" borderId="1" xfId="9" applyFont="1" applyFill="1" applyBorder="1" applyAlignment="1">
      <alignment horizontal="center" vertical="center" wrapText="1"/>
    </xf>
    <xf numFmtId="0" fontId="18" fillId="12" borderId="8" xfId="9" applyFont="1" applyFill="1" applyBorder="1" applyAlignment="1">
      <alignment horizontal="center" vertical="center" wrapText="1"/>
    </xf>
    <xf numFmtId="0" fontId="20" fillId="12" borderId="1" xfId="9" applyFont="1" applyFill="1" applyBorder="1" applyAlignment="1">
      <alignment horizontal="center" vertical="center"/>
    </xf>
    <xf numFmtId="0" fontId="22" fillId="12" borderId="1" xfId="9" applyFont="1" applyFill="1" applyBorder="1" applyAlignment="1">
      <alignment horizontal="center" vertical="center" wrapText="1"/>
    </xf>
    <xf numFmtId="0" fontId="18" fillId="11" borderId="1" xfId="9" applyFont="1" applyFill="1" applyBorder="1" applyAlignment="1">
      <alignment horizontal="center" vertical="center" wrapText="1"/>
    </xf>
    <xf numFmtId="0" fontId="21" fillId="9" borderId="13" xfId="6" applyFont="1" applyFill="1" applyBorder="1" applyAlignment="1">
      <alignment horizontal="center" vertical="center"/>
    </xf>
    <xf numFmtId="0" fontId="18" fillId="13" borderId="2"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165" fontId="20" fillId="11" borderId="1" xfId="9" applyNumberFormat="1" applyFont="1" applyFill="1" applyBorder="1" applyAlignment="1">
      <alignment horizontal="center" vertical="center"/>
    </xf>
    <xf numFmtId="0" fontId="31" fillId="0" borderId="1" xfId="9" applyBorder="1"/>
    <xf numFmtId="0" fontId="9" fillId="0" borderId="0" xfId="9" applyFont="1"/>
    <xf numFmtId="0" fontId="9" fillId="0" borderId="1" xfId="9" applyFont="1" applyBorder="1"/>
    <xf numFmtId="0" fontId="9" fillId="0" borderId="0" xfId="6" applyFont="1"/>
    <xf numFmtId="0" fontId="9" fillId="0" borderId="1" xfId="6" applyFont="1" applyBorder="1"/>
    <xf numFmtId="0" fontId="18" fillId="14" borderId="2" xfId="9" applyFont="1" applyFill="1" applyBorder="1" applyAlignment="1">
      <alignment horizontal="center" vertical="center" wrapText="1"/>
    </xf>
    <xf numFmtId="0" fontId="31" fillId="0" borderId="0" xfId="9" applyAlignment="1">
      <alignment horizontal="center" vertical="center"/>
    </xf>
    <xf numFmtId="165" fontId="24" fillId="11" borderId="1" xfId="9" applyNumberFormat="1" applyFont="1" applyFill="1" applyBorder="1" applyAlignment="1">
      <alignment horizontal="center" vertical="center"/>
    </xf>
    <xf numFmtId="165" fontId="22" fillId="11" borderId="8" xfId="9" applyNumberFormat="1" applyFont="1" applyFill="1" applyBorder="1" applyAlignment="1">
      <alignment horizontal="center" vertical="center" wrapText="1"/>
    </xf>
    <xf numFmtId="165" fontId="25" fillId="11" borderId="1" xfId="9" applyNumberFormat="1" applyFont="1" applyFill="1" applyBorder="1" applyAlignment="1">
      <alignment horizontal="center" vertical="center"/>
    </xf>
    <xf numFmtId="0" fontId="31" fillId="0" borderId="1" xfId="9" applyBorder="1" applyAlignment="1">
      <alignment horizontal="center" vertical="center"/>
    </xf>
    <xf numFmtId="0" fontId="31" fillId="0" borderId="0" xfId="6"/>
    <xf numFmtId="0" fontId="17" fillId="0" borderId="0" xfId="6" applyFont="1" applyAlignment="1">
      <alignment horizontal="center"/>
    </xf>
    <xf numFmtId="0" fontId="0" fillId="0" borderId="0" xfId="0" applyAlignment="1">
      <alignment horizontal="center"/>
    </xf>
    <xf numFmtId="0" fontId="18" fillId="12" borderId="1" xfId="6" applyFont="1" applyFill="1" applyBorder="1" applyAlignment="1">
      <alignment horizontal="center" vertical="center" wrapText="1"/>
    </xf>
    <xf numFmtId="0" fontId="18" fillId="12" borderId="21" xfId="6" applyFont="1" applyFill="1" applyBorder="1" applyAlignment="1">
      <alignment horizontal="center" vertical="center" wrapText="1"/>
    </xf>
    <xf numFmtId="0" fontId="18" fillId="12" borderId="9" xfId="6" applyFont="1" applyFill="1" applyBorder="1" applyAlignment="1">
      <alignment horizontal="center" vertical="center" wrapText="1"/>
    </xf>
    <xf numFmtId="0" fontId="18" fillId="2" borderId="1" xfId="6" applyFont="1" applyFill="1" applyBorder="1" applyAlignment="1">
      <alignment horizontal="center" vertical="center" wrapText="1"/>
    </xf>
    <xf numFmtId="0" fontId="18" fillId="2" borderId="2" xfId="6" applyFont="1" applyFill="1" applyBorder="1" applyAlignment="1">
      <alignment horizontal="center" vertical="center" wrapText="1"/>
    </xf>
    <xf numFmtId="0" fontId="18" fillId="11" borderId="9" xfId="6" applyFont="1" applyFill="1" applyBorder="1" applyAlignment="1">
      <alignment horizontal="center" vertical="center" wrapText="1"/>
    </xf>
    <xf numFmtId="0" fontId="18" fillId="11" borderId="13" xfId="6" applyFont="1" applyFill="1" applyBorder="1" applyAlignment="1">
      <alignment horizontal="center" vertical="center" wrapText="1"/>
    </xf>
    <xf numFmtId="0" fontId="20" fillId="2" borderId="9" xfId="6" applyFont="1" applyFill="1" applyBorder="1" applyAlignment="1">
      <alignment horizontal="center" vertical="center" wrapText="1"/>
    </xf>
    <xf numFmtId="0" fontId="31" fillId="0" borderId="1" xfId="6" applyBorder="1"/>
    <xf numFmtId="0" fontId="18" fillId="13" borderId="1" xfId="9" applyFont="1" applyFill="1" applyBorder="1" applyAlignment="1">
      <alignment horizontal="center" vertical="center" wrapText="1"/>
    </xf>
    <xf numFmtId="0" fontId="18" fillId="14" borderId="1" xfId="9" applyFont="1" applyFill="1" applyBorder="1" applyAlignment="1">
      <alignment horizontal="center" vertical="center" wrapText="1"/>
    </xf>
    <xf numFmtId="0" fontId="18" fillId="0" borderId="1" xfId="9" applyFont="1" applyBorder="1" applyAlignment="1">
      <alignment horizontal="center" vertical="center" wrapText="1"/>
    </xf>
    <xf numFmtId="165" fontId="22" fillId="11" borderId="1" xfId="9" applyNumberFormat="1" applyFont="1" applyFill="1" applyBorder="1" applyAlignment="1">
      <alignment horizontal="center" vertical="center" wrapText="1"/>
    </xf>
    <xf numFmtId="0" fontId="18" fillId="12" borderId="2" xfId="6" applyFont="1" applyFill="1" applyBorder="1" applyAlignment="1">
      <alignment horizontal="center" vertical="center" wrapText="1"/>
    </xf>
    <xf numFmtId="0" fontId="18" fillId="12" borderId="8" xfId="6" applyFont="1" applyFill="1" applyBorder="1" applyAlignment="1">
      <alignment horizontal="center" vertical="center" wrapText="1"/>
    </xf>
    <xf numFmtId="0" fontId="18" fillId="12" borderId="14" xfId="6" applyFont="1" applyFill="1" applyBorder="1" applyAlignment="1">
      <alignment horizontal="center" vertical="top" wrapText="1"/>
    </xf>
    <xf numFmtId="0" fontId="18" fillId="12" borderId="13" xfId="6" applyFont="1" applyFill="1" applyBorder="1" applyAlignment="1">
      <alignment horizontal="center" vertical="top" wrapText="1"/>
    </xf>
    <xf numFmtId="165" fontId="18" fillId="12" borderId="8" xfId="6" applyNumberFormat="1" applyFont="1" applyFill="1" applyBorder="1" applyAlignment="1">
      <alignment horizontal="center" vertical="center" wrapText="1"/>
    </xf>
    <xf numFmtId="0" fontId="31" fillId="0" borderId="0" xfId="7"/>
    <xf numFmtId="0" fontId="26" fillId="0" borderId="0" xfId="7" applyFont="1" applyAlignment="1">
      <alignment horizontal="center" vertical="center" wrapText="1"/>
    </xf>
    <xf numFmtId="0" fontId="18" fillId="12" borderId="1" xfId="7" applyFont="1" applyFill="1" applyBorder="1" applyAlignment="1">
      <alignment horizontal="center" vertical="center" wrapText="1"/>
    </xf>
    <xf numFmtId="0" fontId="18" fillId="12" borderId="8" xfId="7" applyFont="1" applyFill="1" applyBorder="1" applyAlignment="1">
      <alignment horizontal="center" vertical="center" wrapText="1"/>
    </xf>
    <xf numFmtId="0" fontId="18" fillId="12" borderId="2" xfId="7" applyFont="1" applyFill="1" applyBorder="1" applyAlignment="1">
      <alignment horizontal="center" vertical="center" wrapText="1"/>
    </xf>
    <xf numFmtId="0" fontId="18" fillId="9" borderId="1" xfId="7" applyFont="1" applyFill="1" applyBorder="1" applyAlignment="1">
      <alignment horizontal="center" vertical="center" wrapText="1"/>
    </xf>
    <xf numFmtId="0" fontId="18" fillId="11" borderId="9" xfId="7" applyFont="1" applyFill="1" applyBorder="1" applyAlignment="1">
      <alignment horizontal="center" vertical="center" wrapText="1"/>
    </xf>
    <xf numFmtId="0" fontId="18" fillId="11" borderId="13" xfId="7" applyFont="1" applyFill="1" applyBorder="1" applyAlignment="1">
      <alignment horizontal="center" vertical="center" wrapText="1"/>
    </xf>
    <xf numFmtId="0" fontId="18" fillId="12" borderId="21" xfId="7" applyFont="1" applyFill="1" applyBorder="1" applyAlignment="1">
      <alignment horizontal="center" vertical="center" wrapText="1"/>
    </xf>
    <xf numFmtId="0" fontId="18" fillId="12" borderId="13" xfId="7"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1" borderId="1" xfId="7" applyNumberFormat="1" applyFont="1" applyFill="1" applyBorder="1" applyAlignment="1">
      <alignment horizontal="center" vertical="center" wrapText="1"/>
    </xf>
    <xf numFmtId="0" fontId="31" fillId="0" borderId="1" xfId="7" applyBorder="1"/>
    <xf numFmtId="0" fontId="9" fillId="0" borderId="0" xfId="7" applyFont="1"/>
    <xf numFmtId="0" fontId="9" fillId="0" borderId="1" xfId="7" applyFont="1" applyBorder="1"/>
    <xf numFmtId="0" fontId="27" fillId="0" borderId="0" xfId="6" applyFont="1"/>
    <xf numFmtId="0" fontId="27" fillId="0" borderId="1" xfId="6" applyFont="1" applyBorder="1"/>
    <xf numFmtId="0" fontId="31" fillId="0" borderId="0" xfId="6" applyAlignment="1">
      <alignment horizontal="center"/>
    </xf>
    <xf numFmtId="0" fontId="18" fillId="11" borderId="25" xfId="7" applyFont="1" applyFill="1" applyBorder="1" applyAlignment="1">
      <alignment horizontal="center" vertical="center" wrapText="1"/>
    </xf>
    <xf numFmtId="0" fontId="18" fillId="9" borderId="1" xfId="6" applyFont="1" applyFill="1" applyBorder="1" applyAlignment="1">
      <alignment horizontal="center" vertical="center" wrapText="1"/>
    </xf>
    <xf numFmtId="0" fontId="18" fillId="9" borderId="9" xfId="6" applyFont="1" applyFill="1" applyBorder="1" applyAlignment="1">
      <alignment horizontal="center" vertical="center" wrapText="1"/>
    </xf>
    <xf numFmtId="0" fontId="18" fillId="9" borderId="13" xfId="6" applyFont="1" applyFill="1" applyBorder="1" applyAlignment="1">
      <alignment horizontal="center" vertical="top" wrapText="1"/>
    </xf>
    <xf numFmtId="0" fontId="18" fillId="12" borderId="13" xfId="6" applyFont="1" applyFill="1" applyBorder="1" applyAlignment="1">
      <alignment horizontal="center" vertical="center" wrapText="1"/>
    </xf>
    <xf numFmtId="165" fontId="18" fillId="12" borderId="1" xfId="6" applyNumberFormat="1" applyFont="1" applyFill="1" applyBorder="1" applyAlignment="1">
      <alignment horizontal="center" vertical="center" wrapText="1"/>
    </xf>
    <xf numFmtId="165" fontId="18" fillId="11" borderId="9" xfId="6" applyNumberFormat="1" applyFont="1" applyFill="1" applyBorder="1" applyAlignment="1">
      <alignment horizontal="center" vertical="center" wrapText="1"/>
    </xf>
    <xf numFmtId="165" fontId="22" fillId="11" borderId="1" xfId="6" applyNumberFormat="1" applyFont="1" applyFill="1" applyBorder="1" applyAlignment="1">
      <alignment horizontal="center" vertical="center" wrapText="1"/>
    </xf>
    <xf numFmtId="165" fontId="31" fillId="8" borderId="0" xfId="6" applyNumberFormat="1" applyFill="1"/>
    <xf numFmtId="0" fontId="17" fillId="0" borderId="0" xfId="0" applyFont="1"/>
    <xf numFmtId="0" fontId="0" fillId="0" borderId="0" xfId="0" applyAlignment="1">
      <alignment vertical="center"/>
    </xf>
    <xf numFmtId="0" fontId="20" fillId="11" borderId="1" xfId="0" applyFont="1" applyFill="1" applyBorder="1" applyAlignment="1">
      <alignment horizontal="center" vertical="center" wrapText="1"/>
    </xf>
    <xf numFmtId="0" fontId="20" fillId="11" borderId="1" xfId="0" applyFont="1" applyFill="1" applyBorder="1"/>
    <xf numFmtId="0" fontId="0" fillId="0" borderId="1" xfId="0" applyBorder="1"/>
    <xf numFmtId="0" fontId="18" fillId="12" borderId="1" xfId="6" applyFont="1" applyFill="1" applyBorder="1" applyAlignment="1">
      <alignment horizontal="center" vertical="top" wrapText="1"/>
    </xf>
    <xf numFmtId="0" fontId="21" fillId="12" borderId="1" xfId="6" applyFont="1" applyFill="1" applyBorder="1" applyAlignment="1">
      <alignment horizontal="center" vertical="center" wrapText="1"/>
    </xf>
    <xf numFmtId="0" fontId="26" fillId="0" borderId="0" xfId="6" applyFont="1" applyAlignment="1">
      <alignment horizontal="left" vertical="center" wrapText="1"/>
    </xf>
    <xf numFmtId="0" fontId="23" fillId="11" borderId="1" xfId="7" applyFont="1" applyFill="1" applyBorder="1" applyAlignment="1">
      <alignment horizontal="center" vertical="center" wrapText="1"/>
    </xf>
    <xf numFmtId="0" fontId="23" fillId="12" borderId="13" xfId="6" applyFont="1" applyFill="1" applyBorder="1" applyAlignment="1">
      <alignment horizontal="center" vertical="center" wrapText="1"/>
    </xf>
    <xf numFmtId="0" fontId="31" fillId="0" borderId="1" xfId="6" applyBorder="1" applyAlignment="1">
      <alignment horizontal="center" vertical="center"/>
    </xf>
    <xf numFmtId="0" fontId="0" fillId="0" borderId="1" xfId="0" applyBorder="1" applyAlignment="1">
      <alignment horizontal="center" vertical="center"/>
    </xf>
    <xf numFmtId="165" fontId="0" fillId="0" borderId="1" xfId="0" applyNumberFormat="1" applyBorder="1" applyAlignment="1">
      <alignment horizontal="center" vertical="center"/>
    </xf>
    <xf numFmtId="165" fontId="28" fillId="16" borderId="1" xfId="0" applyNumberFormat="1" applyFont="1" applyFill="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0" borderId="13" xfId="0" applyFont="1" applyBorder="1" applyAlignment="1">
      <alignment horizontal="center" vertical="center"/>
    </xf>
    <xf numFmtId="0" fontId="9" fillId="0" borderId="28" xfId="0" applyFont="1" applyBorder="1" applyAlignment="1">
      <alignment horizontal="center" vertical="center"/>
    </xf>
    <xf numFmtId="0" fontId="25" fillId="12" borderId="1" xfId="6" applyFont="1" applyFill="1" applyBorder="1" applyAlignment="1">
      <alignment horizontal="center" vertical="center" wrapText="1"/>
    </xf>
    <xf numFmtId="165" fontId="18" fillId="12" borderId="13" xfId="6" applyNumberFormat="1" applyFont="1" applyFill="1" applyBorder="1" applyAlignment="1">
      <alignment horizontal="center" vertical="top" wrapText="1"/>
    </xf>
    <xf numFmtId="165" fontId="18" fillId="8" borderId="9" xfId="6" applyNumberFormat="1" applyFont="1" applyFill="1" applyBorder="1" applyAlignment="1">
      <alignment horizontal="center" vertical="top" wrapText="1"/>
    </xf>
    <xf numFmtId="165" fontId="18" fillId="8" borderId="14" xfId="6" applyNumberFormat="1" applyFont="1" applyFill="1" applyBorder="1" applyAlignment="1">
      <alignment horizontal="center" vertical="top" wrapText="1"/>
    </xf>
    <xf numFmtId="0" fontId="31" fillId="0" borderId="9" xfId="6" applyBorder="1"/>
    <xf numFmtId="0" fontId="31" fillId="12" borderId="13" xfId="6" applyFill="1" applyBorder="1" applyAlignment="1">
      <alignment horizontal="center" vertical="center" wrapText="1"/>
    </xf>
    <xf numFmtId="165" fontId="18" fillId="12" borderId="13" xfId="6" applyNumberFormat="1" applyFont="1" applyFill="1" applyBorder="1" applyAlignment="1">
      <alignment horizontal="center" vertical="center" wrapText="1"/>
    </xf>
    <xf numFmtId="0" fontId="38" fillId="0" borderId="1" xfId="9" applyFont="1" applyBorder="1" applyAlignment="1">
      <alignment horizontal="center" vertical="center" wrapText="1"/>
    </xf>
    <xf numFmtId="0" fontId="39" fillId="0" borderId="23" xfId="9" applyFont="1" applyBorder="1" applyAlignment="1">
      <alignment horizontal="center" vertical="center" wrapText="1"/>
    </xf>
    <xf numFmtId="0" fontId="39" fillId="0" borderId="2" xfId="9" applyFont="1" applyBorder="1" applyAlignment="1">
      <alignment horizontal="center" vertical="center" wrapText="1"/>
    </xf>
    <xf numFmtId="0" fontId="39" fillId="8" borderId="2" xfId="9" applyFont="1" applyFill="1" applyBorder="1" applyAlignment="1">
      <alignment horizontal="center" vertical="center" wrapText="1"/>
    </xf>
    <xf numFmtId="0" fontId="39" fillId="8" borderId="1" xfId="9" applyFont="1" applyFill="1" applyBorder="1" applyAlignment="1">
      <alignment horizontal="center" vertical="center" wrapText="1"/>
    </xf>
    <xf numFmtId="1" fontId="31" fillId="0" borderId="0" xfId="6" applyNumberFormat="1"/>
    <xf numFmtId="1" fontId="18" fillId="12" borderId="1" xfId="6" applyNumberFormat="1" applyFont="1" applyFill="1" applyBorder="1" applyAlignment="1">
      <alignment horizontal="center" vertical="top" wrapText="1"/>
    </xf>
    <xf numFmtId="1" fontId="31" fillId="12" borderId="13" xfId="6" applyNumberForma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31" fillId="0" borderId="0" xfId="6"/>
    <xf numFmtId="0" fontId="31" fillId="0" borderId="1" xfId="6" applyBorder="1"/>
    <xf numFmtId="165" fontId="18" fillId="11"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31" fillId="0" borderId="1" xfId="6" applyBorder="1"/>
    <xf numFmtId="165" fontId="18" fillId="12" borderId="8" xfId="7"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165" fontId="18" fillId="11" borderId="9" xfId="6" applyNumberFormat="1" applyFont="1" applyFill="1" applyBorder="1" applyAlignment="1">
      <alignment horizontal="center" vertical="center" wrapText="1"/>
    </xf>
    <xf numFmtId="0" fontId="31" fillId="0" borderId="1" xfId="6" applyBorder="1"/>
    <xf numFmtId="0" fontId="31" fillId="12" borderId="1" xfId="6" applyFill="1" applyBorder="1" applyAlignment="1">
      <alignment horizontal="center" vertical="center" wrapText="1"/>
    </xf>
    <xf numFmtId="0" fontId="31" fillId="12" borderId="13" xfId="6" applyFill="1" applyBorder="1" applyAlignment="1">
      <alignment horizontal="center" vertical="center" wrapText="1"/>
    </xf>
    <xf numFmtId="165" fontId="18" fillId="12" borderId="13" xfId="6" applyNumberFormat="1"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31" fillId="0" borderId="0" xfId="6"/>
    <xf numFmtId="0" fontId="31" fillId="0" borderId="1" xfId="6"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0" fontId="31" fillId="0" borderId="1" xfId="6" applyBorder="1"/>
    <xf numFmtId="165" fontId="18" fillId="12" borderId="8" xfId="7"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0" fillId="0" borderId="0" xfId="0"/>
    <xf numFmtId="0" fontId="18" fillId="12" borderId="1" xfId="9" applyFont="1" applyFill="1" applyBorder="1" applyAlignment="1">
      <alignment horizontal="center" vertical="center" wrapText="1"/>
    </xf>
    <xf numFmtId="0" fontId="18" fillId="13" borderId="2" xfId="9" applyFont="1" applyFill="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165" fontId="18" fillId="12" borderId="13" xfId="6" applyNumberFormat="1"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0" fillId="0" borderId="0" xfId="0"/>
    <xf numFmtId="0" fontId="18" fillId="12" borderId="1" xfId="9" applyFont="1" applyFill="1" applyBorder="1" applyAlignment="1">
      <alignment horizontal="center" vertical="center" wrapText="1"/>
    </xf>
    <xf numFmtId="0" fontId="18" fillId="14" borderId="2" xfId="9" applyFont="1" applyFill="1" applyBorder="1" applyAlignment="1">
      <alignment horizontal="center" vertical="center" wrapText="1"/>
    </xf>
    <xf numFmtId="0" fontId="0" fillId="0" borderId="1" xfId="0" applyBorder="1"/>
    <xf numFmtId="0" fontId="18" fillId="14" borderId="1" xfId="9" applyFont="1" applyFill="1" applyBorder="1" applyAlignment="1">
      <alignment horizontal="center" vertical="center" wrapText="1"/>
    </xf>
    <xf numFmtId="0" fontId="0" fillId="0" borderId="0" xfId="0"/>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0" borderId="2" xfId="9" applyFont="1" applyBorder="1" applyAlignment="1">
      <alignment horizontal="center" vertical="center" wrapText="1"/>
    </xf>
    <xf numFmtId="0" fontId="31" fillId="0" borderId="1" xfId="6" applyBorder="1"/>
    <xf numFmtId="165" fontId="18" fillId="12" borderId="8" xfId="6" applyNumberFormat="1"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165" fontId="18" fillId="12" borderId="1" xfId="6" applyNumberFormat="1" applyFont="1" applyFill="1" applyBorder="1" applyAlignment="1">
      <alignment horizontal="center" vertical="center" wrapText="1"/>
    </xf>
    <xf numFmtId="0" fontId="0" fillId="0" borderId="1" xfId="0" applyBorder="1"/>
    <xf numFmtId="0" fontId="31" fillId="12" borderId="13" xfId="6" applyFill="1" applyBorder="1" applyAlignment="1">
      <alignment horizontal="center" vertical="center" wrapText="1"/>
    </xf>
    <xf numFmtId="165" fontId="18" fillId="12" borderId="13" xfId="6" applyNumberFormat="1" applyFont="1" applyFill="1" applyBorder="1" applyAlignment="1">
      <alignment horizontal="center" vertical="center" wrapText="1"/>
    </xf>
    <xf numFmtId="165" fontId="39" fillId="12" borderId="8" xfId="32" applyNumberFormat="1" applyFont="1" applyFill="1" applyBorder="1" applyAlignment="1">
      <alignment horizontal="center" vertical="center" wrapText="1"/>
    </xf>
    <xf numFmtId="0" fontId="40" fillId="0" borderId="1" xfId="31" applyFont="1" applyBorder="1"/>
    <xf numFmtId="0" fontId="39" fillId="12" borderId="1" xfId="34"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0" xfId="33" applyFont="1"/>
    <xf numFmtId="0" fontId="40" fillId="0" borderId="1" xfId="33" applyFont="1" applyBorder="1"/>
    <xf numFmtId="0" fontId="39" fillId="12" borderId="1" xfId="34"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3" applyNumberFormat="1" applyFont="1" applyFill="1" applyBorder="1" applyAlignment="1">
      <alignment horizontal="center" vertical="center" wrapText="1"/>
    </xf>
    <xf numFmtId="165" fontId="39" fillId="12" borderId="1" xfId="33" applyNumberFormat="1" applyFont="1" applyFill="1" applyBorder="1" applyAlignment="1">
      <alignment horizontal="center" vertical="center" wrapText="1"/>
    </xf>
    <xf numFmtId="0" fontId="43" fillId="0" borderId="1" xfId="33" applyFont="1" applyBorder="1"/>
    <xf numFmtId="0" fontId="39" fillId="12" borderId="1" xfId="34" applyFont="1" applyFill="1" applyBorder="1" applyAlignment="1">
      <alignment horizontal="center" vertical="center" wrapText="1"/>
    </xf>
    <xf numFmtId="0" fontId="8" fillId="0" borderId="1" xfId="33" applyBorder="1"/>
    <xf numFmtId="165" fontId="39" fillId="12" borderId="1" xfId="33" applyNumberFormat="1" applyFont="1" applyFill="1" applyBorder="1" applyAlignment="1">
      <alignment horizontal="center" vertical="center" wrapText="1"/>
    </xf>
    <xf numFmtId="0" fontId="8" fillId="0" borderId="0" xfId="25"/>
    <xf numFmtId="0" fontId="39" fillId="12" borderId="1" xfId="34" applyFont="1" applyFill="1" applyBorder="1" applyAlignment="1">
      <alignment horizontal="center" vertical="center" wrapText="1"/>
    </xf>
    <xf numFmtId="0" fontId="39" fillId="0" borderId="2" xfId="34" applyFont="1" applyBorder="1" applyAlignment="1">
      <alignment horizontal="center" vertical="center" wrapText="1"/>
    </xf>
    <xf numFmtId="0" fontId="8" fillId="0" borderId="1" xfId="25" applyBorder="1"/>
    <xf numFmtId="0" fontId="39" fillId="12" borderId="1" xfId="34" applyFont="1" applyFill="1" applyBorder="1" applyAlignment="1">
      <alignment horizontal="center" vertical="center" wrapText="1"/>
    </xf>
    <xf numFmtId="0" fontId="8" fillId="12" borderId="13" xfId="33" applyFill="1" applyBorder="1" applyAlignment="1">
      <alignment horizontal="center" vertical="center" wrapText="1"/>
    </xf>
    <xf numFmtId="165" fontId="39" fillId="12" borderId="13" xfId="33" applyNumberFormat="1" applyFont="1" applyFill="1" applyBorder="1" applyAlignment="1">
      <alignment horizontal="center" vertical="center" wrapText="1"/>
    </xf>
    <xf numFmtId="0" fontId="8" fillId="0" borderId="1" xfId="33" applyFont="1" applyBorder="1"/>
    <xf numFmtId="165" fontId="39" fillId="12" borderId="8" xfId="34" applyNumberFormat="1"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0" xfId="33" applyFont="1"/>
    <xf numFmtId="0" fontId="40" fillId="0" borderId="1" xfId="33" applyFont="1" applyBorder="1"/>
    <xf numFmtId="0" fontId="39" fillId="12" borderId="1" xfId="34" applyFont="1" applyFill="1" applyBorder="1" applyAlignment="1">
      <alignment horizontal="center" vertical="center" wrapText="1"/>
    </xf>
    <xf numFmtId="0" fontId="40" fillId="0" borderId="1" xfId="33" applyFont="1" applyBorder="1"/>
    <xf numFmtId="165" fontId="39" fillId="12" borderId="8"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165" fontId="39" fillId="12" borderId="8" xfId="33" applyNumberFormat="1" applyFont="1" applyFill="1" applyBorder="1" applyAlignment="1">
      <alignment horizontal="center" vertical="center" wrapText="1"/>
    </xf>
    <xf numFmtId="165" fontId="39" fillId="12" borderId="1" xfId="33" applyNumberFormat="1" applyFont="1" applyFill="1" applyBorder="1" applyAlignment="1">
      <alignment horizontal="center" vertical="center" wrapText="1"/>
    </xf>
    <xf numFmtId="0" fontId="43" fillId="0" borderId="1" xfId="33" applyFont="1" applyBorder="1"/>
    <xf numFmtId="0" fontId="39" fillId="12" borderId="1" xfId="34" applyFont="1" applyFill="1" applyBorder="1" applyAlignment="1">
      <alignment horizontal="center" vertical="center" wrapText="1"/>
    </xf>
    <xf numFmtId="0" fontId="8" fillId="0" borderId="1" xfId="33" applyBorder="1"/>
    <xf numFmtId="165" fontId="39" fillId="12" borderId="1" xfId="33" applyNumberFormat="1" applyFont="1" applyFill="1" applyBorder="1" applyAlignment="1">
      <alignment horizontal="center" vertical="center" wrapText="1"/>
    </xf>
    <xf numFmtId="0" fontId="8" fillId="0" borderId="0" xfId="25"/>
    <xf numFmtId="0" fontId="39" fillId="12" borderId="1" xfId="34" applyFont="1" applyFill="1" applyBorder="1" applyAlignment="1">
      <alignment horizontal="center" vertical="center" wrapText="1"/>
    </xf>
    <xf numFmtId="0" fontId="39" fillId="0" borderId="2" xfId="34" applyFont="1" applyBorder="1" applyAlignment="1">
      <alignment horizontal="center" vertical="center" wrapText="1"/>
    </xf>
    <xf numFmtId="0" fontId="8" fillId="0" borderId="1" xfId="25" applyBorder="1"/>
    <xf numFmtId="0" fontId="39" fillId="12" borderId="1" xfId="34" applyFont="1" applyFill="1" applyBorder="1" applyAlignment="1">
      <alignment horizontal="center" vertical="center" wrapText="1"/>
    </xf>
    <xf numFmtId="0" fontId="8" fillId="0" borderId="1" xfId="33" applyBorder="1"/>
    <xf numFmtId="0" fontId="8" fillId="12" borderId="13" xfId="33" applyFill="1" applyBorder="1" applyAlignment="1">
      <alignment horizontal="center" vertical="center" wrapText="1"/>
    </xf>
    <xf numFmtId="165" fontId="39" fillId="12" borderId="13" xfId="33" applyNumberFormat="1"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0" xfId="33" applyFont="1"/>
    <xf numFmtId="0" fontId="40" fillId="0" borderId="1" xfId="33" applyFont="1" applyBorder="1"/>
    <xf numFmtId="0" fontId="39" fillId="12" borderId="1" xfId="34"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3" applyNumberFormat="1" applyFont="1" applyFill="1" applyBorder="1" applyAlignment="1">
      <alignment horizontal="center" vertical="center" wrapText="1"/>
    </xf>
    <xf numFmtId="165" fontId="39" fillId="12" borderId="1" xfId="33" applyNumberFormat="1" applyFont="1" applyFill="1" applyBorder="1" applyAlignment="1">
      <alignment horizontal="center" vertical="center" wrapText="1"/>
    </xf>
    <xf numFmtId="0" fontId="43" fillId="0" borderId="1" xfId="33" applyFont="1" applyBorder="1"/>
    <xf numFmtId="0" fontId="39" fillId="12" borderId="1" xfId="34" applyFont="1" applyFill="1" applyBorder="1" applyAlignment="1">
      <alignment horizontal="center" vertical="center" wrapText="1"/>
    </xf>
    <xf numFmtId="0" fontId="8" fillId="0" borderId="1" xfId="33" applyBorder="1"/>
    <xf numFmtId="165" fontId="39" fillId="12" borderId="1"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0" fontId="8" fillId="0" borderId="1" xfId="33" applyBorder="1"/>
    <xf numFmtId="165" fontId="39" fillId="12" borderId="13" xfId="33" applyNumberFormat="1" applyFont="1" applyFill="1" applyBorder="1" applyAlignment="1">
      <alignment horizontal="center" vertical="center" wrapText="1"/>
    </xf>
    <xf numFmtId="1" fontId="39" fillId="12" borderId="1" xfId="33" applyNumberFormat="1" applyFont="1" applyFill="1" applyBorder="1" applyAlignment="1">
      <alignment horizontal="center" vertical="center" wrapText="1"/>
    </xf>
    <xf numFmtId="0" fontId="8" fillId="12" borderId="13" xfId="33"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0" xfId="33" applyFont="1"/>
    <xf numFmtId="0" fontId="40" fillId="0" borderId="1" xfId="33" applyFont="1" applyBorder="1"/>
    <xf numFmtId="0" fontId="39" fillId="12" borderId="1" xfId="34" applyFont="1" applyFill="1" applyBorder="1" applyAlignment="1">
      <alignment horizontal="center" vertical="center" wrapText="1"/>
    </xf>
    <xf numFmtId="0" fontId="40" fillId="0" borderId="1" xfId="33" applyFont="1" applyBorder="1"/>
    <xf numFmtId="165" fontId="39" fillId="12" borderId="8"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165" fontId="39" fillId="12" borderId="8" xfId="33" applyNumberFormat="1" applyFont="1" applyFill="1" applyBorder="1" applyAlignment="1">
      <alignment horizontal="center" vertical="center" wrapText="1"/>
    </xf>
    <xf numFmtId="165" fontId="39" fillId="12" borderId="1" xfId="33" applyNumberFormat="1" applyFont="1" applyFill="1" applyBorder="1" applyAlignment="1">
      <alignment horizontal="center" vertical="center" wrapText="1"/>
    </xf>
    <xf numFmtId="0" fontId="43" fillId="0" borderId="1" xfId="33" applyFont="1" applyBorder="1"/>
    <xf numFmtId="0" fontId="39" fillId="12" borderId="1" xfId="34" applyFont="1" applyFill="1" applyBorder="1" applyAlignment="1">
      <alignment horizontal="center" vertical="center" wrapText="1"/>
    </xf>
    <xf numFmtId="0" fontId="8" fillId="0" borderId="1" xfId="33" applyBorder="1"/>
    <xf numFmtId="165" fontId="39" fillId="12" borderId="1" xfId="33" applyNumberFormat="1" applyFont="1" applyFill="1" applyBorder="1" applyAlignment="1">
      <alignment horizontal="center" vertical="center" wrapText="1"/>
    </xf>
    <xf numFmtId="0" fontId="8" fillId="0" borderId="0" xfId="25"/>
    <xf numFmtId="0" fontId="39" fillId="12" borderId="1" xfId="34" applyFont="1" applyFill="1" applyBorder="1" applyAlignment="1">
      <alignment horizontal="center" vertical="center" wrapText="1"/>
    </xf>
    <xf numFmtId="0" fontId="39" fillId="0" borderId="2" xfId="34" applyFont="1" applyBorder="1" applyAlignment="1">
      <alignment horizontal="center" vertical="center" wrapText="1"/>
    </xf>
    <xf numFmtId="0" fontId="8" fillId="0" borderId="1" xfId="25" applyBorder="1"/>
    <xf numFmtId="0" fontId="39" fillId="12" borderId="1" xfId="34" applyFont="1" applyFill="1" applyBorder="1" applyAlignment="1">
      <alignment horizontal="center" vertical="center" wrapText="1"/>
    </xf>
    <xf numFmtId="0" fontId="8" fillId="12" borderId="13" xfId="33" applyFill="1" applyBorder="1" applyAlignment="1">
      <alignment horizontal="center" vertical="center" wrapText="1"/>
    </xf>
    <xf numFmtId="165" fontId="39" fillId="12" borderId="13" xfId="33" applyNumberFormat="1" applyFont="1" applyFill="1" applyBorder="1" applyAlignment="1">
      <alignment horizontal="center" vertical="center" wrapText="1"/>
    </xf>
    <xf numFmtId="0" fontId="8" fillId="0" borderId="1" xfId="33" applyFont="1" applyBorder="1"/>
    <xf numFmtId="165" fontId="39" fillId="12" borderId="8" xfId="34" applyNumberFormat="1"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0" xfId="33" applyFont="1"/>
    <xf numFmtId="0" fontId="40" fillId="0" borderId="1" xfId="33" applyFont="1" applyBorder="1"/>
    <xf numFmtId="0" fontId="39" fillId="12" borderId="1" xfId="34" applyFont="1" applyFill="1" applyBorder="1" applyAlignment="1">
      <alignment horizontal="center" vertical="center" wrapText="1"/>
    </xf>
    <xf numFmtId="0" fontId="40" fillId="0" borderId="1" xfId="33" applyFont="1" applyBorder="1"/>
    <xf numFmtId="165" fontId="39" fillId="12" borderId="8"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165" fontId="39" fillId="12" borderId="8" xfId="33" applyNumberFormat="1" applyFont="1" applyFill="1" applyBorder="1" applyAlignment="1">
      <alignment horizontal="center" vertical="center" wrapText="1"/>
    </xf>
    <xf numFmtId="165" fontId="39" fillId="12" borderId="1" xfId="33" applyNumberFormat="1" applyFont="1" applyFill="1" applyBorder="1" applyAlignment="1">
      <alignment horizontal="center" vertical="center" wrapText="1"/>
    </xf>
    <xf numFmtId="0" fontId="43" fillId="0" borderId="1" xfId="33" applyFont="1" applyBorder="1"/>
    <xf numFmtId="0" fontId="8" fillId="0" borderId="0" xfId="25"/>
    <xf numFmtId="0" fontId="39" fillId="12" borderId="1" xfId="34" applyFont="1" applyFill="1" applyBorder="1" applyAlignment="1">
      <alignment horizontal="center" vertical="center" wrapText="1"/>
    </xf>
    <xf numFmtId="0" fontId="39" fillId="0" borderId="2" xfId="34" applyFont="1" applyBorder="1" applyAlignment="1">
      <alignment horizontal="center" vertical="center" wrapText="1"/>
    </xf>
    <xf numFmtId="0" fontId="8" fillId="0" borderId="1" xfId="25" applyBorder="1"/>
    <xf numFmtId="0" fontId="39" fillId="12" borderId="1" xfId="34" applyFont="1" applyFill="1" applyBorder="1" applyAlignment="1">
      <alignment horizontal="center" vertical="center" wrapText="1"/>
    </xf>
    <xf numFmtId="0" fontId="8" fillId="0" borderId="1" xfId="33" applyBorder="1"/>
    <xf numFmtId="0" fontId="8" fillId="12" borderId="13" xfId="33" applyFill="1" applyBorder="1" applyAlignment="1">
      <alignment horizontal="center" vertical="center" wrapText="1"/>
    </xf>
    <xf numFmtId="165" fontId="39" fillId="12" borderId="13" xfId="33" applyNumberFormat="1"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0" xfId="33" applyFont="1"/>
    <xf numFmtId="0" fontId="40" fillId="0" borderId="1" xfId="33" applyFont="1" applyBorder="1"/>
    <xf numFmtId="0" fontId="39" fillId="12" borderId="1" xfId="34"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3" applyNumberFormat="1" applyFont="1" applyFill="1" applyBorder="1" applyAlignment="1">
      <alignment horizontal="center" vertical="center" wrapText="1"/>
    </xf>
    <xf numFmtId="165" fontId="39" fillId="12" borderId="1" xfId="33" applyNumberFormat="1" applyFont="1" applyFill="1" applyBorder="1" applyAlignment="1">
      <alignment horizontal="center" vertical="center" wrapText="1"/>
    </xf>
    <xf numFmtId="0" fontId="43" fillId="0" borderId="1" xfId="33" applyFont="1" applyBorder="1"/>
    <xf numFmtId="0" fontId="39" fillId="12" borderId="1" xfId="34" applyFont="1" applyFill="1" applyBorder="1" applyAlignment="1">
      <alignment horizontal="center" vertical="center" wrapText="1"/>
    </xf>
    <xf numFmtId="0" fontId="8" fillId="0" borderId="1" xfId="33" applyBorder="1"/>
    <xf numFmtId="165" fontId="39" fillId="12" borderId="1"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0" fontId="39" fillId="0" borderId="2" xfId="34" applyFont="1" applyBorder="1" applyAlignment="1">
      <alignment horizontal="center" vertical="center" wrapText="1"/>
    </xf>
    <xf numFmtId="0" fontId="8" fillId="0" borderId="1" xfId="25" applyBorder="1"/>
    <xf numFmtId="0" fontId="39" fillId="12" borderId="1" xfId="34" applyFont="1" applyFill="1" applyBorder="1" applyAlignment="1">
      <alignment horizontal="center" vertical="center" wrapText="1"/>
    </xf>
    <xf numFmtId="0" fontId="8" fillId="0" borderId="1" xfId="33" applyBorder="1"/>
    <xf numFmtId="0" fontId="8" fillId="12" borderId="13" xfId="33" applyFill="1" applyBorder="1" applyAlignment="1">
      <alignment horizontal="center" vertical="center" wrapText="1"/>
    </xf>
    <xf numFmtId="165" fontId="39" fillId="12" borderId="13" xfId="33" applyNumberFormat="1"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0" xfId="33" applyFont="1"/>
    <xf numFmtId="0" fontId="40" fillId="0" borderId="1" xfId="33" applyFont="1" applyBorder="1"/>
    <xf numFmtId="0" fontId="39" fillId="12" borderId="1" xfId="34" applyFont="1" applyFill="1" applyBorder="1" applyAlignment="1">
      <alignment horizontal="center" vertical="center" wrapText="1"/>
    </xf>
    <xf numFmtId="0" fontId="40" fillId="0" borderId="1" xfId="33" applyFont="1" applyBorder="1"/>
    <xf numFmtId="165" fontId="39" fillId="12" borderId="8"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165" fontId="39" fillId="12" borderId="8" xfId="33" applyNumberFormat="1" applyFont="1" applyFill="1" applyBorder="1" applyAlignment="1">
      <alignment horizontal="center" vertical="center" wrapText="1"/>
    </xf>
    <xf numFmtId="165" fontId="39" fillId="12" borderId="1" xfId="33" applyNumberFormat="1" applyFont="1" applyFill="1" applyBorder="1" applyAlignment="1">
      <alignment horizontal="center" vertical="center" wrapText="1"/>
    </xf>
    <xf numFmtId="0" fontId="43" fillId="0" borderId="1" xfId="33" applyFont="1" applyBorder="1"/>
    <xf numFmtId="0" fontId="39" fillId="12" borderId="1" xfId="34" applyFont="1" applyFill="1" applyBorder="1" applyAlignment="1">
      <alignment horizontal="center" vertical="center" wrapText="1"/>
    </xf>
    <xf numFmtId="0" fontId="8" fillId="0" borderId="1" xfId="33" applyBorder="1"/>
    <xf numFmtId="165" fontId="39" fillId="12" borderId="1"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0" fontId="38" fillId="0" borderId="2" xfId="34" applyFont="1" applyBorder="1" applyAlignment="1">
      <alignment horizontal="center" vertical="center" wrapText="1"/>
    </xf>
    <xf numFmtId="0" fontId="8" fillId="0" borderId="1" xfId="25" applyBorder="1"/>
    <xf numFmtId="0" fontId="39" fillId="12" borderId="1" xfId="34" applyFont="1" applyFill="1" applyBorder="1" applyAlignment="1">
      <alignment horizontal="center" vertical="center" wrapText="1"/>
    </xf>
    <xf numFmtId="0" fontId="8" fillId="0" borderId="1" xfId="33" applyBorder="1"/>
    <xf numFmtId="0" fontId="8" fillId="12" borderId="13" xfId="33" applyFill="1" applyBorder="1" applyAlignment="1">
      <alignment horizontal="center" vertical="center" wrapText="1"/>
    </xf>
    <xf numFmtId="165" fontId="39" fillId="12" borderId="13" xfId="33" applyNumberFormat="1"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0" xfId="33" applyFont="1"/>
    <xf numFmtId="0" fontId="40" fillId="0" borderId="1" xfId="33" applyFont="1" applyBorder="1"/>
    <xf numFmtId="0" fontId="39" fillId="12" borderId="1" xfId="34" applyFont="1" applyFill="1" applyBorder="1" applyAlignment="1">
      <alignment horizontal="center" vertical="center" wrapText="1"/>
    </xf>
    <xf numFmtId="0" fontId="40" fillId="0" borderId="1" xfId="33" applyFont="1" applyBorder="1"/>
    <xf numFmtId="165" fontId="39" fillId="12" borderId="8"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165" fontId="39" fillId="12" borderId="8" xfId="33" applyNumberFormat="1" applyFont="1" applyFill="1" applyBorder="1" applyAlignment="1">
      <alignment horizontal="center" vertical="center" wrapText="1"/>
    </xf>
    <xf numFmtId="165" fontId="39" fillId="12" borderId="1" xfId="33" applyNumberFormat="1" applyFont="1" applyFill="1" applyBorder="1" applyAlignment="1">
      <alignment horizontal="center" vertical="center" wrapText="1"/>
    </xf>
    <xf numFmtId="0" fontId="43" fillId="0" borderId="1" xfId="33" applyFont="1" applyBorder="1"/>
    <xf numFmtId="0" fontId="39" fillId="12" borderId="1" xfId="34" applyFont="1" applyFill="1" applyBorder="1" applyAlignment="1">
      <alignment horizontal="center" vertical="center" wrapText="1"/>
    </xf>
    <xf numFmtId="0" fontId="8" fillId="0" borderId="1" xfId="33" applyBorder="1"/>
    <xf numFmtId="165" fontId="39" fillId="12" borderId="1"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0" fontId="39" fillId="0" borderId="2" xfId="34" applyFont="1" applyBorder="1" applyAlignment="1">
      <alignment horizontal="center" vertical="center" wrapText="1"/>
    </xf>
    <xf numFmtId="0" fontId="8" fillId="0" borderId="1" xfId="25" applyBorder="1"/>
    <xf numFmtId="0" fontId="39" fillId="12" borderId="1" xfId="34" applyFont="1" applyFill="1" applyBorder="1" applyAlignment="1">
      <alignment horizontal="center" vertical="center" wrapText="1"/>
    </xf>
    <xf numFmtId="0" fontId="8" fillId="0" borderId="1" xfId="33" applyBorder="1"/>
    <xf numFmtId="0" fontId="8" fillId="12" borderId="13" xfId="33" applyFill="1" applyBorder="1" applyAlignment="1">
      <alignment horizontal="center" vertical="center" wrapText="1"/>
    </xf>
    <xf numFmtId="165" fontId="39" fillId="12" borderId="13" xfId="33" applyNumberFormat="1"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0" xfId="33" applyFont="1"/>
    <xf numFmtId="0" fontId="40" fillId="0" borderId="1" xfId="33" applyFont="1" applyBorder="1"/>
    <xf numFmtId="0" fontId="39" fillId="12" borderId="1" xfId="34" applyFont="1" applyFill="1" applyBorder="1" applyAlignment="1">
      <alignment horizontal="center" vertical="center" wrapText="1"/>
    </xf>
    <xf numFmtId="0" fontId="40" fillId="0" borderId="1" xfId="33" applyFont="1" applyBorder="1"/>
    <xf numFmtId="165" fontId="39" fillId="12" borderId="8"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165" fontId="39" fillId="12" borderId="8" xfId="33" applyNumberFormat="1" applyFont="1" applyFill="1" applyBorder="1" applyAlignment="1">
      <alignment horizontal="center" vertical="center" wrapText="1"/>
    </xf>
    <xf numFmtId="165" fontId="39" fillId="12" borderId="1" xfId="33" applyNumberFormat="1" applyFont="1" applyFill="1" applyBorder="1" applyAlignment="1">
      <alignment horizontal="center" vertical="center" wrapText="1"/>
    </xf>
    <xf numFmtId="0" fontId="43" fillId="0" borderId="1" xfId="33" applyFont="1" applyBorder="1"/>
    <xf numFmtId="0" fontId="39" fillId="12" borderId="1" xfId="34" applyFont="1" applyFill="1" applyBorder="1" applyAlignment="1">
      <alignment horizontal="center" vertical="center" wrapText="1"/>
    </xf>
    <xf numFmtId="0" fontId="8" fillId="0" borderId="1" xfId="33" applyBorder="1"/>
    <xf numFmtId="165" fontId="39" fillId="12" borderId="1"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0" fontId="39" fillId="0" borderId="2" xfId="34" applyFont="1" applyBorder="1" applyAlignment="1">
      <alignment horizontal="center" vertical="center" wrapText="1"/>
    </xf>
    <xf numFmtId="0" fontId="8" fillId="0" borderId="1" xfId="25" applyBorder="1"/>
    <xf numFmtId="0" fontId="8" fillId="0" borderId="0" xfId="25"/>
    <xf numFmtId="0" fontId="39" fillId="12" borderId="1" xfId="34" applyFont="1" applyFill="1" applyBorder="1" applyAlignment="1">
      <alignment horizontal="center" vertical="center" wrapText="1"/>
    </xf>
    <xf numFmtId="0" fontId="8" fillId="0" borderId="1" xfId="33" applyBorder="1"/>
    <xf numFmtId="0" fontId="8" fillId="12" borderId="13" xfId="33" applyFill="1" applyBorder="1" applyAlignment="1">
      <alignment horizontal="center" vertical="center" wrapText="1"/>
    </xf>
    <xf numFmtId="165" fontId="39" fillId="12" borderId="13" xfId="33" applyNumberFormat="1"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1" xfId="33" applyFont="1" applyBorder="1"/>
    <xf numFmtId="0" fontId="39" fillId="12" borderId="1" xfId="34" applyFont="1" applyFill="1" applyBorder="1" applyAlignment="1">
      <alignment horizontal="center" vertical="center" wrapText="1"/>
    </xf>
    <xf numFmtId="165" fontId="39" fillId="12" borderId="8" xfId="34" applyNumberFormat="1" applyFont="1" applyFill="1" applyBorder="1" applyAlignment="1">
      <alignment horizontal="center" vertical="center" wrapText="1"/>
    </xf>
    <xf numFmtId="0" fontId="40" fillId="0" borderId="0" xfId="33" applyFont="1"/>
    <xf numFmtId="0" fontId="40" fillId="0" borderId="1" xfId="33" applyFont="1" applyBorder="1"/>
    <xf numFmtId="0" fontId="39" fillId="12" borderId="1" xfId="34" applyFont="1" applyFill="1" applyBorder="1" applyAlignment="1">
      <alignment horizontal="center" vertical="center" wrapText="1"/>
    </xf>
    <xf numFmtId="0" fontId="40" fillId="0" borderId="1" xfId="33" applyFont="1" applyBorder="1"/>
    <xf numFmtId="165" fontId="39" fillId="12" borderId="8"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165" fontId="39" fillId="12" borderId="8" xfId="33" applyNumberFormat="1" applyFont="1" applyFill="1" applyBorder="1" applyAlignment="1">
      <alignment horizontal="center" vertical="center" wrapText="1"/>
    </xf>
    <xf numFmtId="165" fontId="39" fillId="12" borderId="1" xfId="33" applyNumberFormat="1" applyFont="1" applyFill="1" applyBorder="1" applyAlignment="1">
      <alignment horizontal="center" vertical="center" wrapText="1"/>
    </xf>
    <xf numFmtId="0" fontId="43" fillId="0" borderId="1" xfId="33" applyFont="1" applyBorder="1"/>
    <xf numFmtId="0" fontId="39" fillId="12" borderId="1" xfId="34" applyFont="1" applyFill="1" applyBorder="1" applyAlignment="1">
      <alignment horizontal="center" vertical="center" wrapText="1"/>
    </xf>
    <xf numFmtId="0" fontId="8" fillId="0" borderId="1" xfId="33" applyBorder="1"/>
    <xf numFmtId="165" fontId="39" fillId="12" borderId="1" xfId="33" applyNumberFormat="1" applyFont="1" applyFill="1" applyBorder="1" applyAlignment="1">
      <alignment horizontal="center" vertical="center" wrapText="1"/>
    </xf>
    <xf numFmtId="0" fontId="39" fillId="12" borderId="1" xfId="34" applyFont="1" applyFill="1" applyBorder="1" applyAlignment="1">
      <alignment horizontal="center" vertical="center" wrapText="1"/>
    </xf>
    <xf numFmtId="0" fontId="39" fillId="0" borderId="2" xfId="34" applyFont="1" applyBorder="1" applyAlignment="1">
      <alignment horizontal="center" vertical="center" wrapText="1"/>
    </xf>
    <xf numFmtId="0" fontId="8" fillId="0" borderId="1" xfId="25" applyBorder="1"/>
    <xf numFmtId="0" fontId="8" fillId="0" borderId="1" xfId="25" applyBorder="1"/>
    <xf numFmtId="0" fontId="39" fillId="12" borderId="1" xfId="34" applyFont="1" applyFill="1" applyBorder="1" applyAlignment="1">
      <alignment horizontal="center" vertical="center" wrapText="1"/>
    </xf>
    <xf numFmtId="0" fontId="39" fillId="0" borderId="2" xfId="34" applyFont="1" applyBorder="1" applyAlignment="1">
      <alignment horizontal="center" vertical="center" wrapText="1"/>
    </xf>
    <xf numFmtId="0" fontId="8" fillId="0" borderId="1" xfId="33" applyBorder="1"/>
    <xf numFmtId="165" fontId="39" fillId="12" borderId="1" xfId="33" applyNumberFormat="1" applyFont="1" applyFill="1" applyBorder="1" applyAlignment="1">
      <alignment horizontal="center" vertical="center" wrapText="1"/>
    </xf>
    <xf numFmtId="0" fontId="8" fillId="12" borderId="13" xfId="33" applyFill="1" applyBorder="1" applyAlignment="1">
      <alignment horizontal="center" vertical="center" wrapText="1"/>
    </xf>
    <xf numFmtId="165" fontId="39" fillId="12" borderId="13" xfId="33" applyNumberFormat="1" applyFont="1" applyFill="1" applyBorder="1" applyAlignment="1">
      <alignment horizontal="center" vertical="center" wrapText="1"/>
    </xf>
    <xf numFmtId="0" fontId="8" fillId="12" borderId="13" xfId="33" applyFont="1" applyFill="1" applyBorder="1" applyAlignment="1">
      <alignment horizontal="center" vertical="center" wrapText="1"/>
    </xf>
    <xf numFmtId="165" fontId="39" fillId="12" borderId="8" xfId="9" applyNumberFormat="1" applyFont="1" applyFill="1" applyBorder="1" applyAlignment="1">
      <alignment horizontal="center" vertical="center" wrapText="1"/>
    </xf>
    <xf numFmtId="0" fontId="40" fillId="0" borderId="1" xfId="6" applyFont="1" applyBorder="1"/>
    <xf numFmtId="0" fontId="45" fillId="0" borderId="0" xfId="6" applyFont="1"/>
    <xf numFmtId="0" fontId="39" fillId="12" borderId="1" xfId="9" applyFont="1" applyFill="1" applyBorder="1" applyAlignment="1">
      <alignment horizontal="center" vertical="center" wrapText="1"/>
    </xf>
    <xf numFmtId="165" fontId="39" fillId="12" borderId="8" xfId="9" applyNumberFormat="1" applyFont="1" applyFill="1" applyBorder="1" applyAlignment="1">
      <alignment horizontal="center" vertical="center" wrapText="1"/>
    </xf>
    <xf numFmtId="0" fontId="40"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165" fontId="39" fillId="12" borderId="1" xfId="7" applyNumberFormat="1" applyFont="1" applyFill="1" applyBorder="1" applyAlignment="1">
      <alignment horizontal="center" vertical="center" wrapText="1"/>
    </xf>
    <xf numFmtId="0" fontId="0" fillId="0" borderId="0" xfId="0"/>
    <xf numFmtId="0" fontId="39" fillId="12" borderId="1" xfId="9" applyFont="1" applyFill="1" applyBorder="1" applyAlignment="1">
      <alignment horizontal="center" vertical="center" wrapText="1"/>
    </xf>
    <xf numFmtId="165" fontId="39" fillId="12" borderId="1" xfId="6" applyNumberFormat="1" applyFont="1" applyFill="1" applyBorder="1" applyAlignment="1">
      <alignment horizontal="center" vertical="center" wrapText="1"/>
    </xf>
    <xf numFmtId="0" fontId="41" fillId="0" borderId="1" xfId="6" applyFont="1" applyBorder="1"/>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165" fontId="18" fillId="12" borderId="13" xfId="6" applyNumberFormat="1" applyFont="1" applyFill="1" applyBorder="1" applyAlignment="1">
      <alignment horizontal="center" vertical="center" wrapText="1"/>
    </xf>
    <xf numFmtId="165" fontId="39" fillId="12" borderId="8" xfId="65" applyNumberFormat="1" applyFont="1" applyFill="1" applyBorder="1" applyAlignment="1">
      <alignment horizontal="center" vertical="center" wrapText="1"/>
    </xf>
    <xf numFmtId="0" fontId="40" fillId="0" borderId="1" xfId="75" applyFont="1" applyBorder="1"/>
    <xf numFmtId="1" fontId="47" fillId="12" borderId="1" xfId="6" applyNumberFormat="1" applyFont="1" applyFill="1" applyBorder="1" applyAlignment="1">
      <alignment horizontal="center" vertical="center" wrapText="1"/>
    </xf>
    <xf numFmtId="1" fontId="44" fillId="12" borderId="1" xfId="66" applyNumberFormat="1" applyFont="1" applyFill="1" applyBorder="1" applyAlignment="1">
      <alignment horizontal="center" vertical="center" wrapText="1"/>
    </xf>
    <xf numFmtId="1" fontId="44" fillId="12" borderId="1" xfId="33" applyNumberFormat="1" applyFont="1" applyFill="1" applyBorder="1" applyAlignment="1">
      <alignment horizontal="center" vertical="center" wrapText="1"/>
    </xf>
    <xf numFmtId="1" fontId="39" fillId="12" borderId="1" xfId="66" applyNumberFormat="1" applyFont="1" applyFill="1" applyBorder="1" applyAlignment="1">
      <alignment horizontal="center" vertical="center" wrapText="1"/>
    </xf>
    <xf numFmtId="0" fontId="39" fillId="12" borderId="1" xfId="64" applyFont="1" applyFill="1" applyBorder="1" applyAlignment="1">
      <alignment horizontal="center" vertical="center" wrapText="1"/>
    </xf>
    <xf numFmtId="165" fontId="39" fillId="12" borderId="8" xfId="64" applyNumberFormat="1" applyFont="1" applyFill="1" applyBorder="1" applyAlignment="1">
      <alignment horizontal="center" vertical="center" wrapText="1"/>
    </xf>
    <xf numFmtId="0" fontId="40" fillId="0" borderId="0" xfId="66" applyFont="1"/>
    <xf numFmtId="0" fontId="40" fillId="0" borderId="1" xfId="66" applyFont="1" applyBorder="1"/>
    <xf numFmtId="0" fontId="39" fillId="12" borderId="1" xfId="64" applyFont="1" applyFill="1" applyBorder="1" applyAlignment="1">
      <alignment horizontal="center" vertical="center" wrapText="1"/>
    </xf>
    <xf numFmtId="0" fontId="40" fillId="0" borderId="1" xfId="66" applyFont="1" applyBorder="1"/>
    <xf numFmtId="0" fontId="39" fillId="12" borderId="1" xfId="64" applyFont="1" applyFill="1" applyBorder="1" applyAlignment="1">
      <alignment horizontal="center" vertical="center" wrapText="1"/>
    </xf>
    <xf numFmtId="165" fontId="39" fillId="12" borderId="8" xfId="66" applyNumberFormat="1" applyFont="1" applyFill="1" applyBorder="1" applyAlignment="1">
      <alignment horizontal="center" vertical="center" wrapText="1"/>
    </xf>
    <xf numFmtId="165" fontId="39" fillId="12" borderId="1" xfId="66" applyNumberFormat="1" applyFont="1" applyFill="1" applyBorder="1" applyAlignment="1">
      <alignment horizontal="center" vertical="center" wrapText="1"/>
    </xf>
    <xf numFmtId="0" fontId="43" fillId="0" borderId="1" xfId="66" applyFont="1" applyBorder="1"/>
    <xf numFmtId="0" fontId="39" fillId="12" borderId="1" xfId="64" applyFont="1" applyFill="1" applyBorder="1" applyAlignment="1">
      <alignment horizontal="center" vertical="center" wrapText="1"/>
    </xf>
    <xf numFmtId="0" fontId="7" fillId="0" borderId="1" xfId="66" applyBorder="1"/>
    <xf numFmtId="165" fontId="39" fillId="12" borderId="1" xfId="66" applyNumberFormat="1" applyFont="1" applyFill="1" applyBorder="1" applyAlignment="1">
      <alignment horizontal="center" vertical="center" wrapText="1"/>
    </xf>
    <xf numFmtId="0" fontId="39" fillId="12" borderId="1" xfId="64" applyFont="1" applyFill="1" applyBorder="1" applyAlignment="1">
      <alignment horizontal="center" vertical="center" wrapText="1"/>
    </xf>
    <xf numFmtId="0" fontId="7" fillId="0" borderId="1" xfId="66" applyBorder="1"/>
    <xf numFmtId="165" fontId="39" fillId="12" borderId="1" xfId="66" applyNumberFormat="1" applyFont="1" applyFill="1" applyBorder="1" applyAlignment="1">
      <alignment horizontal="center" vertical="center" wrapText="1"/>
    </xf>
    <xf numFmtId="0" fontId="7" fillId="12" borderId="13" xfId="66" applyFill="1" applyBorder="1" applyAlignment="1">
      <alignment horizontal="center" vertical="center" wrapText="1"/>
    </xf>
    <xf numFmtId="165" fontId="39" fillId="12" borderId="13" xfId="66" applyNumberFormat="1"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165" fontId="18" fillId="12" borderId="1" xfId="9"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18" fillId="12" borderId="1" xfId="9" applyFont="1" applyFill="1" applyBorder="1" applyAlignment="1">
      <alignment horizontal="center" vertical="center" wrapText="1"/>
    </xf>
    <xf numFmtId="0" fontId="9" fillId="0" borderId="0" xfId="6" applyFont="1"/>
    <xf numFmtId="0" fontId="31" fillId="0" borderId="0" xfId="6"/>
    <xf numFmtId="0" fontId="31" fillId="0" borderId="1" xfId="6" applyBorder="1"/>
    <xf numFmtId="0" fontId="27" fillId="0" borderId="0" xfId="6" applyFont="1"/>
    <xf numFmtId="0" fontId="31" fillId="12" borderId="13" xfId="6" applyFill="1" applyBorder="1" applyAlignment="1">
      <alignment horizontal="center" vertical="center" wrapText="1"/>
    </xf>
    <xf numFmtId="165" fontId="18" fillId="12" borderId="13" xfId="6" applyNumberFormat="1" applyFont="1" applyFill="1" applyBorder="1" applyAlignment="1">
      <alignment horizontal="center" vertical="center" wrapText="1"/>
    </xf>
    <xf numFmtId="165" fontId="18" fillId="19" borderId="13" xfId="6" applyNumberFormat="1" applyFont="1" applyFill="1" applyBorder="1" applyAlignment="1">
      <alignment horizontal="center" vertical="center" wrapText="1"/>
    </xf>
    <xf numFmtId="165" fontId="49" fillId="12" borderId="8" xfId="80" applyNumberFormat="1" applyFont="1" applyFill="1" applyBorder="1" applyAlignment="1">
      <alignment horizontal="center" vertical="center" wrapText="1"/>
    </xf>
    <xf numFmtId="0" fontId="48" fillId="0" borderId="1" xfId="82" applyFont="1" applyBorder="1"/>
    <xf numFmtId="0" fontId="49" fillId="12" borderId="1" xfId="80" applyFont="1" applyFill="1" applyBorder="1" applyAlignment="1">
      <alignment horizontal="center" vertical="center" wrapText="1"/>
    </xf>
    <xf numFmtId="165" fontId="49" fillId="12" borderId="8" xfId="80" applyNumberFormat="1" applyFont="1" applyFill="1" applyBorder="1" applyAlignment="1">
      <alignment horizontal="center" vertical="center" wrapText="1"/>
    </xf>
    <xf numFmtId="0" fontId="48" fillId="0" borderId="0" xfId="82" applyFont="1"/>
    <xf numFmtId="0" fontId="48" fillId="0" borderId="1" xfId="82" applyFont="1" applyBorder="1"/>
    <xf numFmtId="0" fontId="49" fillId="12" borderId="1" xfId="80" applyFont="1" applyFill="1" applyBorder="1" applyAlignment="1">
      <alignment horizontal="center" vertical="center" wrapText="1"/>
    </xf>
    <xf numFmtId="0" fontId="48" fillId="0" borderId="1" xfId="82" applyFont="1" applyBorder="1"/>
    <xf numFmtId="0" fontId="49" fillId="12" borderId="1" xfId="80" applyFont="1" applyFill="1" applyBorder="1" applyAlignment="1">
      <alignment horizontal="center" vertical="center" wrapText="1"/>
    </xf>
    <xf numFmtId="165" fontId="49" fillId="12" borderId="8" xfId="82" applyNumberFormat="1" applyFont="1" applyFill="1" applyBorder="1" applyAlignment="1">
      <alignment horizontal="center" vertical="center" wrapText="1"/>
    </xf>
    <xf numFmtId="165" fontId="49" fillId="12" borderId="1" xfId="82" applyNumberFormat="1" applyFont="1" applyFill="1" applyBorder="1" applyAlignment="1">
      <alignment horizontal="center" vertical="center" wrapText="1"/>
    </xf>
    <xf numFmtId="0" fontId="51" fillId="0" borderId="1" xfId="82" applyFont="1" applyBorder="1"/>
    <xf numFmtId="0" fontId="49" fillId="12" borderId="1" xfId="80" applyFont="1" applyFill="1" applyBorder="1" applyAlignment="1">
      <alignment horizontal="center" vertical="center" wrapText="1"/>
    </xf>
    <xf numFmtId="0" fontId="37" fillId="0" borderId="1" xfId="82" applyBorder="1"/>
    <xf numFmtId="165" fontId="49" fillId="12" borderId="1" xfId="82" applyNumberFormat="1" applyFont="1" applyFill="1" applyBorder="1" applyAlignment="1">
      <alignment horizontal="center" vertical="center" wrapText="1"/>
    </xf>
    <xf numFmtId="0" fontId="0" fillId="0" borderId="0" xfId="0"/>
    <xf numFmtId="0" fontId="49" fillId="12" borderId="1" xfId="80" applyFont="1" applyFill="1" applyBorder="1" applyAlignment="1">
      <alignment horizontal="center" vertical="center" wrapText="1"/>
    </xf>
    <xf numFmtId="0" fontId="37" fillId="0" borderId="1" xfId="82" applyBorder="1"/>
    <xf numFmtId="165" fontId="49" fillId="12" borderId="1" xfId="82" applyNumberFormat="1" applyFont="1" applyFill="1" applyBorder="1" applyAlignment="1">
      <alignment horizontal="center" vertical="center" wrapText="1"/>
    </xf>
    <xf numFmtId="0" fontId="37" fillId="12" borderId="13" xfId="82" applyFill="1" applyBorder="1" applyAlignment="1">
      <alignment horizontal="center" vertical="center" wrapText="1"/>
    </xf>
    <xf numFmtId="165" fontId="49" fillId="12" borderId="13" xfId="82" applyNumberFormat="1" applyFont="1" applyFill="1" applyBorder="1" applyAlignment="1">
      <alignment horizontal="center" vertical="center" wrapText="1"/>
    </xf>
    <xf numFmtId="165" fontId="39" fillId="20" borderId="8" xfId="108" applyNumberFormat="1" applyFont="1" applyFill="1" applyBorder="1" applyAlignment="1">
      <alignment horizontal="center" vertical="center" wrapText="1"/>
    </xf>
    <xf numFmtId="0" fontId="40" fillId="0" borderId="1" xfId="111" applyFont="1" applyBorder="1"/>
    <xf numFmtId="0" fontId="39" fillId="20" borderId="1" xfId="107" applyFont="1" applyFill="1" applyBorder="1" applyAlignment="1">
      <alignment horizontal="center" vertical="center" wrapText="1"/>
    </xf>
    <xf numFmtId="165" fontId="39" fillId="20" borderId="8" xfId="107" applyNumberFormat="1" applyFont="1" applyFill="1" applyBorder="1" applyAlignment="1">
      <alignment horizontal="center" vertical="center" wrapText="1"/>
    </xf>
    <xf numFmtId="0" fontId="40" fillId="0" borderId="1" xfId="109" applyFont="1" applyBorder="1"/>
    <xf numFmtId="0" fontId="40" fillId="0" borderId="0" xfId="109" applyFont="1"/>
    <xf numFmtId="0" fontId="39" fillId="20" borderId="1" xfId="107" applyFont="1" applyFill="1" applyBorder="1" applyAlignment="1">
      <alignment horizontal="center" vertical="center" wrapText="1"/>
    </xf>
    <xf numFmtId="0" fontId="40" fillId="0" borderId="1" xfId="109" applyFont="1" applyBorder="1"/>
    <xf numFmtId="165" fontId="39" fillId="20" borderId="8" xfId="109" applyNumberFormat="1" applyFont="1" applyFill="1" applyBorder="1" applyAlignment="1">
      <alignment horizontal="center" vertical="center" wrapText="1"/>
    </xf>
    <xf numFmtId="0" fontId="39" fillId="20" borderId="1" xfId="107" applyFont="1" applyFill="1" applyBorder="1" applyAlignment="1">
      <alignment horizontal="center" vertical="center" wrapText="1"/>
    </xf>
    <xf numFmtId="165" fontId="39" fillId="20" borderId="8" xfId="109" applyNumberFormat="1" applyFont="1" applyFill="1" applyBorder="1" applyAlignment="1">
      <alignment horizontal="center" vertical="center" wrapText="1"/>
    </xf>
    <xf numFmtId="165" fontId="39" fillId="20" borderId="1" xfId="109" applyNumberFormat="1" applyFont="1" applyFill="1" applyBorder="1" applyAlignment="1">
      <alignment horizontal="center" vertical="center" wrapText="1"/>
    </xf>
    <xf numFmtId="0" fontId="43" fillId="0" borderId="1" xfId="109" applyFont="1" applyBorder="1"/>
    <xf numFmtId="0" fontId="39" fillId="20" borderId="1" xfId="107" applyFont="1" applyFill="1" applyBorder="1" applyAlignment="1">
      <alignment horizontal="center" vertical="center" wrapText="1"/>
    </xf>
    <xf numFmtId="0" fontId="56" fillId="0" borderId="1" xfId="109" applyBorder="1"/>
    <xf numFmtId="165" fontId="39" fillId="20" borderId="1" xfId="109" applyNumberFormat="1" applyFont="1" applyFill="1" applyBorder="1" applyAlignment="1">
      <alignment horizontal="center" vertical="center" wrapText="1"/>
    </xf>
    <xf numFmtId="0" fontId="39" fillId="20" borderId="1" xfId="107" applyFont="1" applyFill="1" applyBorder="1" applyAlignment="1">
      <alignment horizontal="center" vertical="center" wrapText="1"/>
    </xf>
    <xf numFmtId="0" fontId="56" fillId="0" borderId="1" xfId="109" applyBorder="1"/>
    <xf numFmtId="165" fontId="39" fillId="20" borderId="13" xfId="109" applyNumberFormat="1" applyFont="1" applyFill="1" applyBorder="1" applyAlignment="1">
      <alignment horizontal="center" vertical="center" wrapText="1"/>
    </xf>
    <xf numFmtId="0" fontId="56" fillId="20" borderId="13" xfId="109" applyFill="1" applyBorder="1" applyAlignment="1">
      <alignment horizontal="center" vertical="center" wrapText="1"/>
    </xf>
    <xf numFmtId="165" fontId="58" fillId="20" borderId="8" xfId="97" applyNumberFormat="1" applyFont="1" applyFill="1" applyBorder="1" applyAlignment="1">
      <alignment horizontal="center" vertical="center" wrapText="1"/>
    </xf>
    <xf numFmtId="0" fontId="60" fillId="0" borderId="1" xfId="97" applyFont="1" applyBorder="1"/>
    <xf numFmtId="0" fontId="58" fillId="20" borderId="1" xfId="97" applyFont="1" applyFill="1" applyBorder="1" applyAlignment="1">
      <alignment horizontal="center" vertical="center" wrapText="1"/>
    </xf>
    <xf numFmtId="165" fontId="58" fillId="20" borderId="8" xfId="97" applyNumberFormat="1" applyFont="1" applyFill="1" applyBorder="1" applyAlignment="1">
      <alignment horizontal="center" vertical="center" wrapText="1"/>
    </xf>
    <xf numFmtId="0" fontId="60" fillId="0" borderId="1" xfId="97" applyFont="1" applyBorder="1"/>
    <xf numFmtId="0" fontId="60" fillId="0" borderId="0" xfId="97" applyFont="1"/>
    <xf numFmtId="0" fontId="58" fillId="20" borderId="1" xfId="97" applyFont="1" applyFill="1" applyBorder="1" applyAlignment="1">
      <alignment horizontal="center" vertical="center" wrapText="1"/>
    </xf>
    <xf numFmtId="165" fontId="58" fillId="20" borderId="8" xfId="97" applyNumberFormat="1" applyFont="1" applyFill="1" applyBorder="1" applyAlignment="1">
      <alignment horizontal="center" vertical="center" wrapText="1"/>
    </xf>
    <xf numFmtId="0" fontId="60" fillId="0" borderId="1" xfId="97" applyFont="1" applyBorder="1"/>
    <xf numFmtId="0" fontId="58" fillId="20" borderId="1" xfId="97" applyFont="1" applyFill="1" applyBorder="1" applyAlignment="1">
      <alignment horizontal="center" vertical="center" wrapText="1"/>
    </xf>
    <xf numFmtId="165" fontId="58" fillId="20" borderId="8" xfId="97" applyNumberFormat="1" applyFont="1" applyFill="1" applyBorder="1" applyAlignment="1">
      <alignment horizontal="center" vertical="center" wrapText="1"/>
    </xf>
    <xf numFmtId="165" fontId="58" fillId="20" borderId="1" xfId="97" applyNumberFormat="1" applyFont="1" applyFill="1" applyBorder="1" applyAlignment="1">
      <alignment horizontal="center" vertical="center" wrapText="1"/>
    </xf>
    <xf numFmtId="0" fontId="61" fillId="0" borderId="1" xfId="97" applyFont="1" applyBorder="1"/>
    <xf numFmtId="0" fontId="57" fillId="0" borderId="1" xfId="97" applyFont="1" applyBorder="1"/>
    <xf numFmtId="0" fontId="58" fillId="20" borderId="1" xfId="97" applyFont="1" applyFill="1" applyBorder="1" applyAlignment="1">
      <alignment horizontal="center" vertical="center" wrapText="1"/>
    </xf>
    <xf numFmtId="165" fontId="58" fillId="20" borderId="1" xfId="97" applyNumberFormat="1" applyFont="1" applyFill="1" applyBorder="1" applyAlignment="1">
      <alignment horizontal="center" vertical="center" wrapText="1"/>
    </xf>
    <xf numFmtId="0" fontId="57" fillId="0" borderId="1" xfId="97" applyFont="1" applyBorder="1"/>
    <xf numFmtId="0" fontId="58" fillId="20" borderId="1" xfId="97" applyFont="1" applyFill="1" applyBorder="1" applyAlignment="1">
      <alignment horizontal="center" vertical="center" wrapText="1"/>
    </xf>
    <xf numFmtId="0" fontId="58" fillId="0" borderId="2" xfId="97" applyFont="1" applyBorder="1" applyAlignment="1">
      <alignment horizontal="center" vertical="center" wrapText="1"/>
    </xf>
    <xf numFmtId="165" fontId="58" fillId="20" borderId="1" xfId="97" applyNumberFormat="1" applyFont="1" applyFill="1" applyBorder="1" applyAlignment="1">
      <alignment horizontal="center" vertical="center" wrapText="1"/>
    </xf>
    <xf numFmtId="0" fontId="57" fillId="0" borderId="1" xfId="97" applyFont="1" applyBorder="1"/>
    <xf numFmtId="0" fontId="58" fillId="20" borderId="1" xfId="97" applyFont="1" applyFill="1" applyBorder="1" applyAlignment="1">
      <alignment horizontal="center" vertical="center" wrapText="1"/>
    </xf>
    <xf numFmtId="165" fontId="58" fillId="20" borderId="13" xfId="97" applyNumberFormat="1" applyFont="1" applyFill="1" applyBorder="1" applyAlignment="1">
      <alignment horizontal="center" vertical="center" wrapText="1"/>
    </xf>
    <xf numFmtId="0" fontId="57" fillId="20" borderId="13" xfId="97"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165" fontId="39" fillId="12" borderId="8" xfId="9"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165" fontId="39" fillId="12" borderId="1" xfId="7" applyNumberFormat="1" applyFont="1" applyFill="1" applyBorder="1" applyAlignment="1">
      <alignment horizontal="center" vertical="center" wrapText="1"/>
    </xf>
    <xf numFmtId="0" fontId="0" fillId="0" borderId="0" xfId="0"/>
    <xf numFmtId="0" fontId="31" fillId="0" borderId="1" xfId="6" applyBorder="1"/>
    <xf numFmtId="165" fontId="18" fillId="12" borderId="1" xfId="6" applyNumberFormat="1" applyFont="1" applyFill="1" applyBorder="1" applyAlignment="1">
      <alignment horizontal="center" vertical="center" wrapText="1"/>
    </xf>
    <xf numFmtId="165" fontId="39"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165" fontId="18" fillId="12" borderId="13" xfId="6" applyNumberFormat="1" applyFont="1" applyFill="1" applyBorder="1" applyAlignment="1">
      <alignment horizontal="center" vertical="center" wrapText="1"/>
    </xf>
    <xf numFmtId="165" fontId="39" fillId="12" borderId="13" xfId="6" applyNumberFormat="1"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1" fontId="41" fillId="12" borderId="11" xfId="9" applyNumberFormat="1" applyFont="1" applyFill="1" applyBorder="1" applyAlignment="1">
      <alignment horizontal="center" vertical="center"/>
    </xf>
    <xf numFmtId="1" fontId="41" fillId="12" borderId="21" xfId="9" applyNumberFormat="1" applyFont="1" applyFill="1" applyBorder="1" applyAlignment="1">
      <alignment horizontal="center" vertical="center"/>
    </xf>
    <xf numFmtId="1" fontId="41" fillId="12" borderId="22" xfId="9" applyNumberFormat="1" applyFont="1" applyFill="1" applyBorder="1" applyAlignment="1">
      <alignment horizontal="center" vertical="center"/>
    </xf>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applyAlignment="1">
      <alignment horizontal="center" vertical="center"/>
    </xf>
    <xf numFmtId="0" fontId="31" fillId="12" borderId="13" xfId="6" applyFill="1" applyBorder="1" applyAlignment="1">
      <alignment horizontal="center" vertical="center" wrapText="1"/>
    </xf>
    <xf numFmtId="165" fontId="18" fillId="12" borderId="13" xfId="6" applyNumberFormat="1" applyFont="1" applyFill="1" applyBorder="1" applyAlignment="1">
      <alignment horizontal="center" vertical="center" wrapText="1"/>
    </xf>
    <xf numFmtId="1" fontId="30" fillId="12" borderId="1" xfId="6" applyNumberFormat="1" applyFont="1" applyFill="1" applyBorder="1" applyAlignment="1">
      <alignment horizontal="center" vertical="center" wrapText="1"/>
    </xf>
    <xf numFmtId="1" fontId="18" fillId="12" borderId="1" xfId="6" applyNumberFormat="1" applyFont="1" applyFill="1" applyBorder="1" applyAlignment="1">
      <alignment horizontal="center" vertical="center" wrapText="1"/>
    </xf>
    <xf numFmtId="2" fontId="18" fillId="12" borderId="13" xfId="6" applyNumberFormat="1"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0" fillId="0" borderId="0" xfId="0"/>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165" fontId="18" fillId="12" borderId="13" xfId="6" applyNumberFormat="1"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165" fontId="18" fillId="12" borderId="13" xfId="6" applyNumberFormat="1"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165" fontId="39"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0" fontId="6" fillId="21" borderId="13" xfId="6" applyFont="1" applyFill="1" applyBorder="1" applyAlignment="1">
      <alignment horizontal="center" vertical="center" wrapText="1"/>
    </xf>
    <xf numFmtId="49" fontId="18" fillId="12" borderId="13" xfId="6" applyNumberFormat="1"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9" fillId="0" borderId="0" xfId="6" applyFont="1"/>
    <xf numFmtId="0" fontId="31" fillId="0" borderId="1" xfId="6" applyBorder="1"/>
    <xf numFmtId="0" fontId="31" fillId="12" borderId="13" xfId="6" applyFill="1" applyBorder="1" applyAlignment="1">
      <alignment horizontal="center" vertical="center" wrapText="1"/>
    </xf>
    <xf numFmtId="165" fontId="18" fillId="12" borderId="13" xfId="6" applyNumberFormat="1" applyFont="1" applyFill="1" applyBorder="1" applyAlignment="1">
      <alignment horizontal="center" vertical="center" wrapText="1"/>
    </xf>
    <xf numFmtId="2" fontId="18" fillId="12" borderId="13" xfId="6" applyNumberFormat="1" applyFont="1" applyFill="1" applyBorder="1" applyAlignment="1">
      <alignment horizontal="center" vertical="center" wrapText="1"/>
    </xf>
    <xf numFmtId="165" fontId="39" fillId="12" borderId="8" xfId="127" applyNumberFormat="1" applyFont="1" applyFill="1" applyBorder="1" applyAlignment="1">
      <alignment horizontal="center" vertical="center" wrapText="1"/>
    </xf>
    <xf numFmtId="0" fontId="40" fillId="0" borderId="1" xfId="131" applyFont="1" applyBorder="1"/>
    <xf numFmtId="0" fontId="39" fillId="12" borderId="1" xfId="126" applyFont="1" applyFill="1" applyBorder="1" applyAlignment="1">
      <alignment horizontal="center" vertical="center" wrapText="1"/>
    </xf>
    <xf numFmtId="165" fontId="39" fillId="12" borderId="8" xfId="126" applyNumberFormat="1" applyFont="1" applyFill="1" applyBorder="1" applyAlignment="1">
      <alignment horizontal="center" vertical="center" wrapText="1"/>
    </xf>
    <xf numFmtId="0" fontId="40" fillId="0" borderId="1" xfId="128" applyFont="1" applyBorder="1"/>
    <xf numFmtId="0" fontId="39" fillId="12" borderId="1" xfId="126" applyFont="1" applyFill="1" applyBorder="1" applyAlignment="1">
      <alignment horizontal="center" vertical="center" wrapText="1"/>
    </xf>
    <xf numFmtId="0" fontId="40" fillId="0" borderId="1" xfId="128" applyFont="1" applyBorder="1"/>
    <xf numFmtId="165" fontId="39" fillId="12" borderId="8" xfId="128" applyNumberFormat="1" applyFont="1" applyFill="1" applyBorder="1" applyAlignment="1">
      <alignment horizontal="center" vertical="center" wrapText="1"/>
    </xf>
    <xf numFmtId="0" fontId="39" fillId="12" borderId="1" xfId="126" applyFont="1" applyFill="1" applyBorder="1" applyAlignment="1">
      <alignment horizontal="center" vertical="center" wrapText="1"/>
    </xf>
    <xf numFmtId="165" fontId="39" fillId="12" borderId="8" xfId="128" applyNumberFormat="1" applyFont="1" applyFill="1" applyBorder="1" applyAlignment="1">
      <alignment horizontal="center" vertical="center" wrapText="1"/>
    </xf>
    <xf numFmtId="165" fontId="39" fillId="12" borderId="1" xfId="128" applyNumberFormat="1" applyFont="1" applyFill="1" applyBorder="1" applyAlignment="1">
      <alignment horizontal="center" vertical="center" wrapText="1"/>
    </xf>
    <xf numFmtId="0" fontId="43" fillId="0" borderId="1" xfId="128" applyFont="1" applyBorder="1"/>
    <xf numFmtId="0" fontId="0" fillId="0" borderId="0" xfId="0"/>
    <xf numFmtId="0" fontId="39" fillId="12" borderId="1" xfId="126" applyFont="1" applyFill="1" applyBorder="1" applyAlignment="1">
      <alignment horizontal="center" vertical="center" wrapText="1"/>
    </xf>
    <xf numFmtId="0" fontId="6" fillId="0" borderId="1" xfId="128" applyBorder="1"/>
    <xf numFmtId="165" fontId="39" fillId="12" borderId="1" xfId="128" applyNumberFormat="1" applyFont="1" applyFill="1" applyBorder="1" applyAlignment="1">
      <alignment horizontal="center" vertical="center" wrapText="1"/>
    </xf>
    <xf numFmtId="0" fontId="39" fillId="12" borderId="1" xfId="126" applyFont="1" applyFill="1" applyBorder="1" applyAlignment="1">
      <alignment horizontal="center" vertical="center" wrapText="1"/>
    </xf>
    <xf numFmtId="0" fontId="39" fillId="0" borderId="2" xfId="126" applyFont="1" applyBorder="1" applyAlignment="1">
      <alignment horizontal="center" vertical="center" wrapText="1"/>
    </xf>
    <xf numFmtId="0" fontId="0" fillId="0" borderId="1" xfId="0" applyBorder="1"/>
    <xf numFmtId="0" fontId="39" fillId="12" borderId="1" xfId="126" applyFont="1" applyFill="1" applyBorder="1" applyAlignment="1">
      <alignment horizontal="center" vertical="center" wrapText="1"/>
    </xf>
    <xf numFmtId="0" fontId="6" fillId="0" borderId="1" xfId="128" applyBorder="1"/>
    <xf numFmtId="0" fontId="6" fillId="12" borderId="13" xfId="128" applyFill="1" applyBorder="1" applyAlignment="1">
      <alignment horizontal="center" vertical="center" wrapText="1"/>
    </xf>
    <xf numFmtId="49" fontId="6" fillId="12" borderId="13" xfId="128" applyNumberFormat="1"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165" fontId="39" fillId="22" borderId="8" xfId="9"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165" fontId="39" fillId="12" borderId="8" xfId="9"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9" fillId="0" borderId="1" xfId="6" applyFont="1" applyBorder="1"/>
    <xf numFmtId="165" fontId="39" fillId="21"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165" fontId="39" fillId="12" borderId="8" xfId="7" applyNumberFormat="1" applyFont="1" applyFill="1" applyBorder="1" applyAlignment="1">
      <alignment horizontal="center" vertical="center" wrapText="1"/>
    </xf>
    <xf numFmtId="165" fontId="39" fillId="12" borderId="1" xfId="7" applyNumberFormat="1" applyFont="1" applyFill="1" applyBorder="1" applyAlignment="1">
      <alignment horizontal="center" vertical="center" wrapText="1"/>
    </xf>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165" fontId="39"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0" fillId="0" borderId="1" xfId="0" applyBorder="1"/>
    <xf numFmtId="0" fontId="39" fillId="0" borderId="2" xfId="9" applyFont="1" applyBorder="1" applyAlignment="1">
      <alignment horizontal="center" vertical="center" wrapText="1"/>
    </xf>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9" fillId="0" borderId="0" xfId="6" applyFont="1"/>
    <xf numFmtId="0" fontId="31" fillId="0" borderId="1" xfId="6" applyBorder="1"/>
    <xf numFmtId="0" fontId="31" fillId="12" borderId="13" xfId="6" applyFill="1" applyBorder="1" applyAlignment="1">
      <alignment horizontal="center" vertical="center" wrapText="1"/>
    </xf>
    <xf numFmtId="165" fontId="39" fillId="12" borderId="8" xfId="126" applyNumberFormat="1" applyFont="1" applyFill="1" applyBorder="1" applyAlignment="1">
      <alignment horizontal="center" vertical="center" wrapText="1"/>
    </xf>
    <xf numFmtId="0" fontId="40" fillId="0" borderId="1" xfId="128" applyFont="1" applyBorder="1"/>
    <xf numFmtId="0" fontId="39" fillId="12" borderId="1" xfId="126" applyFont="1" applyFill="1" applyBorder="1" applyAlignment="1">
      <alignment horizontal="center" vertical="center" wrapText="1"/>
    </xf>
    <xf numFmtId="165" fontId="39" fillId="12" borderId="8" xfId="126" applyNumberFormat="1" applyFont="1" applyFill="1" applyBorder="1" applyAlignment="1">
      <alignment horizontal="center" vertical="center" wrapText="1"/>
    </xf>
    <xf numFmtId="0" fontId="40" fillId="0" borderId="1" xfId="128" applyFont="1" applyBorder="1"/>
    <xf numFmtId="0" fontId="39" fillId="12" borderId="1" xfId="126" applyFont="1" applyFill="1" applyBorder="1" applyAlignment="1">
      <alignment horizontal="center" vertical="center" wrapText="1"/>
    </xf>
    <xf numFmtId="0" fontId="40" fillId="0" borderId="1" xfId="128" applyFont="1" applyBorder="1"/>
    <xf numFmtId="165" fontId="39" fillId="12" borderId="8" xfId="128" applyNumberFormat="1" applyFont="1" applyFill="1" applyBorder="1" applyAlignment="1">
      <alignment horizontal="center" vertical="center" wrapText="1"/>
    </xf>
    <xf numFmtId="0" fontId="39" fillId="12" borderId="1" xfId="126" applyFont="1" applyFill="1" applyBorder="1" applyAlignment="1">
      <alignment horizontal="center" vertical="center" wrapText="1"/>
    </xf>
    <xf numFmtId="165" fontId="39" fillId="12" borderId="8" xfId="128" applyNumberFormat="1" applyFont="1" applyFill="1" applyBorder="1" applyAlignment="1">
      <alignment horizontal="center" vertical="center" wrapText="1"/>
    </xf>
    <xf numFmtId="165" fontId="39" fillId="12" borderId="1" xfId="128" applyNumberFormat="1" applyFont="1" applyFill="1" applyBorder="1" applyAlignment="1">
      <alignment horizontal="center" vertical="center" wrapText="1"/>
    </xf>
    <xf numFmtId="0" fontId="43" fillId="0" borderId="1" xfId="128" applyFont="1" applyBorder="1"/>
    <xf numFmtId="0" fontId="0" fillId="0" borderId="0" xfId="0"/>
    <xf numFmtId="0" fontId="39" fillId="12" borderId="1" xfId="126" applyFont="1" applyFill="1" applyBorder="1" applyAlignment="1">
      <alignment horizontal="center" vertical="center" wrapText="1"/>
    </xf>
    <xf numFmtId="0" fontId="6" fillId="0" borderId="1" xfId="128" applyBorder="1"/>
    <xf numFmtId="165" fontId="39" fillId="12" borderId="1" xfId="128" applyNumberFormat="1" applyFont="1" applyFill="1" applyBorder="1" applyAlignment="1">
      <alignment horizontal="center" vertical="center" wrapText="1"/>
    </xf>
    <xf numFmtId="0" fontId="39" fillId="12" borderId="1" xfId="126" applyFont="1" applyFill="1" applyBorder="1" applyAlignment="1">
      <alignment horizontal="center" vertical="center" wrapText="1"/>
    </xf>
    <xf numFmtId="0" fontId="39" fillId="0" borderId="2" xfId="126" applyFont="1" applyBorder="1" applyAlignment="1">
      <alignment horizontal="center" vertical="center" wrapText="1"/>
    </xf>
    <xf numFmtId="0" fontId="0" fillId="0" borderId="1" xfId="0" applyBorder="1"/>
    <xf numFmtId="0" fontId="39" fillId="12" borderId="1" xfId="126" applyFont="1" applyFill="1" applyBorder="1" applyAlignment="1">
      <alignment horizontal="center" vertical="center" wrapText="1"/>
    </xf>
    <xf numFmtId="0" fontId="6" fillId="0" borderId="1" xfId="128" applyBorder="1"/>
    <xf numFmtId="0" fontId="6" fillId="12" borderId="13" xfId="128"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31" fillId="0" borderId="1" xfId="6" applyBorder="1"/>
    <xf numFmtId="165" fontId="18" fillId="12" borderId="1"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0" fontId="0" fillId="0" borderId="1" xfId="0" applyBorder="1"/>
    <xf numFmtId="0" fontId="18" fillId="12" borderId="1" xfId="9" applyFont="1" applyFill="1" applyBorder="1" applyAlignment="1">
      <alignment horizontal="center" vertical="center" wrapText="1"/>
    </xf>
    <xf numFmtId="0" fontId="31" fillId="0" borderId="1" xfId="6" applyBorder="1"/>
    <xf numFmtId="0" fontId="31" fillId="12" borderId="13" xfId="6"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165" fontId="20" fillId="11" borderId="1" xfId="9" applyNumberFormat="1" applyFont="1" applyFill="1" applyBorder="1" applyAlignment="1">
      <alignment horizontal="center" vertical="center"/>
    </xf>
    <xf numFmtId="0" fontId="9" fillId="0" borderId="0" xfId="6" applyFont="1"/>
    <xf numFmtId="0" fontId="9"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0" fontId="9" fillId="0" borderId="1" xfId="6" applyFont="1" applyBorder="1"/>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0" fontId="18" fillId="12" borderId="1" xfId="9" applyFont="1" applyFill="1" applyBorder="1" applyAlignment="1">
      <alignment horizontal="center" vertical="center" wrapText="1"/>
    </xf>
    <xf numFmtId="0" fontId="0" fillId="0" borderId="1" xfId="0" applyBorder="1"/>
    <xf numFmtId="0" fontId="39" fillId="0" borderId="2" xfId="9" applyFont="1" applyBorder="1" applyAlignment="1">
      <alignment horizontal="center" vertical="center" wrapText="1"/>
    </xf>
    <xf numFmtId="0" fontId="18" fillId="12" borderId="1" xfId="9" applyFont="1" applyFill="1" applyBorder="1" applyAlignment="1">
      <alignment horizontal="center" vertical="center" wrapText="1"/>
    </xf>
    <xf numFmtId="0" fontId="9" fillId="0" borderId="0" xfId="6" applyFont="1"/>
    <xf numFmtId="0" fontId="31" fillId="0" borderId="1" xfId="6" applyBorder="1"/>
    <xf numFmtId="0" fontId="31" fillId="12" borderId="13" xfId="6" applyFill="1" applyBorder="1" applyAlignment="1">
      <alignment horizontal="center" vertical="center" wrapText="1"/>
    </xf>
    <xf numFmtId="165" fontId="39" fillId="12" borderId="8" xfId="126" applyNumberFormat="1" applyFont="1" applyFill="1" applyBorder="1" applyAlignment="1">
      <alignment horizontal="center" vertical="center" wrapText="1"/>
    </xf>
    <xf numFmtId="0" fontId="40" fillId="0" borderId="1" xfId="128" applyFont="1" applyBorder="1"/>
    <xf numFmtId="0" fontId="39" fillId="12" borderId="1" xfId="126" applyFont="1" applyFill="1" applyBorder="1" applyAlignment="1">
      <alignment horizontal="center" vertical="center" wrapText="1"/>
    </xf>
    <xf numFmtId="165" fontId="39" fillId="12" borderId="8" xfId="126" applyNumberFormat="1" applyFont="1" applyFill="1" applyBorder="1" applyAlignment="1">
      <alignment horizontal="center" vertical="center" wrapText="1"/>
    </xf>
    <xf numFmtId="0" fontId="40" fillId="0" borderId="1" xfId="128" applyFont="1" applyBorder="1"/>
    <xf numFmtId="0" fontId="39" fillId="12" borderId="1" xfId="126" applyFont="1" applyFill="1" applyBorder="1" applyAlignment="1">
      <alignment horizontal="center" vertical="center" wrapText="1"/>
    </xf>
    <xf numFmtId="0" fontId="40" fillId="0" borderId="1" xfId="128" applyFont="1" applyBorder="1"/>
    <xf numFmtId="165" fontId="39" fillId="12" borderId="8" xfId="128" applyNumberFormat="1" applyFont="1" applyFill="1" applyBorder="1" applyAlignment="1">
      <alignment horizontal="center" vertical="center" wrapText="1"/>
    </xf>
    <xf numFmtId="0" fontId="39" fillId="12" borderId="1" xfId="126" applyFont="1" applyFill="1" applyBorder="1" applyAlignment="1">
      <alignment horizontal="center" vertical="center" wrapText="1"/>
    </xf>
    <xf numFmtId="165" fontId="39" fillId="12" borderId="8" xfId="128" applyNumberFormat="1" applyFont="1" applyFill="1" applyBorder="1" applyAlignment="1">
      <alignment horizontal="center" vertical="center" wrapText="1"/>
    </xf>
    <xf numFmtId="165" fontId="39" fillId="12" borderId="1" xfId="128" applyNumberFormat="1" applyFont="1" applyFill="1" applyBorder="1" applyAlignment="1">
      <alignment horizontal="center" vertical="center" wrapText="1"/>
    </xf>
    <xf numFmtId="0" fontId="43" fillId="0" borderId="1" xfId="128" applyFont="1" applyBorder="1"/>
    <xf numFmtId="0" fontId="0" fillId="0" borderId="0" xfId="0"/>
    <xf numFmtId="0" fontId="39" fillId="12" borderId="1" xfId="126" applyFont="1" applyFill="1" applyBorder="1" applyAlignment="1">
      <alignment horizontal="center" vertical="center" wrapText="1"/>
    </xf>
    <xf numFmtId="0" fontId="39" fillId="0" borderId="2" xfId="126" applyFont="1" applyBorder="1" applyAlignment="1">
      <alignment horizontal="center" vertical="center" wrapText="1"/>
    </xf>
    <xf numFmtId="0" fontId="0" fillId="0" borderId="1" xfId="0" applyBorder="1"/>
    <xf numFmtId="0" fontId="39" fillId="12" borderId="1" xfId="126" applyFont="1" applyFill="1" applyBorder="1" applyAlignment="1">
      <alignment horizontal="center" vertical="center" wrapText="1"/>
    </xf>
    <xf numFmtId="0" fontId="6" fillId="0" borderId="1" xfId="128" applyBorder="1"/>
    <xf numFmtId="0" fontId="6" fillId="12" borderId="13" xfId="128" applyFill="1" applyBorder="1" applyAlignment="1">
      <alignment horizontal="center" vertical="center" wrapText="1"/>
    </xf>
    <xf numFmtId="0" fontId="9" fillId="0" borderId="0" xfId="6" applyFont="1"/>
    <xf numFmtId="165" fontId="42" fillId="15" borderId="33" xfId="0" applyNumberFormat="1" applyFont="1" applyFill="1" applyBorder="1" applyAlignment="1">
      <alignment horizontal="center" vertical="center" wrapText="1"/>
    </xf>
    <xf numFmtId="1" fontId="42" fillId="15" borderId="30" xfId="0" applyNumberFormat="1" applyFont="1" applyFill="1" applyBorder="1" applyAlignment="1">
      <alignment horizontal="center" vertical="center"/>
    </xf>
    <xf numFmtId="1" fontId="42" fillId="15" borderId="31" xfId="0" applyNumberFormat="1" applyFont="1" applyFill="1" applyBorder="1" applyAlignment="1">
      <alignment horizontal="center" vertical="center"/>
    </xf>
    <xf numFmtId="1" fontId="42" fillId="15" borderId="32" xfId="0" applyNumberFormat="1" applyFont="1" applyFill="1" applyBorder="1" applyAlignment="1">
      <alignment horizontal="center" vertical="center"/>
    </xf>
    <xf numFmtId="165" fontId="39" fillId="12" borderId="8" xfId="9" applyNumberFormat="1" applyFont="1" applyFill="1" applyBorder="1" applyAlignment="1">
      <alignment horizontal="center" vertical="center" wrapText="1"/>
    </xf>
    <xf numFmtId="0" fontId="38" fillId="0" borderId="1" xfId="6" applyFont="1" applyBorder="1"/>
    <xf numFmtId="0" fontId="18" fillId="12" borderId="1" xfId="9" applyFont="1" applyFill="1" applyBorder="1" applyAlignment="1">
      <alignment horizontal="center" vertical="center" wrapText="1"/>
    </xf>
    <xf numFmtId="165" fontId="18" fillId="12" borderId="8" xfId="9" applyNumberFormat="1" applyFont="1" applyFill="1" applyBorder="1" applyAlignment="1">
      <alignment horizontal="center" vertical="center" wrapText="1"/>
    </xf>
    <xf numFmtId="0" fontId="9" fillId="0" borderId="1" xfId="6" applyFont="1" applyBorder="1"/>
    <xf numFmtId="165" fontId="20" fillId="15" borderId="33" xfId="0"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9" fillId="0" borderId="1" xfId="6" applyFont="1" applyBorder="1"/>
    <xf numFmtId="165" fontId="18" fillId="12" borderId="8"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165" fontId="18" fillId="12" borderId="8" xfId="7" applyNumberFormat="1" applyFont="1" applyFill="1" applyBorder="1" applyAlignment="1">
      <alignment horizontal="center" vertical="center" wrapText="1"/>
    </xf>
    <xf numFmtId="165" fontId="18" fillId="11" borderId="1" xfId="7" applyNumberFormat="1" applyFont="1" applyFill="1" applyBorder="1" applyAlignment="1">
      <alignment horizontal="center" vertical="center" wrapText="1"/>
    </xf>
    <xf numFmtId="165" fontId="18" fillId="12" borderId="1" xfId="7" applyNumberFormat="1" applyFont="1" applyFill="1" applyBorder="1" applyAlignment="1">
      <alignment horizontal="center" vertical="center" wrapText="1"/>
    </xf>
    <xf numFmtId="0" fontId="27" fillId="0" borderId="1" xfId="6" applyFont="1" applyBorder="1"/>
    <xf numFmtId="0" fontId="0" fillId="0" borderId="0" xfId="0"/>
    <xf numFmtId="165" fontId="18" fillId="11" borderId="9" xfId="6"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18" fillId="0" borderId="2" xfId="9" applyFont="1" applyBorder="1" applyAlignment="1">
      <alignment horizontal="center" vertical="center" wrapText="1"/>
    </xf>
    <xf numFmtId="165" fontId="18" fillId="12" borderId="1" xfId="6" applyNumberFormat="1" applyFont="1" applyFill="1" applyBorder="1" applyAlignment="1">
      <alignment horizontal="center" vertical="center" wrapText="1"/>
    </xf>
    <xf numFmtId="165" fontId="18" fillId="15" borderId="13" xfId="6" applyNumberFormat="1" applyFont="1" applyFill="1" applyBorder="1" applyAlignment="1">
      <alignment horizontal="center" vertical="center" wrapText="1"/>
    </xf>
    <xf numFmtId="165" fontId="18" fillId="15" borderId="28" xfId="6" applyNumberFormat="1" applyFont="1" applyFill="1" applyBorder="1" applyAlignment="1">
      <alignment horizontal="center" vertical="center" wrapText="1"/>
    </xf>
    <xf numFmtId="0" fontId="0" fillId="0" borderId="1" xfId="0" applyBorder="1" applyAlignment="1">
      <alignment horizontal="center"/>
    </xf>
    <xf numFmtId="0" fontId="31" fillId="0" borderId="1" xfId="6" applyBorder="1"/>
    <xf numFmtId="0" fontId="18" fillId="0" borderId="1" xfId="9" applyFont="1" applyBorder="1" applyAlignment="1">
      <alignment horizontal="center" vertical="center" wrapText="1"/>
    </xf>
    <xf numFmtId="0" fontId="0" fillId="0" borderId="0" xfId="0"/>
    <xf numFmtId="0" fontId="9" fillId="0" borderId="0" xfId="6" applyFont="1"/>
    <xf numFmtId="165" fontId="58" fillId="20" borderId="8" xfId="130" applyNumberFormat="1" applyFont="1" applyFill="1" applyBorder="1" applyAlignment="1" applyProtection="1">
      <alignment horizontal="center" vertical="center" wrapText="1"/>
    </xf>
    <xf numFmtId="0" fontId="58" fillId="20" borderId="1" xfId="139" applyFont="1" applyFill="1" applyBorder="1" applyAlignment="1" applyProtection="1">
      <alignment horizontal="center" vertical="center" wrapText="1"/>
    </xf>
    <xf numFmtId="165" fontId="58" fillId="20" borderId="8" xfId="139" applyNumberFormat="1" applyFont="1" applyFill="1" applyBorder="1" applyAlignment="1" applyProtection="1">
      <alignment horizontal="center" vertical="center" wrapText="1"/>
    </xf>
    <xf numFmtId="0" fontId="60" fillId="0" borderId="1" xfId="137" applyFont="1" applyBorder="1" applyAlignment="1" applyProtection="1"/>
    <xf numFmtId="0" fontId="58" fillId="20" borderId="1" xfId="139" applyFont="1" applyFill="1" applyBorder="1" applyAlignment="1" applyProtection="1">
      <alignment horizontal="center" vertical="center" wrapText="1"/>
    </xf>
    <xf numFmtId="0" fontId="60" fillId="0" borderId="1" xfId="137" applyFont="1" applyBorder="1" applyAlignment="1" applyProtection="1"/>
    <xf numFmtId="165" fontId="58" fillId="20" borderId="8" xfId="137" applyNumberFormat="1" applyFont="1" applyFill="1" applyBorder="1" applyAlignment="1" applyProtection="1">
      <alignment horizontal="center" vertical="center" wrapText="1"/>
    </xf>
    <xf numFmtId="0" fontId="58" fillId="20" borderId="1" xfId="139" applyFont="1" applyFill="1" applyBorder="1" applyAlignment="1" applyProtection="1">
      <alignment horizontal="center" vertical="center" wrapText="1"/>
    </xf>
    <xf numFmtId="165" fontId="58" fillId="20" borderId="8" xfId="135" applyNumberFormat="1" applyFont="1" applyFill="1" applyBorder="1" applyAlignment="1" applyProtection="1">
      <alignment horizontal="center" vertical="center" wrapText="1"/>
    </xf>
    <xf numFmtId="165" fontId="58" fillId="20" borderId="1" xfId="135" applyNumberFormat="1" applyFont="1" applyFill="1" applyBorder="1" applyAlignment="1" applyProtection="1">
      <alignment horizontal="center" vertical="center" wrapText="1"/>
    </xf>
    <xf numFmtId="0" fontId="61" fillId="0" borderId="1" xfId="137" applyFont="1" applyBorder="1" applyAlignment="1" applyProtection="1"/>
    <xf numFmtId="0" fontId="58" fillId="20" borderId="1" xfId="139" applyFont="1" applyFill="1" applyBorder="1" applyAlignment="1" applyProtection="1">
      <alignment horizontal="center" vertical="center" wrapText="1"/>
    </xf>
    <xf numFmtId="0" fontId="58" fillId="0" borderId="2" xfId="139" applyFont="1" applyBorder="1" applyAlignment="1" applyProtection="1">
      <alignment horizontal="center" vertical="center" wrapText="1"/>
    </xf>
    <xf numFmtId="0" fontId="53" fillId="0" borderId="1" xfId="112" applyBorder="1" applyAlignment="1" applyProtection="1"/>
    <xf numFmtId="0" fontId="58" fillId="20" borderId="1" xfId="139" applyFont="1" applyFill="1" applyBorder="1" applyAlignment="1" applyProtection="1">
      <alignment horizontal="center" vertical="center" wrapText="1"/>
    </xf>
    <xf numFmtId="0" fontId="53" fillId="0" borderId="1" xfId="137" applyBorder="1" applyAlignment="1" applyProtection="1"/>
    <xf numFmtId="0" fontId="53" fillId="20" borderId="13" xfId="137" applyFill="1" applyBorder="1" applyAlignment="1" applyProtection="1">
      <alignment horizontal="center" vertical="center" wrapText="1"/>
    </xf>
    <xf numFmtId="0" fontId="40" fillId="0" borderId="1" xfId="128" applyFont="1" applyBorder="1"/>
    <xf numFmtId="165" fontId="39" fillId="12" borderId="1" xfId="126" applyNumberFormat="1" applyFont="1" applyFill="1" applyBorder="1" applyAlignment="1">
      <alignment horizontal="center" vertical="center" wrapText="1"/>
    </xf>
    <xf numFmtId="0" fontId="39" fillId="12" borderId="1" xfId="126" applyFont="1" applyFill="1" applyBorder="1" applyAlignment="1">
      <alignment horizontal="center" vertical="center" wrapText="1"/>
    </xf>
    <xf numFmtId="165" fontId="39" fillId="12" borderId="8" xfId="126" applyNumberFormat="1" applyFont="1" applyFill="1" applyBorder="1" applyAlignment="1">
      <alignment horizontal="center" vertical="center" wrapText="1"/>
    </xf>
    <xf numFmtId="0" fontId="40" fillId="0" borderId="1" xfId="128" applyFont="1" applyBorder="1"/>
    <xf numFmtId="0" fontId="39" fillId="12" borderId="1" xfId="126" applyFont="1" applyFill="1" applyBorder="1" applyAlignment="1">
      <alignment horizontal="center" vertical="center" wrapText="1"/>
    </xf>
    <xf numFmtId="0" fontId="40" fillId="0" borderId="1" xfId="128" applyFont="1" applyBorder="1"/>
    <xf numFmtId="165" fontId="39" fillId="12" borderId="8" xfId="128" applyNumberFormat="1" applyFont="1" applyFill="1" applyBorder="1" applyAlignment="1">
      <alignment horizontal="center" vertical="center" wrapText="1"/>
    </xf>
    <xf numFmtId="0" fontId="40" fillId="0" borderId="0" xfId="128" applyFont="1" applyAlignment="1">
      <alignment horizontal="center" vertical="center"/>
    </xf>
    <xf numFmtId="0" fontId="39" fillId="12" borderId="1" xfId="126" applyFont="1" applyFill="1" applyBorder="1" applyAlignment="1">
      <alignment horizontal="center" vertical="center" wrapText="1"/>
    </xf>
    <xf numFmtId="165" fontId="39" fillId="12" borderId="8" xfId="128" applyNumberFormat="1" applyFont="1" applyFill="1" applyBorder="1" applyAlignment="1">
      <alignment horizontal="center" vertical="center" wrapText="1"/>
    </xf>
    <xf numFmtId="165" fontId="39" fillId="12" borderId="1" xfId="128" applyNumberFormat="1" applyFont="1" applyFill="1" applyBorder="1" applyAlignment="1">
      <alignment horizontal="center" vertical="center" wrapText="1"/>
    </xf>
    <xf numFmtId="0" fontId="43" fillId="0" borderId="1" xfId="128" applyFont="1" applyBorder="1"/>
    <xf numFmtId="0" fontId="0" fillId="0" borderId="0" xfId="0"/>
    <xf numFmtId="0" fontId="39" fillId="12" borderId="1" xfId="126" applyFont="1" applyFill="1" applyBorder="1" applyAlignment="1">
      <alignment horizontal="center" vertical="center" wrapText="1"/>
    </xf>
    <xf numFmtId="0" fontId="39" fillId="8" borderId="1" xfId="126" applyFont="1" applyFill="1" applyBorder="1" applyAlignment="1">
      <alignment horizontal="center" vertical="center" wrapText="1"/>
    </xf>
    <xf numFmtId="0" fontId="0" fillId="0" borderId="1" xfId="0" applyBorder="1"/>
    <xf numFmtId="0" fontId="0" fillId="0" borderId="1" xfId="0" applyBorder="1"/>
    <xf numFmtId="0" fontId="39" fillId="12" borderId="1" xfId="126" applyFont="1" applyFill="1" applyBorder="1" applyAlignment="1">
      <alignment horizontal="center" vertical="center" wrapText="1"/>
    </xf>
    <xf numFmtId="0" fontId="6" fillId="0" borderId="1" xfId="128" applyBorder="1"/>
    <xf numFmtId="0" fontId="6" fillId="12" borderId="13" xfId="128" applyFill="1" applyBorder="1" applyAlignment="1">
      <alignment horizontal="center" vertical="center" wrapText="1"/>
    </xf>
    <xf numFmtId="165" fontId="6" fillId="12" borderId="13" xfId="128" applyNumberFormat="1" applyFill="1" applyBorder="1" applyAlignment="1">
      <alignment horizontal="center" vertical="center" wrapText="1"/>
    </xf>
    <xf numFmtId="2" fontId="6" fillId="12" borderId="13" xfId="128" applyNumberFormat="1" applyFill="1" applyBorder="1" applyAlignment="1">
      <alignment horizontal="center" vertical="center" wrapText="1"/>
    </xf>
    <xf numFmtId="0" fontId="18" fillId="12" borderId="1" xfId="9" applyFont="1" applyFill="1" applyBorder="1" applyAlignment="1">
      <alignment horizontal="center" vertical="center" wrapText="1"/>
    </xf>
    <xf numFmtId="0" fontId="18" fillId="13" borderId="2" xfId="9" applyFont="1" applyFill="1" applyBorder="1" applyAlignment="1">
      <alignment horizontal="center" vertical="center" wrapText="1"/>
    </xf>
    <xf numFmtId="0" fontId="18" fillId="14" borderId="2" xfId="9" applyFont="1" applyFill="1" applyBorder="1" applyAlignment="1">
      <alignment horizontal="center" vertical="center" wrapText="1"/>
    </xf>
    <xf numFmtId="0" fontId="18" fillId="0" borderId="2" xfId="9" applyFont="1" applyBorder="1" applyAlignment="1">
      <alignment horizontal="center" vertical="center" wrapText="1"/>
    </xf>
    <xf numFmtId="1" fontId="19" fillId="12" borderId="17" xfId="9" applyNumberFormat="1" applyFont="1" applyFill="1" applyBorder="1" applyAlignment="1">
      <alignment horizontal="center" vertical="center"/>
    </xf>
    <xf numFmtId="1" fontId="19" fillId="12" borderId="20" xfId="9" applyNumberFormat="1" applyFont="1" applyFill="1" applyBorder="1" applyAlignment="1">
      <alignment horizontal="center" vertical="center"/>
    </xf>
    <xf numFmtId="1" fontId="19" fillId="12" borderId="22" xfId="9" applyNumberFormat="1" applyFont="1" applyFill="1" applyBorder="1" applyAlignment="1">
      <alignment horizontal="center" vertical="center"/>
    </xf>
    <xf numFmtId="0" fontId="39" fillId="0" borderId="23" xfId="9" applyFont="1" applyBorder="1" applyAlignment="1">
      <alignment horizontal="center" vertical="center" wrapText="1"/>
    </xf>
    <xf numFmtId="0" fontId="39" fillId="0" borderId="2" xfId="9" applyFont="1" applyBorder="1" applyAlignment="1">
      <alignment horizontal="center" vertical="center" wrapText="1"/>
    </xf>
    <xf numFmtId="0" fontId="39" fillId="8" borderId="2" xfId="9" applyFont="1" applyFill="1" applyBorder="1" applyAlignment="1">
      <alignment horizontal="center" vertical="center" wrapText="1"/>
    </xf>
    <xf numFmtId="0" fontId="39" fillId="8" borderId="1" xfId="9" applyFont="1" applyFill="1" applyBorder="1" applyAlignment="1">
      <alignment horizontal="center" vertical="center" wrapText="1"/>
    </xf>
    <xf numFmtId="1" fontId="19" fillId="12" borderId="11" xfId="9" applyNumberFormat="1" applyFont="1" applyFill="1" applyBorder="1" applyAlignment="1">
      <alignment horizontal="center" vertical="center"/>
    </xf>
    <xf numFmtId="1" fontId="19" fillId="12" borderId="21" xfId="9" applyNumberFormat="1" applyFont="1" applyFill="1" applyBorder="1" applyAlignment="1">
      <alignment horizontal="center" vertical="center"/>
    </xf>
    <xf numFmtId="1" fontId="17" fillId="0" borderId="0" xfId="9" applyNumberFormat="1" applyFont="1" applyAlignment="1">
      <alignment horizontal="center" vertical="center"/>
    </xf>
    <xf numFmtId="1" fontId="19" fillId="12" borderId="18" xfId="9" applyNumberFormat="1" applyFont="1" applyFill="1" applyBorder="1" applyAlignment="1">
      <alignment horizontal="center" vertical="center"/>
    </xf>
    <xf numFmtId="1" fontId="19" fillId="12" borderId="8" xfId="9" applyNumberFormat="1" applyFont="1" applyFill="1" applyBorder="1" applyAlignment="1">
      <alignment horizontal="center" vertical="center"/>
    </xf>
    <xf numFmtId="1" fontId="19" fillId="12" borderId="19" xfId="9" applyNumberFormat="1" applyFont="1" applyFill="1" applyBorder="1" applyAlignment="1">
      <alignment horizontal="center" vertical="center"/>
    </xf>
    <xf numFmtId="1" fontId="41" fillId="12" borderId="18" xfId="32" applyNumberFormat="1" applyFont="1" applyFill="1" applyBorder="1" applyAlignment="1">
      <alignment horizontal="center" vertical="center"/>
    </xf>
    <xf numFmtId="1" fontId="41" fillId="12" borderId="8" xfId="32" applyNumberFormat="1" applyFont="1" applyFill="1" applyBorder="1" applyAlignment="1">
      <alignment horizontal="center" vertical="center"/>
    </xf>
    <xf numFmtId="1" fontId="41" fillId="12" borderId="19" xfId="32" applyNumberFormat="1" applyFont="1" applyFill="1" applyBorder="1" applyAlignment="1">
      <alignment horizontal="center" vertical="center"/>
    </xf>
    <xf numFmtId="1" fontId="41" fillId="12" borderId="18" xfId="34" applyNumberFormat="1" applyFont="1" applyFill="1" applyBorder="1" applyAlignment="1">
      <alignment horizontal="center" vertical="center"/>
    </xf>
    <xf numFmtId="1" fontId="41" fillId="12" borderId="8" xfId="34" applyNumberFormat="1" applyFont="1" applyFill="1" applyBorder="1" applyAlignment="1">
      <alignment horizontal="center" vertical="center"/>
    </xf>
    <xf numFmtId="1" fontId="41" fillId="12" borderId="19" xfId="34" applyNumberFormat="1" applyFont="1" applyFill="1" applyBorder="1" applyAlignment="1">
      <alignment horizontal="center" vertical="center"/>
    </xf>
    <xf numFmtId="1" fontId="41" fillId="12" borderId="11" xfId="34" applyNumberFormat="1" applyFont="1" applyFill="1" applyBorder="1" applyAlignment="1">
      <alignment horizontal="center" vertical="center"/>
    </xf>
    <xf numFmtId="1" fontId="41" fillId="12" borderId="21" xfId="34" applyNumberFormat="1" applyFont="1" applyFill="1" applyBorder="1" applyAlignment="1">
      <alignment horizontal="center" vertical="center"/>
    </xf>
    <xf numFmtId="1" fontId="41" fillId="12" borderId="22" xfId="34" applyNumberFormat="1" applyFont="1" applyFill="1" applyBorder="1" applyAlignment="1">
      <alignment horizontal="center" vertical="center"/>
    </xf>
    <xf numFmtId="1" fontId="46" fillId="12" borderId="11" xfId="9" applyNumberFormat="1" applyFont="1" applyFill="1" applyBorder="1" applyAlignment="1">
      <alignment horizontal="center" vertical="center"/>
    </xf>
    <xf numFmtId="1" fontId="46" fillId="12" borderId="21" xfId="9" applyNumberFormat="1" applyFont="1" applyFill="1" applyBorder="1" applyAlignment="1">
      <alignment horizontal="center" vertical="center"/>
    </xf>
    <xf numFmtId="1" fontId="46" fillId="12" borderId="22" xfId="9" applyNumberFormat="1" applyFont="1" applyFill="1" applyBorder="1" applyAlignment="1">
      <alignment horizontal="center" vertical="center"/>
    </xf>
    <xf numFmtId="1" fontId="41" fillId="12" borderId="11" xfId="65" applyNumberFormat="1" applyFont="1" applyFill="1" applyBorder="1" applyAlignment="1">
      <alignment horizontal="center" vertical="center"/>
    </xf>
    <xf numFmtId="1" fontId="41" fillId="12" borderId="21" xfId="65" applyNumberFormat="1" applyFont="1" applyFill="1" applyBorder="1" applyAlignment="1">
      <alignment horizontal="center" vertical="center"/>
    </xf>
    <xf numFmtId="1" fontId="41" fillId="12" borderId="22" xfId="65" applyNumberFormat="1" applyFont="1" applyFill="1" applyBorder="1" applyAlignment="1">
      <alignment horizontal="center" vertical="center"/>
    </xf>
    <xf numFmtId="1" fontId="50" fillId="12" borderId="11" xfId="80" applyNumberFormat="1" applyFont="1" applyFill="1" applyBorder="1" applyAlignment="1">
      <alignment horizontal="center" vertical="center"/>
    </xf>
    <xf numFmtId="1" fontId="50" fillId="12" borderId="21" xfId="80" applyNumberFormat="1" applyFont="1" applyFill="1" applyBorder="1" applyAlignment="1">
      <alignment horizontal="center" vertical="center"/>
    </xf>
    <xf numFmtId="1" fontId="50" fillId="12" borderId="22" xfId="80" applyNumberFormat="1" applyFont="1" applyFill="1" applyBorder="1" applyAlignment="1">
      <alignment horizontal="center" vertical="center"/>
    </xf>
    <xf numFmtId="1" fontId="55" fillId="20" borderId="11" xfId="108" applyNumberFormat="1" applyFont="1" applyFill="1" applyBorder="1" applyAlignment="1">
      <alignment horizontal="center" vertical="center"/>
    </xf>
    <xf numFmtId="1" fontId="55" fillId="20" borderId="21" xfId="108" applyNumberFormat="1" applyFont="1" applyFill="1" applyBorder="1" applyAlignment="1">
      <alignment horizontal="center" vertical="center"/>
    </xf>
    <xf numFmtId="1" fontId="55" fillId="20" borderId="22" xfId="108" applyNumberFormat="1" applyFont="1" applyFill="1" applyBorder="1" applyAlignment="1">
      <alignment horizontal="center" vertical="center"/>
    </xf>
    <xf numFmtId="1" fontId="59" fillId="20" borderId="11" xfId="97" applyNumberFormat="1" applyFont="1" applyFill="1" applyBorder="1" applyAlignment="1">
      <alignment horizontal="center" vertical="center"/>
    </xf>
    <xf numFmtId="1" fontId="59" fillId="20" borderId="21" xfId="97" applyNumberFormat="1" applyFont="1" applyFill="1" applyBorder="1" applyAlignment="1">
      <alignment horizontal="center" vertical="center"/>
    </xf>
    <xf numFmtId="1" fontId="59" fillId="20" borderId="22" xfId="97" applyNumberFormat="1" applyFont="1" applyFill="1" applyBorder="1" applyAlignment="1">
      <alignment horizontal="center" vertical="center"/>
    </xf>
    <xf numFmtId="1" fontId="41" fillId="12" borderId="11" xfId="127" applyNumberFormat="1" applyFont="1" applyFill="1" applyBorder="1" applyAlignment="1">
      <alignment horizontal="center" vertical="center"/>
    </xf>
    <xf numFmtId="1" fontId="41" fillId="12" borderId="21" xfId="127" applyNumberFormat="1" applyFont="1" applyFill="1" applyBorder="1" applyAlignment="1">
      <alignment horizontal="center" vertical="center"/>
    </xf>
    <xf numFmtId="1" fontId="41" fillId="12" borderId="22" xfId="127" applyNumberFormat="1" applyFont="1" applyFill="1" applyBorder="1" applyAlignment="1">
      <alignment horizontal="center" vertical="center"/>
    </xf>
    <xf numFmtId="1" fontId="41" fillId="12" borderId="11" xfId="126" applyNumberFormat="1" applyFont="1" applyFill="1" applyBorder="1" applyAlignment="1">
      <alignment horizontal="center" vertical="center"/>
    </xf>
    <xf numFmtId="1" fontId="41" fillId="12" borderId="21" xfId="126" applyNumberFormat="1" applyFont="1" applyFill="1" applyBorder="1" applyAlignment="1">
      <alignment horizontal="center" vertical="center"/>
    </xf>
    <xf numFmtId="1" fontId="41" fillId="12" borderId="22" xfId="126" applyNumberFormat="1" applyFont="1" applyFill="1" applyBorder="1" applyAlignment="1">
      <alignment horizontal="center" vertical="center"/>
    </xf>
    <xf numFmtId="1" fontId="62" fillId="20" borderId="11" xfId="130" applyNumberFormat="1" applyFont="1" applyFill="1" applyBorder="1" applyAlignment="1" applyProtection="1">
      <alignment horizontal="center" vertical="center"/>
    </xf>
    <xf numFmtId="1" fontId="62" fillId="20" borderId="21" xfId="130" applyNumberFormat="1" applyFont="1" applyFill="1" applyBorder="1" applyAlignment="1" applyProtection="1">
      <alignment horizontal="center" vertical="center"/>
    </xf>
    <xf numFmtId="1" fontId="62" fillId="20" borderId="22" xfId="130" applyNumberFormat="1" applyFont="1" applyFill="1" applyBorder="1" applyAlignment="1" applyProtection="1">
      <alignment horizontal="center" vertical="center"/>
    </xf>
    <xf numFmtId="1" fontId="41" fillId="12" borderId="9" xfId="126" applyNumberFormat="1" applyFont="1" applyFill="1" applyBorder="1" applyAlignment="1">
      <alignment horizontal="center" vertical="center"/>
    </xf>
    <xf numFmtId="1" fontId="41" fillId="12" borderId="12" xfId="126" applyNumberFormat="1" applyFont="1" applyFill="1" applyBorder="1" applyAlignment="1">
      <alignment horizontal="center" vertical="center"/>
    </xf>
    <xf numFmtId="1" fontId="31" fillId="0" borderId="0" xfId="9" applyNumberFormat="1" applyAlignment="1">
      <alignment horizontal="center" vertical="center"/>
    </xf>
    <xf numFmtId="165" fontId="39" fillId="12" borderId="8" xfId="160" applyNumberFormat="1" applyFont="1" applyFill="1" applyBorder="1" applyAlignment="1">
      <alignment horizontal="center" vertical="center" wrapText="1"/>
    </xf>
    <xf numFmtId="165" fontId="39" fillId="12" borderId="1" xfId="160" applyNumberFormat="1" applyFont="1" applyFill="1" applyBorder="1" applyAlignment="1">
      <alignment horizontal="center" vertical="center" wrapText="1"/>
    </xf>
    <xf numFmtId="0" fontId="60" fillId="0" borderId="1" xfId="137" applyFont="1" applyBorder="1" applyAlignment="1" applyProtection="1">
      <alignment wrapText="1"/>
    </xf>
    <xf numFmtId="165" fontId="39" fillId="12" borderId="8" xfId="161" applyNumberFormat="1" applyFont="1" applyFill="1" applyBorder="1" applyAlignment="1">
      <alignment horizontal="center" vertical="center" wrapText="1"/>
    </xf>
    <xf numFmtId="165" fontId="39" fillId="12" borderId="1" xfId="161" applyNumberFormat="1" applyFont="1" applyFill="1" applyBorder="1" applyAlignment="1">
      <alignment horizontal="center" vertical="center" wrapText="1"/>
    </xf>
    <xf numFmtId="0" fontId="18" fillId="12" borderId="1" xfId="9" applyFont="1" applyFill="1" applyBorder="1" applyAlignment="1">
      <alignment horizontal="center" vertical="center" wrapText="1"/>
    </xf>
    <xf numFmtId="0" fontId="0" fillId="0" borderId="0" xfId="0"/>
    <xf numFmtId="165" fontId="18" fillId="25" borderId="1" xfId="6" applyNumberFormat="1" applyFont="1" applyFill="1" applyBorder="1" applyAlignment="1">
      <alignment horizontal="center" vertical="center" wrapText="1"/>
    </xf>
    <xf numFmtId="1" fontId="52" fillId="12" borderId="1" xfId="82" applyNumberFormat="1" applyFont="1" applyFill="1" applyBorder="1" applyAlignment="1">
      <alignment horizontal="center" vertical="center" wrapText="1"/>
    </xf>
    <xf numFmtId="1" fontId="49" fillId="12" borderId="1" xfId="82" applyNumberFormat="1" applyFont="1" applyFill="1" applyBorder="1" applyAlignment="1">
      <alignment horizontal="center" vertical="center" wrapText="1"/>
    </xf>
    <xf numFmtId="1" fontId="44" fillId="20" borderId="1" xfId="109" applyNumberFormat="1" applyFont="1" applyFill="1" applyBorder="1" applyAlignment="1">
      <alignment horizontal="center" vertical="center" wrapText="1"/>
    </xf>
    <xf numFmtId="1" fontId="39" fillId="20" borderId="1" xfId="109" applyNumberFormat="1" applyFont="1" applyFill="1" applyBorder="1" applyAlignment="1">
      <alignment horizontal="center" vertical="center" wrapText="1"/>
    </xf>
    <xf numFmtId="1" fontId="58" fillId="20" borderId="1" xfId="97" applyNumberFormat="1" applyFont="1" applyFill="1" applyBorder="1" applyAlignment="1">
      <alignment horizontal="center" vertical="center" wrapText="1"/>
    </xf>
    <xf numFmtId="1" fontId="6" fillId="12" borderId="13" xfId="128" applyNumberFormat="1" applyFill="1" applyBorder="1" applyAlignment="1">
      <alignment horizontal="center" vertical="center" wrapText="1"/>
    </xf>
    <xf numFmtId="1" fontId="53" fillId="20" borderId="13" xfId="137" applyNumberFormat="1" applyFill="1" applyBorder="1" applyAlignment="1" applyProtection="1">
      <alignment horizontal="center" vertical="center" wrapText="1"/>
    </xf>
    <xf numFmtId="165" fontId="39" fillId="12" borderId="1" xfId="32" applyNumberFormat="1" applyFont="1" applyFill="1" applyBorder="1" applyAlignment="1">
      <alignment horizontal="center" vertical="center" wrapText="1"/>
    </xf>
    <xf numFmtId="165" fontId="39" fillId="12" borderId="1" xfId="34" applyNumberFormat="1" applyFont="1" applyFill="1" applyBorder="1" applyAlignment="1">
      <alignment horizontal="center" vertical="center" wrapText="1"/>
    </xf>
    <xf numFmtId="165" fontId="39" fillId="12" borderId="1" xfId="9" applyNumberFormat="1" applyFont="1" applyFill="1" applyBorder="1" applyAlignment="1">
      <alignment horizontal="center" vertical="center" wrapText="1"/>
    </xf>
    <xf numFmtId="165" fontId="39" fillId="12" borderId="1" xfId="65" applyNumberFormat="1" applyFont="1" applyFill="1" applyBorder="1" applyAlignment="1">
      <alignment horizontal="center" vertical="center" wrapText="1"/>
    </xf>
    <xf numFmtId="165" fontId="49" fillId="12" borderId="1" xfId="80" applyNumberFormat="1" applyFont="1" applyFill="1" applyBorder="1" applyAlignment="1">
      <alignment horizontal="center" vertical="center" wrapText="1"/>
    </xf>
    <xf numFmtId="165" fontId="39" fillId="20" borderId="1" xfId="108" applyNumberFormat="1" applyFont="1" applyFill="1" applyBorder="1" applyAlignment="1">
      <alignment horizontal="center" vertical="center" wrapText="1"/>
    </xf>
    <xf numFmtId="165" fontId="39" fillId="22" borderId="1" xfId="9" applyNumberFormat="1" applyFont="1" applyFill="1" applyBorder="1" applyAlignment="1">
      <alignment horizontal="center" vertical="center" wrapText="1"/>
    </xf>
    <xf numFmtId="165" fontId="42" fillId="24" borderId="1" xfId="0" applyNumberFormat="1" applyFont="1" applyFill="1" applyBorder="1" applyAlignment="1">
      <alignment horizontal="center" vertical="center" wrapText="1"/>
    </xf>
    <xf numFmtId="165" fontId="58" fillId="20" borderId="1" xfId="130" applyNumberFormat="1" applyFont="1" applyFill="1" applyBorder="1" applyAlignment="1" applyProtection="1">
      <alignment horizontal="center" vertical="center" wrapText="1"/>
    </xf>
    <xf numFmtId="0" fontId="63" fillId="0" borderId="0" xfId="0" applyFont="1"/>
    <xf numFmtId="0" fontId="18" fillId="12" borderId="1" xfId="9" applyFont="1" applyFill="1" applyBorder="1" applyAlignment="1">
      <alignment horizontal="center" vertical="center" wrapText="1"/>
    </xf>
    <xf numFmtId="0" fontId="39" fillId="0" borderId="1" xfId="9" applyFont="1" applyBorder="1" applyAlignment="1">
      <alignment horizontal="center" vertical="center" wrapText="1"/>
    </xf>
    <xf numFmtId="165" fontId="24" fillId="11" borderId="34" xfId="9" applyNumberFormat="1" applyFont="1" applyFill="1" applyBorder="1" applyAlignment="1">
      <alignment horizontal="center" vertical="center"/>
    </xf>
    <xf numFmtId="1" fontId="24" fillId="11" borderId="1" xfId="9" applyNumberFormat="1" applyFont="1" applyFill="1" applyBorder="1" applyAlignment="1">
      <alignment horizontal="center" vertical="center"/>
    </xf>
    <xf numFmtId="165" fontId="42" fillId="11" borderId="1" xfId="6" applyNumberFormat="1" applyFont="1" applyFill="1" applyBorder="1" applyAlignment="1">
      <alignment horizontal="center" vertical="center"/>
    </xf>
    <xf numFmtId="0" fontId="17" fillId="0" borderId="0" xfId="6" applyFont="1" applyAlignment="1">
      <alignment horizontal="center"/>
    </xf>
    <xf numFmtId="0" fontId="0" fillId="0" borderId="0" xfId="0"/>
    <xf numFmtId="0" fontId="18" fillId="11" borderId="9" xfId="6" applyFont="1" applyFill="1" applyBorder="1" applyAlignment="1">
      <alignment horizontal="center" vertical="center" wrapText="1"/>
    </xf>
    <xf numFmtId="0" fontId="18" fillId="11" borderId="14" xfId="6" applyFont="1" applyFill="1" applyBorder="1" applyAlignment="1">
      <alignment horizontal="center" vertical="center" wrapText="1"/>
    </xf>
    <xf numFmtId="0" fontId="18" fillId="11" borderId="13" xfId="6" applyFont="1" applyFill="1" applyBorder="1" applyAlignment="1">
      <alignment horizontal="center" vertical="center" wrapText="1"/>
    </xf>
    <xf numFmtId="0" fontId="18" fillId="12" borderId="13" xfId="6" applyFont="1" applyFill="1" applyBorder="1" applyAlignment="1">
      <alignment horizontal="center" vertical="center" wrapText="1"/>
    </xf>
    <xf numFmtId="165" fontId="20" fillId="11" borderId="1" xfId="0" applyNumberFormat="1" applyFont="1" applyFill="1" applyBorder="1" applyAlignment="1">
      <alignment horizontal="center" vertical="center"/>
    </xf>
    <xf numFmtId="1" fontId="0" fillId="0" borderId="1" xfId="0" applyNumberFormat="1" applyBorder="1" applyAlignment="1">
      <alignment horizontal="center" vertical="center"/>
    </xf>
    <xf numFmtId="0" fontId="0" fillId="0" borderId="1" xfId="0" applyNumberFormat="1" applyBorder="1" applyAlignment="1">
      <alignment horizontal="center" vertical="center"/>
    </xf>
    <xf numFmtId="0" fontId="3" fillId="0" borderId="1" xfId="0" applyNumberFormat="1" applyFont="1" applyBorder="1" applyAlignment="1">
      <alignment horizontal="center" vertical="center"/>
    </xf>
    <xf numFmtId="168" fontId="0" fillId="0" borderId="1" xfId="0" applyNumberFormat="1" applyBorder="1" applyAlignment="1">
      <alignment horizontal="center" vertical="center"/>
    </xf>
    <xf numFmtId="1" fontId="9" fillId="0" borderId="1" xfId="0" applyNumberFormat="1" applyFont="1" applyBorder="1" applyAlignment="1">
      <alignment horizontal="center" vertical="center"/>
    </xf>
    <xf numFmtId="1" fontId="9" fillId="0" borderId="8" xfId="0" applyNumberFormat="1" applyFont="1" applyBorder="1" applyAlignment="1">
      <alignment horizontal="center" vertical="center"/>
    </xf>
    <xf numFmtId="1" fontId="9" fillId="0" borderId="13" xfId="0" applyNumberFormat="1" applyFont="1" applyBorder="1" applyAlignment="1">
      <alignment horizontal="center" vertical="center"/>
    </xf>
    <xf numFmtId="1" fontId="9" fillId="0" borderId="28" xfId="0" applyNumberFormat="1" applyFont="1" applyBorder="1" applyAlignment="1">
      <alignment horizontal="center" vertical="center"/>
    </xf>
    <xf numFmtId="165" fontId="0" fillId="17" borderId="1" xfId="0" applyNumberFormat="1" applyFill="1" applyBorder="1" applyAlignment="1">
      <alignment horizontal="center" vertical="center"/>
    </xf>
    <xf numFmtId="165" fontId="65" fillId="26" borderId="1" xfId="6" applyNumberFormat="1" applyFont="1" applyFill="1" applyBorder="1" applyAlignment="1">
      <alignment horizontal="center" vertical="center"/>
    </xf>
    <xf numFmtId="0" fontId="64" fillId="26" borderId="13" xfId="6" applyFont="1" applyFill="1" applyBorder="1" applyAlignment="1">
      <alignment horizontal="center" vertical="center" wrapText="1"/>
    </xf>
    <xf numFmtId="165" fontId="39" fillId="27" borderId="8" xfId="33" applyNumberFormat="1" applyFont="1" applyFill="1" applyBorder="1" applyAlignment="1">
      <alignment horizontal="center" vertical="center" wrapText="1"/>
    </xf>
    <xf numFmtId="0" fontId="66" fillId="28" borderId="1" xfId="0" applyFont="1" applyFill="1" applyBorder="1"/>
    <xf numFmtId="165" fontId="67" fillId="28" borderId="1" xfId="6" applyNumberFormat="1" applyFont="1" applyFill="1" applyBorder="1" applyAlignment="1">
      <alignment horizontal="center" vertical="center" wrapText="1"/>
    </xf>
    <xf numFmtId="165" fontId="18" fillId="12" borderId="1" xfId="33" applyNumberFormat="1" applyFont="1" applyFill="1" applyBorder="1" applyAlignment="1">
      <alignment horizontal="center" vertical="center" wrapText="1"/>
    </xf>
    <xf numFmtId="165" fontId="18" fillId="29" borderId="1" xfId="66" applyNumberFormat="1" applyFont="1" applyFill="1" applyBorder="1" applyAlignment="1">
      <alignment horizontal="center" vertical="center" wrapText="1"/>
    </xf>
    <xf numFmtId="165" fontId="18" fillId="20" borderId="1" xfId="97" applyNumberFormat="1" applyFont="1" applyFill="1" applyBorder="1" applyAlignment="1">
      <alignment horizontal="center" vertical="center" wrapText="1"/>
    </xf>
    <xf numFmtId="165" fontId="31" fillId="12" borderId="1" xfId="6" applyNumberFormat="1" applyFill="1" applyBorder="1" applyAlignment="1">
      <alignment horizontal="center" vertical="center" wrapText="1"/>
    </xf>
    <xf numFmtId="165" fontId="6" fillId="12" borderId="1" xfId="128" applyNumberFormat="1" applyFill="1" applyBorder="1" applyAlignment="1">
      <alignment horizontal="center" vertical="center" wrapText="1"/>
    </xf>
    <xf numFmtId="165" fontId="53" fillId="20" borderId="1" xfId="137" applyNumberFormat="1" applyFill="1" applyBorder="1" applyAlignment="1" applyProtection="1">
      <alignment horizontal="center" vertical="center" wrapText="1"/>
    </xf>
    <xf numFmtId="0" fontId="39" fillId="12" borderId="1" xfId="6" applyNumberFormat="1" applyFont="1" applyFill="1" applyBorder="1" applyAlignment="1">
      <alignment horizontal="center" vertical="center" wrapText="1"/>
    </xf>
    <xf numFmtId="165" fontId="18" fillId="30" borderId="1" xfId="6" applyNumberFormat="1" applyFont="1" applyFill="1" applyBorder="1" applyAlignment="1">
      <alignment horizontal="center" vertical="center" wrapText="1"/>
    </xf>
    <xf numFmtId="165" fontId="18" fillId="31" borderId="1" xfId="6" applyNumberFormat="1" applyFont="1" applyFill="1" applyBorder="1" applyAlignment="1">
      <alignment horizontal="center" vertical="center" wrapText="1"/>
    </xf>
    <xf numFmtId="165" fontId="18" fillId="29" borderId="1" xfId="6" applyNumberFormat="1" applyFont="1" applyFill="1" applyBorder="1" applyAlignment="1">
      <alignment horizontal="center" vertical="center" wrapText="1"/>
    </xf>
    <xf numFmtId="165" fontId="18" fillId="15" borderId="1" xfId="33" applyNumberFormat="1" applyFont="1" applyFill="1" applyBorder="1" applyAlignment="1">
      <alignment horizontal="center" vertical="center" wrapText="1"/>
    </xf>
    <xf numFmtId="165" fontId="18" fillId="29" borderId="1" xfId="33" applyNumberFormat="1" applyFont="1" applyFill="1" applyBorder="1" applyAlignment="1">
      <alignment horizontal="center" vertical="center" wrapText="1"/>
    </xf>
    <xf numFmtId="165" fontId="18" fillId="32" borderId="1" xfId="33" applyNumberFormat="1" applyFont="1" applyFill="1" applyBorder="1" applyAlignment="1">
      <alignment horizontal="center" vertical="center" wrapText="1"/>
    </xf>
    <xf numFmtId="165" fontId="18" fillId="32" borderId="8" xfId="33" applyNumberFormat="1" applyFont="1" applyFill="1" applyBorder="1" applyAlignment="1">
      <alignment horizontal="center" vertical="center" wrapText="1"/>
    </xf>
    <xf numFmtId="165" fontId="18" fillId="15" borderId="13" xfId="33" applyNumberFormat="1" applyFont="1" applyFill="1" applyBorder="1" applyAlignment="1">
      <alignment horizontal="center" vertical="center" wrapText="1"/>
    </xf>
    <xf numFmtId="165" fontId="18" fillId="15" borderId="8" xfId="33" applyNumberFormat="1" applyFont="1" applyFill="1" applyBorder="1" applyAlignment="1">
      <alignment horizontal="center" vertical="center" wrapText="1"/>
    </xf>
    <xf numFmtId="165" fontId="18" fillId="15" borderId="28" xfId="33" applyNumberFormat="1" applyFont="1" applyFill="1" applyBorder="1" applyAlignment="1">
      <alignment horizontal="center" vertical="center" wrapText="1"/>
    </xf>
    <xf numFmtId="165" fontId="18" fillId="32" borderId="13" xfId="6" applyNumberFormat="1" applyFont="1" applyFill="1" applyBorder="1" applyAlignment="1">
      <alignment horizontal="center" vertical="center" wrapText="1"/>
    </xf>
    <xf numFmtId="165" fontId="18" fillId="32" borderId="28" xfId="6" applyNumberFormat="1" applyFont="1" applyFill="1" applyBorder="1" applyAlignment="1">
      <alignment horizontal="center" vertical="center" wrapText="1"/>
    </xf>
    <xf numFmtId="165" fontId="18" fillId="20" borderId="13" xfId="97" applyNumberFormat="1" applyFont="1" applyFill="1" applyBorder="1" applyAlignment="1">
      <alignment horizontal="center" vertical="center" wrapText="1"/>
    </xf>
    <xf numFmtId="165" fontId="18" fillId="20" borderId="28" xfId="97" applyNumberFormat="1" applyFont="1" applyFill="1" applyBorder="1" applyAlignment="1">
      <alignment horizontal="center" vertical="center" wrapText="1"/>
    </xf>
    <xf numFmtId="165" fontId="18" fillId="12" borderId="1" xfId="128" applyNumberFormat="1" applyFont="1" applyFill="1" applyBorder="1" applyAlignment="1">
      <alignment horizontal="center" vertical="center" wrapText="1"/>
    </xf>
    <xf numFmtId="165" fontId="18" fillId="15" borderId="13" xfId="128" applyNumberFormat="1" applyFont="1" applyFill="1" applyBorder="1" applyAlignment="1">
      <alignment horizontal="center" vertical="center" wrapText="1"/>
    </xf>
    <xf numFmtId="165" fontId="18" fillId="15" borderId="28" xfId="128" applyNumberFormat="1" applyFont="1" applyFill="1" applyBorder="1" applyAlignment="1">
      <alignment horizontal="center" vertical="center" wrapText="1"/>
    </xf>
    <xf numFmtId="165" fontId="18" fillId="23" borderId="1" xfId="128" applyNumberFormat="1" applyFont="1" applyFill="1" applyBorder="1" applyAlignment="1" applyProtection="1">
      <alignment horizontal="center" vertical="center" wrapText="1"/>
      <protection locked="0"/>
    </xf>
    <xf numFmtId="165" fontId="18" fillId="0" borderId="1" xfId="137" applyNumberFormat="1" applyFont="1" applyBorder="1" applyAlignment="1" applyProtection="1">
      <alignment horizontal="center" vertical="center" wrapText="1"/>
    </xf>
    <xf numFmtId="165" fontId="18" fillId="20" borderId="1" xfId="137" applyNumberFormat="1" applyFont="1" applyFill="1" applyBorder="1" applyAlignment="1" applyProtection="1">
      <alignment horizontal="center" vertical="center" wrapText="1"/>
    </xf>
    <xf numFmtId="165" fontId="18" fillId="20" borderId="8" xfId="137" applyNumberFormat="1" applyFont="1" applyFill="1" applyBorder="1" applyAlignment="1" applyProtection="1">
      <alignment horizontal="center" vertical="center" wrapText="1"/>
    </xf>
    <xf numFmtId="165" fontId="18" fillId="15" borderId="1" xfId="128" applyNumberFormat="1" applyFont="1" applyFill="1" applyBorder="1" applyAlignment="1">
      <alignment horizontal="center" vertical="center" wrapText="1"/>
    </xf>
    <xf numFmtId="165" fontId="18" fillId="15" borderId="8" xfId="128" applyNumberFormat="1" applyFont="1" applyFill="1" applyBorder="1" applyAlignment="1">
      <alignment horizontal="center" vertical="center" wrapText="1"/>
    </xf>
    <xf numFmtId="165" fontId="18" fillId="27" borderId="8" xfId="6" applyNumberFormat="1" applyFont="1" applyFill="1" applyBorder="1" applyAlignment="1">
      <alignment horizontal="center" vertical="center" wrapText="1"/>
    </xf>
    <xf numFmtId="165" fontId="39" fillId="27" borderId="8" xfId="66" applyNumberFormat="1" applyFont="1" applyFill="1" applyBorder="1" applyAlignment="1">
      <alignment horizontal="center" vertical="center" wrapText="1"/>
    </xf>
    <xf numFmtId="165" fontId="22" fillId="12" borderId="1" xfId="33" applyNumberFormat="1" applyFont="1" applyFill="1" applyBorder="1" applyAlignment="1">
      <alignment horizontal="center" vertical="center" wrapText="1"/>
    </xf>
    <xf numFmtId="165" fontId="22" fillId="12" borderId="1" xfId="6" applyNumberFormat="1" applyFont="1" applyFill="1" applyBorder="1" applyAlignment="1">
      <alignment horizontal="center" vertical="center" wrapText="1"/>
    </xf>
    <xf numFmtId="165" fontId="39" fillId="27" borderId="1" xfId="6" applyNumberFormat="1" applyFont="1" applyFill="1" applyBorder="1" applyAlignment="1">
      <alignment horizontal="center" vertical="center" wrapText="1"/>
    </xf>
    <xf numFmtId="165" fontId="22" fillId="12" borderId="1" xfId="66" applyNumberFormat="1" applyFont="1" applyFill="1" applyBorder="1" applyAlignment="1">
      <alignment horizontal="center" vertical="center" wrapText="1"/>
    </xf>
    <xf numFmtId="165" fontId="22" fillId="12" borderId="1" xfId="82" applyNumberFormat="1" applyFont="1" applyFill="1" applyBorder="1" applyAlignment="1">
      <alignment horizontal="center" vertical="center" wrapText="1"/>
    </xf>
    <xf numFmtId="165" fontId="22" fillId="20" borderId="1" xfId="109" applyNumberFormat="1" applyFont="1" applyFill="1" applyBorder="1" applyAlignment="1">
      <alignment horizontal="center" vertical="center" wrapText="1"/>
    </xf>
    <xf numFmtId="165" fontId="58" fillId="33" borderId="1" xfId="97" applyNumberFormat="1" applyFont="1" applyFill="1" applyBorder="1" applyAlignment="1">
      <alignment horizontal="center" vertical="center" wrapText="1"/>
    </xf>
    <xf numFmtId="165" fontId="39" fillId="27" borderId="1" xfId="128" applyNumberFormat="1" applyFont="1" applyFill="1" applyBorder="1" applyAlignment="1">
      <alignment horizontal="center" vertical="center" wrapText="1"/>
    </xf>
    <xf numFmtId="165" fontId="18" fillId="27" borderId="1" xfId="6" applyNumberFormat="1" applyFont="1" applyFill="1" applyBorder="1" applyAlignment="1">
      <alignment horizontal="center" vertical="center" wrapText="1"/>
    </xf>
    <xf numFmtId="165" fontId="22" fillId="27" borderId="1" xfId="6" applyNumberFormat="1" applyFont="1" applyFill="1" applyBorder="1" applyAlignment="1">
      <alignment horizontal="center" vertical="center" wrapText="1"/>
    </xf>
    <xf numFmtId="165" fontId="22" fillId="12" borderId="1" xfId="128" applyNumberFormat="1" applyFont="1" applyFill="1" applyBorder="1" applyAlignment="1">
      <alignment horizontal="center" vertical="center" wrapText="1"/>
    </xf>
    <xf numFmtId="165" fontId="49" fillId="27" borderId="1" xfId="82" applyNumberFormat="1" applyFont="1" applyFill="1" applyBorder="1" applyAlignment="1">
      <alignment horizontal="center" vertical="center" wrapText="1"/>
    </xf>
    <xf numFmtId="165" fontId="22" fillId="20" borderId="1" xfId="97" applyNumberFormat="1" applyFont="1" applyFill="1" applyBorder="1" applyAlignment="1">
      <alignment horizontal="center" vertical="center" wrapText="1"/>
    </xf>
    <xf numFmtId="165" fontId="39" fillId="27" borderId="1" xfId="33" applyNumberFormat="1" applyFont="1" applyFill="1" applyBorder="1" applyAlignment="1">
      <alignment horizontal="center" vertical="center" wrapText="1"/>
    </xf>
    <xf numFmtId="165" fontId="22" fillId="27" borderId="1" xfId="33" applyNumberFormat="1" applyFont="1" applyFill="1" applyBorder="1" applyAlignment="1">
      <alignment horizontal="center" vertical="center" wrapText="1"/>
    </xf>
    <xf numFmtId="165" fontId="22" fillId="12" borderId="8" xfId="9" applyNumberFormat="1" applyFont="1" applyFill="1" applyBorder="1" applyAlignment="1">
      <alignment horizontal="center" vertical="center" wrapText="1"/>
    </xf>
    <xf numFmtId="165" fontId="22" fillId="12" borderId="8" xfId="34" applyNumberFormat="1" applyFont="1" applyFill="1" applyBorder="1" applyAlignment="1">
      <alignment horizontal="center" vertical="center" wrapText="1"/>
    </xf>
    <xf numFmtId="165" fontId="18" fillId="34" borderId="1" xfId="6" applyNumberFormat="1" applyFont="1" applyFill="1" applyBorder="1" applyAlignment="1">
      <alignment horizontal="center" vertical="center" wrapText="1"/>
    </xf>
    <xf numFmtId="165" fontId="20" fillId="35" borderId="1" xfId="0" applyNumberFormat="1" applyFont="1" applyFill="1" applyBorder="1" applyAlignment="1">
      <alignment horizontal="center" vertical="center"/>
    </xf>
    <xf numFmtId="0" fontId="0" fillId="0" borderId="0" xfId="0"/>
    <xf numFmtId="165" fontId="67" fillId="36" borderId="1" xfId="6" applyNumberFormat="1" applyFont="1" applyFill="1" applyBorder="1" applyAlignment="1">
      <alignment horizontal="center" vertical="center" wrapText="1"/>
    </xf>
    <xf numFmtId="165" fontId="18" fillId="34" borderId="8" xfId="9" applyNumberFormat="1" applyFont="1" applyFill="1" applyBorder="1" applyAlignment="1">
      <alignment horizontal="center" vertical="center" wrapText="1"/>
    </xf>
    <xf numFmtId="0" fontId="0" fillId="0" borderId="0" xfId="0"/>
    <xf numFmtId="0" fontId="2" fillId="0" borderId="0" xfId="175" applyAlignment="1">
      <alignment horizontal="center" vertical="center" wrapText="1"/>
    </xf>
    <xf numFmtId="0" fontId="2" fillId="0" borderId="0" xfId="175"/>
    <xf numFmtId="0" fontId="17" fillId="0" borderId="0" xfId="175" applyFont="1" applyFill="1" applyBorder="1" applyAlignment="1">
      <alignment horizontal="center" vertical="center" wrapText="1"/>
    </xf>
    <xf numFmtId="0" fontId="17" fillId="0" borderId="0" xfId="175" applyFont="1" applyBorder="1" applyAlignment="1">
      <alignment horizontal="center" vertical="center"/>
    </xf>
    <xf numFmtId="165" fontId="17" fillId="37" borderId="3" xfId="175" applyNumberFormat="1" applyFont="1" applyFill="1" applyBorder="1" applyAlignment="1">
      <alignment horizontal="center" vertical="center"/>
    </xf>
    <xf numFmtId="0" fontId="17" fillId="0" borderId="0" xfId="175" applyFont="1" applyFill="1" applyBorder="1" applyAlignment="1">
      <alignment horizontal="center"/>
    </xf>
    <xf numFmtId="0" fontId="66" fillId="0" borderId="35" xfId="175" applyFont="1" applyFill="1" applyBorder="1" applyAlignment="1">
      <alignment horizontal="center" vertical="center" wrapText="1"/>
    </xf>
    <xf numFmtId="0" fontId="69" fillId="21" borderId="36" xfId="175" applyFont="1" applyFill="1" applyBorder="1" applyAlignment="1">
      <alignment horizontal="center" vertical="center" wrapText="1"/>
    </xf>
    <xf numFmtId="0" fontId="69" fillId="21" borderId="3" xfId="175" applyFont="1" applyFill="1" applyBorder="1" applyAlignment="1">
      <alignment horizontal="center" vertical="center" wrapText="1"/>
    </xf>
    <xf numFmtId="0" fontId="69" fillId="21" borderId="37" xfId="175" applyFont="1" applyFill="1" applyBorder="1" applyAlignment="1">
      <alignment horizontal="center" vertical="center" wrapText="1"/>
    </xf>
    <xf numFmtId="165" fontId="69" fillId="37" borderId="1" xfId="175" applyNumberFormat="1" applyFont="1" applyFill="1" applyBorder="1" applyAlignment="1">
      <alignment horizontal="center" vertical="center" wrapText="1"/>
    </xf>
    <xf numFmtId="165" fontId="69" fillId="40" borderId="1" xfId="175" applyNumberFormat="1" applyFont="1" applyFill="1" applyBorder="1" applyAlignment="1">
      <alignment horizontal="center" vertical="center" wrapText="1"/>
    </xf>
    <xf numFmtId="165" fontId="22" fillId="37" borderId="1" xfId="175" applyNumberFormat="1" applyFont="1" applyFill="1" applyBorder="1" applyAlignment="1">
      <alignment horizontal="center" vertical="center" wrapText="1"/>
    </xf>
    <xf numFmtId="165" fontId="24" fillId="37" borderId="1" xfId="175" applyNumberFormat="1" applyFont="1" applyFill="1" applyBorder="1" applyAlignment="1">
      <alignment horizontal="center" vertical="center"/>
    </xf>
    <xf numFmtId="0" fontId="2" fillId="38" borderId="0" xfId="175" applyFill="1"/>
    <xf numFmtId="165" fontId="34" fillId="37" borderId="1" xfId="175" applyNumberFormat="1" applyFont="1" applyFill="1" applyBorder="1" applyAlignment="1">
      <alignment horizontal="center" vertical="center" wrapText="1"/>
    </xf>
    <xf numFmtId="165" fontId="24" fillId="40" borderId="1" xfId="175" applyNumberFormat="1" applyFont="1" applyFill="1" applyBorder="1" applyAlignment="1">
      <alignment horizontal="center" vertical="center"/>
    </xf>
    <xf numFmtId="165" fontId="22" fillId="40" borderId="1" xfId="175" applyNumberFormat="1" applyFont="1" applyFill="1" applyBorder="1" applyAlignment="1">
      <alignment horizontal="center" vertical="center" wrapText="1"/>
    </xf>
    <xf numFmtId="165" fontId="22" fillId="41" borderId="1" xfId="175" applyNumberFormat="1" applyFont="1" applyFill="1" applyBorder="1" applyAlignment="1">
      <alignment horizontal="center" vertical="center" wrapText="1"/>
    </xf>
    <xf numFmtId="165" fontId="17" fillId="43" borderId="1" xfId="175" applyNumberFormat="1" applyFont="1" applyFill="1" applyBorder="1" applyAlignment="1">
      <alignment horizontal="center" vertical="center"/>
    </xf>
    <xf numFmtId="165" fontId="17" fillId="43" borderId="2" xfId="175" applyNumberFormat="1" applyFont="1" applyFill="1" applyBorder="1" applyAlignment="1">
      <alignment horizontal="center" vertical="center"/>
    </xf>
    <xf numFmtId="165" fontId="69" fillId="41" borderId="1" xfId="175" applyNumberFormat="1" applyFont="1" applyFill="1" applyBorder="1" applyAlignment="1">
      <alignment horizontal="center" vertical="center" wrapText="1"/>
    </xf>
    <xf numFmtId="165" fontId="24" fillId="41" borderId="1" xfId="175" applyNumberFormat="1" applyFont="1" applyFill="1" applyBorder="1" applyAlignment="1">
      <alignment horizontal="center" vertical="center"/>
    </xf>
    <xf numFmtId="165" fontId="17" fillId="0" borderId="0" xfId="175" applyNumberFormat="1" applyFont="1" applyAlignment="1">
      <alignment vertical="center"/>
    </xf>
    <xf numFmtId="165" fontId="17" fillId="41" borderId="38" xfId="175" applyNumberFormat="1" applyFont="1" applyFill="1" applyBorder="1" applyAlignment="1">
      <alignment horizontal="center" vertical="center"/>
    </xf>
    <xf numFmtId="0" fontId="2" fillId="38" borderId="0" xfId="175" applyFill="1" applyAlignment="1">
      <alignment horizontal="center" vertical="center" wrapText="1"/>
    </xf>
    <xf numFmtId="0" fontId="68" fillId="38" borderId="0" xfId="175" applyFont="1" applyFill="1" applyBorder="1"/>
    <xf numFmtId="165" fontId="69" fillId="37" borderId="13" xfId="175" applyNumberFormat="1" applyFont="1" applyFill="1" applyBorder="1" applyAlignment="1">
      <alignment horizontal="center" vertical="center" wrapText="1"/>
    </xf>
    <xf numFmtId="0" fontId="18" fillId="37" borderId="2" xfId="9" applyFont="1" applyFill="1" applyBorder="1" applyAlignment="1">
      <alignment horizontal="center" vertical="center" wrapText="1"/>
    </xf>
    <xf numFmtId="0" fontId="18" fillId="40" borderId="2" xfId="9" applyFont="1" applyFill="1" applyBorder="1" applyAlignment="1">
      <alignment horizontal="center" vertical="center" wrapText="1"/>
    </xf>
    <xf numFmtId="0" fontId="39" fillId="40" borderId="2" xfId="9" applyFont="1" applyFill="1" applyBorder="1" applyAlignment="1">
      <alignment horizontal="center" vertical="center" wrapText="1"/>
    </xf>
    <xf numFmtId="0" fontId="18" fillId="41" borderId="2" xfId="9" applyFont="1" applyFill="1" applyBorder="1" applyAlignment="1">
      <alignment horizontal="center" vertical="center" wrapText="1"/>
    </xf>
    <xf numFmtId="0" fontId="39" fillId="41" borderId="2" xfId="9" applyFont="1" applyFill="1" applyBorder="1" applyAlignment="1">
      <alignment horizontal="center" vertical="center" wrapText="1"/>
    </xf>
    <xf numFmtId="0" fontId="39" fillId="42" borderId="2" xfId="9" applyFont="1" applyFill="1" applyBorder="1" applyAlignment="1">
      <alignment horizontal="center" vertical="center" wrapText="1"/>
    </xf>
    <xf numFmtId="0" fontId="18" fillId="40" borderId="1" xfId="9" applyFont="1" applyFill="1" applyBorder="1" applyAlignment="1">
      <alignment horizontal="center" vertical="center" wrapText="1"/>
    </xf>
    <xf numFmtId="165" fontId="24" fillId="37" borderId="2" xfId="175" applyNumberFormat="1" applyFont="1" applyFill="1" applyBorder="1" applyAlignment="1">
      <alignment horizontal="center" vertical="center"/>
    </xf>
    <xf numFmtId="165" fontId="24" fillId="41" borderId="2" xfId="175" applyNumberFormat="1" applyFont="1" applyFill="1" applyBorder="1" applyAlignment="1">
      <alignment horizontal="center" vertical="center"/>
    </xf>
    <xf numFmtId="165" fontId="24" fillId="40" borderId="2" xfId="175" applyNumberFormat="1" applyFont="1" applyFill="1" applyBorder="1" applyAlignment="1">
      <alignment horizontal="center" vertical="center"/>
    </xf>
    <xf numFmtId="0" fontId="1" fillId="0" borderId="0" xfId="176"/>
    <xf numFmtId="0" fontId="73" fillId="37" borderId="3" xfId="176" applyFont="1" applyFill="1" applyBorder="1" applyAlignment="1">
      <alignment horizontal="center" vertical="top" wrapText="1"/>
    </xf>
    <xf numFmtId="0" fontId="66" fillId="40" borderId="3" xfId="176" applyFont="1" applyFill="1" applyBorder="1" applyAlignment="1">
      <alignment horizontal="center" vertical="center" wrapText="1" readingOrder="1"/>
    </xf>
    <xf numFmtId="0" fontId="66" fillId="41" borderId="3" xfId="176" applyFont="1" applyFill="1" applyBorder="1" applyAlignment="1">
      <alignment horizontal="center" vertical="center" wrapText="1" readingOrder="1"/>
    </xf>
    <xf numFmtId="0" fontId="75" fillId="0" borderId="46" xfId="176" applyFont="1" applyBorder="1" applyAlignment="1">
      <alignment horizontal="center" vertical="center" wrapText="1" readingOrder="1"/>
    </xf>
    <xf numFmtId="0" fontId="77" fillId="0" borderId="49" xfId="176" applyFont="1" applyBorder="1" applyAlignment="1">
      <alignment horizontal="center" vertical="center" wrapText="1" readingOrder="1"/>
    </xf>
    <xf numFmtId="0" fontId="78" fillId="44" borderId="50" xfId="176" applyFont="1" applyFill="1" applyBorder="1" applyAlignment="1">
      <alignment horizontal="center" vertical="center" wrapText="1" readingOrder="1"/>
    </xf>
    <xf numFmtId="0" fontId="78" fillId="44" borderId="51" xfId="176" applyFont="1" applyFill="1" applyBorder="1" applyAlignment="1">
      <alignment horizontal="center" vertical="center" wrapText="1" readingOrder="1"/>
    </xf>
    <xf numFmtId="0" fontId="78" fillId="44" borderId="52" xfId="176" applyFont="1" applyFill="1" applyBorder="1" applyAlignment="1">
      <alignment horizontal="center" vertical="center" wrapText="1" readingOrder="1"/>
    </xf>
    <xf numFmtId="0" fontId="21" fillId="44" borderId="52" xfId="176" applyFont="1" applyFill="1" applyBorder="1" applyAlignment="1">
      <alignment horizontal="center" vertical="center" wrapText="1"/>
    </xf>
    <xf numFmtId="0" fontId="76" fillId="44" borderId="50" xfId="176" applyFont="1" applyFill="1" applyBorder="1" applyAlignment="1">
      <alignment horizontal="center" vertical="center" wrapText="1" readingOrder="1"/>
    </xf>
    <xf numFmtId="0" fontId="76" fillId="44" borderId="51" xfId="176" applyFont="1" applyFill="1" applyBorder="1" applyAlignment="1">
      <alignment horizontal="center" vertical="center" wrapText="1" readingOrder="1"/>
    </xf>
    <xf numFmtId="0" fontId="76" fillId="0" borderId="50" xfId="176" applyFont="1" applyBorder="1" applyAlignment="1">
      <alignment horizontal="center" vertical="center" wrapText="1" readingOrder="1"/>
    </xf>
    <xf numFmtId="0" fontId="76" fillId="0" borderId="51" xfId="176" applyFont="1" applyBorder="1" applyAlignment="1">
      <alignment horizontal="center" vertical="center" wrapText="1" readingOrder="1"/>
    </xf>
    <xf numFmtId="0" fontId="21" fillId="0" borderId="51" xfId="176" applyFont="1" applyBorder="1" applyAlignment="1">
      <alignment horizontal="center" vertical="center" wrapText="1"/>
    </xf>
    <xf numFmtId="0" fontId="21" fillId="0" borderId="52" xfId="176" applyFont="1" applyBorder="1" applyAlignment="1">
      <alignment horizontal="center" vertical="center" wrapText="1"/>
    </xf>
    <xf numFmtId="0" fontId="18" fillId="39" borderId="13" xfId="9" applyFont="1" applyFill="1" applyBorder="1" applyAlignment="1">
      <alignment horizontal="center" vertical="center" wrapText="1"/>
    </xf>
    <xf numFmtId="0" fontId="70" fillId="44" borderId="39" xfId="176" applyFont="1" applyFill="1" applyBorder="1" applyAlignment="1">
      <alignment horizontal="center" vertical="center" wrapText="1" readingOrder="1"/>
    </xf>
    <xf numFmtId="0" fontId="70" fillId="44" borderId="40" xfId="176" applyFont="1" applyFill="1" applyBorder="1" applyAlignment="1">
      <alignment horizontal="center" vertical="center" wrapText="1" readingOrder="1"/>
    </xf>
    <xf numFmtId="0" fontId="70" fillId="44" borderId="44" xfId="176" applyFont="1" applyFill="1" applyBorder="1" applyAlignment="1">
      <alignment horizontal="center" vertical="center" wrapText="1" readingOrder="1"/>
    </xf>
    <xf numFmtId="0" fontId="70" fillId="44" borderId="45" xfId="176" applyFont="1" applyFill="1" applyBorder="1" applyAlignment="1">
      <alignment horizontal="center" vertical="center" wrapText="1" readingOrder="1"/>
    </xf>
    <xf numFmtId="0" fontId="71" fillId="44" borderId="41" xfId="176" applyFont="1" applyFill="1" applyBorder="1" applyAlignment="1">
      <alignment horizontal="center" vertical="center" wrapText="1" readingOrder="1"/>
    </xf>
    <xf numFmtId="0" fontId="71" fillId="44" borderId="42" xfId="176" applyFont="1" applyFill="1" applyBorder="1" applyAlignment="1">
      <alignment horizontal="center" vertical="center" wrapText="1" readingOrder="1"/>
    </xf>
    <xf numFmtId="0" fontId="71" fillId="44" borderId="43" xfId="176" applyFont="1" applyFill="1" applyBorder="1" applyAlignment="1">
      <alignment horizontal="center" vertical="center" wrapText="1" readingOrder="1"/>
    </xf>
    <xf numFmtId="0" fontId="72" fillId="0" borderId="46" xfId="176" applyFont="1" applyBorder="1" applyAlignment="1">
      <alignment horizontal="center" vertical="center" textRotation="90" wrapText="1" readingOrder="1"/>
    </xf>
    <xf numFmtId="0" fontId="72" fillId="0" borderId="17" xfId="176" applyFont="1" applyBorder="1" applyAlignment="1">
      <alignment horizontal="center" vertical="center" textRotation="90" wrapText="1" readingOrder="1"/>
    </xf>
    <xf numFmtId="0" fontId="72" fillId="0" borderId="49" xfId="176" applyFont="1" applyBorder="1" applyAlignment="1">
      <alignment horizontal="center" vertical="center" textRotation="90" wrapText="1" readingOrder="1"/>
    </xf>
    <xf numFmtId="0" fontId="74" fillId="37" borderId="4" xfId="176" applyFont="1" applyFill="1" applyBorder="1" applyAlignment="1">
      <alignment horizontal="center" vertical="center" wrapText="1" readingOrder="1"/>
    </xf>
    <xf numFmtId="0" fontId="74" fillId="37" borderId="47" xfId="176" applyFont="1" applyFill="1" applyBorder="1" applyAlignment="1">
      <alignment horizontal="center" vertical="center" wrapText="1" readingOrder="1"/>
    </xf>
    <xf numFmtId="0" fontId="74" fillId="37" borderId="34" xfId="176" applyFont="1" applyFill="1" applyBorder="1" applyAlignment="1">
      <alignment horizontal="center" vertical="center" wrapText="1" readingOrder="1"/>
    </xf>
    <xf numFmtId="0" fontId="76" fillId="0" borderId="20" xfId="176" applyFont="1" applyBorder="1" applyAlignment="1">
      <alignment horizontal="center" vertical="center" wrapText="1" readingOrder="1"/>
    </xf>
    <xf numFmtId="0" fontId="76" fillId="0" borderId="48" xfId="176" applyFont="1" applyBorder="1" applyAlignment="1">
      <alignment horizontal="center" vertical="center" wrapText="1" readingOrder="1"/>
    </xf>
    <xf numFmtId="0" fontId="77" fillId="0" borderId="20" xfId="176" applyFont="1" applyBorder="1" applyAlignment="1">
      <alignment horizontal="center" vertical="center" wrapText="1" readingOrder="1"/>
    </xf>
    <xf numFmtId="0" fontId="77" fillId="0" borderId="48" xfId="176" applyFont="1" applyBorder="1" applyAlignment="1">
      <alignment horizontal="center" vertical="center" wrapText="1" readingOrder="1"/>
    </xf>
    <xf numFmtId="0" fontId="74" fillId="40" borderId="4" xfId="176" applyFont="1" applyFill="1" applyBorder="1" applyAlignment="1">
      <alignment horizontal="center" vertical="center" wrapText="1" readingOrder="1"/>
    </xf>
    <xf numFmtId="0" fontId="74" fillId="40" borderId="47" xfId="176" applyFont="1" applyFill="1" applyBorder="1" applyAlignment="1">
      <alignment horizontal="center" vertical="center" wrapText="1" readingOrder="1"/>
    </xf>
    <xf numFmtId="0" fontId="74" fillId="40" borderId="34" xfId="176" applyFont="1" applyFill="1" applyBorder="1" applyAlignment="1">
      <alignment horizontal="center" vertical="center" wrapText="1" readingOrder="1"/>
    </xf>
    <xf numFmtId="0" fontId="77" fillId="0" borderId="10" xfId="176" applyFont="1" applyBorder="1" applyAlignment="1">
      <alignment horizontal="center" vertical="center" wrapText="1" readingOrder="1"/>
    </xf>
    <xf numFmtId="0" fontId="66" fillId="41" borderId="4" xfId="176" applyFont="1" applyFill="1" applyBorder="1" applyAlignment="1">
      <alignment horizontal="center" vertical="center" wrapText="1" readingOrder="1"/>
    </xf>
    <xf numFmtId="0" fontId="66" fillId="41" borderId="34" xfId="176" applyFont="1" applyFill="1" applyBorder="1" applyAlignment="1">
      <alignment horizontal="center" vertical="center" wrapText="1" readingOrder="1"/>
    </xf>
    <xf numFmtId="0" fontId="79" fillId="44" borderId="50" xfId="176" applyFont="1" applyFill="1" applyBorder="1" applyAlignment="1">
      <alignment horizontal="center" vertical="center" wrapText="1" readingOrder="1"/>
    </xf>
    <xf numFmtId="0" fontId="79" fillId="44" borderId="51" xfId="176" applyFont="1" applyFill="1" applyBorder="1" applyAlignment="1">
      <alignment horizontal="center" vertical="center" wrapText="1" readingOrder="1"/>
    </xf>
    <xf numFmtId="0" fontId="79" fillId="44" borderId="52" xfId="176" applyFont="1" applyFill="1" applyBorder="1" applyAlignment="1">
      <alignment horizontal="center" vertical="center" wrapText="1" readingOrder="1"/>
    </xf>
    <xf numFmtId="0" fontId="78" fillId="44" borderId="53" xfId="176" applyFont="1" applyFill="1" applyBorder="1" applyAlignment="1">
      <alignment horizontal="center" vertical="center" wrapText="1" readingOrder="1"/>
    </xf>
    <xf numFmtId="0" fontId="78" fillId="44" borderId="54" xfId="176" applyFont="1" applyFill="1" applyBorder="1" applyAlignment="1">
      <alignment horizontal="center" vertical="center" wrapText="1" readingOrder="1"/>
    </xf>
    <xf numFmtId="0" fontId="76" fillId="44" borderId="50" xfId="176" applyFont="1" applyFill="1" applyBorder="1" applyAlignment="1">
      <alignment horizontal="center" vertical="center" wrapText="1" readingOrder="1"/>
    </xf>
    <xf numFmtId="0" fontId="76" fillId="44" borderId="52" xfId="176" applyFont="1" applyFill="1" applyBorder="1" applyAlignment="1">
      <alignment horizontal="center" vertical="center" wrapText="1" readingOrder="1"/>
    </xf>
    <xf numFmtId="0" fontId="78" fillId="0" borderId="50" xfId="176" applyFont="1" applyBorder="1" applyAlignment="1">
      <alignment horizontal="center" vertical="center" wrapText="1" readingOrder="1"/>
    </xf>
    <xf numFmtId="0" fontId="78" fillId="0" borderId="51" xfId="176" applyFont="1" applyBorder="1" applyAlignment="1">
      <alignment horizontal="center" vertical="center" wrapText="1" readingOrder="1"/>
    </xf>
    <xf numFmtId="0" fontId="78" fillId="0" borderId="52" xfId="176" applyFont="1" applyBorder="1" applyAlignment="1">
      <alignment horizontal="center" vertical="center" wrapText="1" readingOrder="1"/>
    </xf>
    <xf numFmtId="0" fontId="77" fillId="0" borderId="50" xfId="176" applyFont="1" applyBorder="1" applyAlignment="1">
      <alignment horizontal="center" vertical="center" wrapText="1" readingOrder="1"/>
    </xf>
    <xf numFmtId="0" fontId="77" fillId="0" borderId="51" xfId="176" applyFont="1" applyBorder="1" applyAlignment="1">
      <alignment horizontal="center" vertical="center" wrapText="1" readingOrder="1"/>
    </xf>
    <xf numFmtId="0" fontId="77" fillId="0" borderId="58" xfId="176" applyFont="1" applyBorder="1" applyAlignment="1">
      <alignment horizontal="center" vertical="center" wrapText="1" readingOrder="1"/>
    </xf>
    <xf numFmtId="0" fontId="76" fillId="0" borderId="50" xfId="176" applyFont="1" applyBorder="1" applyAlignment="1">
      <alignment horizontal="center" vertical="center" wrapText="1" readingOrder="1"/>
    </xf>
    <xf numFmtId="0" fontId="76" fillId="0" borderId="51" xfId="176" applyFont="1" applyBorder="1" applyAlignment="1">
      <alignment horizontal="center" vertical="center" wrapText="1" readingOrder="1"/>
    </xf>
    <xf numFmtId="0" fontId="76" fillId="0" borderId="52" xfId="176" applyFont="1" applyBorder="1" applyAlignment="1">
      <alignment horizontal="center" vertical="center" wrapText="1" readingOrder="1"/>
    </xf>
    <xf numFmtId="0" fontId="77" fillId="0" borderId="55" xfId="176" applyFont="1" applyBorder="1" applyAlignment="1">
      <alignment horizontal="center" vertical="center" wrapText="1" readingOrder="1"/>
    </xf>
    <xf numFmtId="0" fontId="77" fillId="0" borderId="56" xfId="176" applyFont="1" applyBorder="1" applyAlignment="1">
      <alignment horizontal="center" vertical="center" wrapText="1" readingOrder="1"/>
    </xf>
    <xf numFmtId="0" fontId="77" fillId="0" borderId="57" xfId="176" applyFont="1" applyBorder="1" applyAlignment="1">
      <alignment horizontal="center" vertical="center" wrapText="1" readingOrder="1"/>
    </xf>
    <xf numFmtId="0" fontId="77" fillId="0" borderId="52" xfId="176" applyFont="1" applyBorder="1" applyAlignment="1">
      <alignment horizontal="center" vertical="center" wrapText="1" readingOrder="1"/>
    </xf>
    <xf numFmtId="0" fontId="18" fillId="11" borderId="9" xfId="9" applyFont="1" applyFill="1" applyBorder="1" applyAlignment="1">
      <alignment horizontal="center" vertical="center" wrapText="1"/>
    </xf>
    <xf numFmtId="0" fontId="19" fillId="0" borderId="13" xfId="0" applyFont="1" applyBorder="1" applyAlignment="1">
      <alignment horizontal="center" vertical="center" wrapText="1"/>
    </xf>
    <xf numFmtId="0" fontId="21" fillId="9" borderId="9" xfId="6" applyFont="1" applyFill="1" applyBorder="1" applyAlignment="1">
      <alignment horizontal="center" vertical="center"/>
    </xf>
    <xf numFmtId="0" fontId="21" fillId="9" borderId="14" xfId="6" applyFont="1" applyFill="1" applyBorder="1" applyAlignment="1">
      <alignment horizontal="center" vertical="center"/>
    </xf>
    <xf numFmtId="0" fontId="21" fillId="9" borderId="13" xfId="6" applyFont="1" applyFill="1" applyBorder="1" applyAlignment="1">
      <alignment horizontal="center" vertical="center"/>
    </xf>
    <xf numFmtId="1" fontId="18" fillId="12" borderId="11" xfId="9" applyNumberFormat="1" applyFont="1" applyFill="1" applyBorder="1" applyAlignment="1">
      <alignment horizontal="center" vertical="center" wrapText="1"/>
    </xf>
    <xf numFmtId="1" fontId="19" fillId="0" borderId="15" xfId="0" applyNumberFormat="1" applyFont="1" applyBorder="1" applyAlignment="1">
      <alignment horizontal="center" vertical="center" wrapText="1"/>
    </xf>
    <xf numFmtId="1" fontId="18" fillId="12" borderId="9" xfId="9" applyNumberFormat="1" applyFont="1" applyFill="1" applyBorder="1" applyAlignment="1">
      <alignment horizontal="center" vertical="center" wrapText="1"/>
    </xf>
    <xf numFmtId="1" fontId="19" fillId="0" borderId="13" xfId="0" applyNumberFormat="1" applyFont="1" applyBorder="1" applyAlignment="1">
      <alignment horizontal="center" vertical="center" wrapText="1"/>
    </xf>
    <xf numFmtId="1" fontId="18" fillId="12" borderId="12" xfId="9" applyNumberFormat="1" applyFont="1" applyFill="1" applyBorder="1" applyAlignment="1">
      <alignment horizontal="center" vertical="center" wrapText="1"/>
    </xf>
    <xf numFmtId="1" fontId="19" fillId="0" borderId="16" xfId="0" applyNumberFormat="1" applyFont="1" applyBorder="1" applyAlignment="1">
      <alignment horizontal="center" vertical="center" wrapText="1"/>
    </xf>
    <xf numFmtId="0" fontId="17" fillId="0" borderId="0" xfId="9" applyFont="1" applyAlignment="1">
      <alignment horizontal="center"/>
    </xf>
    <xf numFmtId="0" fontId="18" fillId="12" borderId="1" xfId="9" applyFont="1" applyFill="1" applyBorder="1" applyAlignment="1">
      <alignment horizontal="center" vertical="center" wrapText="1"/>
    </xf>
    <xf numFmtId="0" fontId="18" fillId="12" borderId="2" xfId="9" applyFont="1" applyFill="1" applyBorder="1" applyAlignment="1">
      <alignment horizontal="center" vertical="center" wrapText="1"/>
    </xf>
    <xf numFmtId="0" fontId="18" fillId="12" borderId="3" xfId="9" applyFont="1" applyFill="1" applyBorder="1" applyAlignment="1">
      <alignment horizontal="center" vertical="center" wrapText="1"/>
    </xf>
    <xf numFmtId="0" fontId="18" fillId="12" borderId="10" xfId="9" applyFont="1" applyFill="1" applyBorder="1" applyAlignment="1">
      <alignment horizontal="center" vertical="center" wrapText="1"/>
    </xf>
    <xf numFmtId="1" fontId="18" fillId="12" borderId="4" xfId="9" applyNumberFormat="1" applyFont="1" applyFill="1" applyBorder="1" applyAlignment="1">
      <alignment horizontal="center" vertical="center" wrapText="1"/>
    </xf>
    <xf numFmtId="1" fontId="19" fillId="0" borderId="5" xfId="0" applyNumberFormat="1" applyFont="1" applyBorder="1" applyAlignment="1">
      <alignment horizontal="center" vertical="center" wrapText="1"/>
    </xf>
    <xf numFmtId="1" fontId="19" fillId="0" borderId="6" xfId="0" applyNumberFormat="1" applyFont="1" applyBorder="1" applyAlignment="1">
      <alignment horizontal="center" vertical="center" wrapText="1"/>
    </xf>
    <xf numFmtId="0" fontId="20" fillId="12" borderId="7" xfId="9" applyFont="1" applyFill="1" applyBorder="1" applyAlignment="1">
      <alignment horizontal="center" vertical="center" wrapText="1"/>
    </xf>
    <xf numFmtId="0" fontId="20" fillId="12" borderId="8" xfId="9" applyFont="1" applyFill="1" applyBorder="1" applyAlignment="1">
      <alignment horizontal="center" vertical="center" wrapText="1"/>
    </xf>
    <xf numFmtId="0" fontId="20" fillId="12" borderId="2" xfId="9" applyFont="1" applyFill="1" applyBorder="1" applyAlignment="1">
      <alignment horizontal="center" vertical="center" wrapText="1"/>
    </xf>
    <xf numFmtId="0" fontId="20" fillId="12" borderId="1" xfId="9" applyFont="1" applyFill="1" applyBorder="1" applyAlignment="1">
      <alignment horizontal="center" vertical="center" wrapText="1"/>
    </xf>
    <xf numFmtId="0" fontId="17" fillId="0" borderId="0" xfId="6" applyFont="1" applyAlignment="1">
      <alignment horizontal="center"/>
    </xf>
    <xf numFmtId="0" fontId="0" fillId="0" borderId="0" xfId="0" applyAlignment="1">
      <alignment horizontal="center"/>
    </xf>
    <xf numFmtId="0" fontId="18" fillId="12" borderId="1" xfId="6" applyFont="1" applyFill="1" applyBorder="1" applyAlignment="1">
      <alignment horizontal="center" vertical="center" wrapText="1"/>
    </xf>
    <xf numFmtId="0" fontId="18" fillId="12" borderId="9" xfId="6" applyFont="1" applyFill="1" applyBorder="1" applyAlignment="1">
      <alignment horizontal="center" vertical="center" wrapText="1"/>
    </xf>
    <xf numFmtId="0" fontId="18" fillId="12" borderId="9" xfId="9" applyFont="1" applyFill="1" applyBorder="1" applyAlignment="1">
      <alignment horizontal="center" vertical="center" wrapText="1"/>
    </xf>
    <xf numFmtId="0" fontId="18" fillId="12" borderId="21" xfId="6" applyFont="1" applyFill="1" applyBorder="1" applyAlignment="1">
      <alignment horizontal="center" vertical="center" wrapText="1"/>
    </xf>
    <xf numFmtId="0" fontId="18" fillId="12" borderId="24" xfId="6" applyFont="1" applyFill="1" applyBorder="1" applyAlignment="1">
      <alignment horizontal="center" vertical="center" wrapText="1"/>
    </xf>
    <xf numFmtId="0" fontId="19" fillId="12" borderId="24" xfId="6" applyFont="1" applyFill="1" applyBorder="1" applyAlignment="1">
      <alignment horizontal="center" vertical="center" wrapText="1"/>
    </xf>
    <xf numFmtId="0" fontId="18" fillId="12" borderId="14" xfId="6" applyFont="1" applyFill="1" applyBorder="1" applyAlignment="1">
      <alignment horizontal="center" vertical="center" wrapText="1"/>
    </xf>
    <xf numFmtId="0" fontId="19" fillId="12" borderId="14" xfId="6" applyFont="1" applyFill="1" applyBorder="1" applyAlignment="1">
      <alignment horizontal="center" vertical="center" wrapText="1"/>
    </xf>
    <xf numFmtId="0" fontId="19" fillId="12" borderId="13" xfId="6" applyFont="1" applyFill="1" applyBorder="1" applyAlignment="1">
      <alignment horizontal="center" vertical="center" wrapText="1"/>
    </xf>
    <xf numFmtId="0" fontId="18" fillId="2" borderId="1" xfId="6" applyFont="1" applyFill="1" applyBorder="1" applyAlignment="1">
      <alignment horizontal="center" vertical="center" wrapText="1"/>
    </xf>
    <xf numFmtId="0" fontId="18" fillId="2" borderId="2" xfId="6" applyFont="1" applyFill="1" applyBorder="1" applyAlignment="1">
      <alignment horizontal="center" vertical="center" wrapText="1"/>
    </xf>
    <xf numFmtId="0" fontId="0" fillId="0" borderId="0" xfId="0"/>
    <xf numFmtId="0" fontId="18" fillId="12" borderId="8" xfId="9" applyFont="1" applyFill="1" applyBorder="1" applyAlignment="1">
      <alignment horizontal="center" vertical="center" wrapText="1"/>
    </xf>
    <xf numFmtId="0" fontId="19" fillId="0" borderId="1" xfId="0" applyFont="1" applyBorder="1" applyAlignment="1">
      <alignment horizontal="center" vertical="center" wrapText="1"/>
    </xf>
    <xf numFmtId="0" fontId="18" fillId="12" borderId="2" xfId="6" applyFont="1" applyFill="1" applyBorder="1" applyAlignment="1">
      <alignment horizontal="center" vertical="center" wrapText="1"/>
    </xf>
    <xf numFmtId="0" fontId="18" fillId="12" borderId="7" xfId="6" applyFont="1" applyFill="1" applyBorder="1" applyAlignment="1">
      <alignment horizontal="center" vertical="center" wrapText="1"/>
    </xf>
    <xf numFmtId="0" fontId="19" fillId="0" borderId="7" xfId="0" applyFont="1" applyBorder="1" applyAlignment="1">
      <alignment horizontal="center" vertical="center" wrapText="1"/>
    </xf>
    <xf numFmtId="0" fontId="18" fillId="12" borderId="9" xfId="6" applyFont="1" applyFill="1" applyBorder="1" applyAlignment="1">
      <alignment horizontal="center" vertical="top" wrapText="1"/>
    </xf>
    <xf numFmtId="0" fontId="18" fillId="12" borderId="14" xfId="6" applyFont="1" applyFill="1" applyBorder="1" applyAlignment="1">
      <alignment horizontal="center" vertical="top" wrapText="1"/>
    </xf>
    <xf numFmtId="0" fontId="18" fillId="12" borderId="13" xfId="6" applyFont="1" applyFill="1" applyBorder="1" applyAlignment="1">
      <alignment horizontal="center" vertical="top" wrapText="1"/>
    </xf>
    <xf numFmtId="0" fontId="18" fillId="11" borderId="1" xfId="6" applyFont="1" applyFill="1" applyBorder="1" applyAlignment="1">
      <alignment horizontal="center" vertical="center" wrapText="1"/>
    </xf>
    <xf numFmtId="0" fontId="26" fillId="0" borderId="0" xfId="7" applyFont="1" applyAlignment="1">
      <alignment horizontal="center" vertical="center"/>
    </xf>
    <xf numFmtId="0" fontId="26" fillId="0" borderId="0" xfId="7" applyFont="1" applyAlignment="1">
      <alignment horizontal="center"/>
    </xf>
    <xf numFmtId="0" fontId="26" fillId="0" borderId="0" xfId="7" applyFont="1" applyAlignment="1">
      <alignment horizontal="center" vertical="center" wrapText="1"/>
    </xf>
    <xf numFmtId="0" fontId="18" fillId="12" borderId="1" xfId="7" applyFont="1" applyFill="1" applyBorder="1" applyAlignment="1">
      <alignment horizontal="center" vertical="center" wrapText="1"/>
    </xf>
    <xf numFmtId="0" fontId="18" fillId="12" borderId="9" xfId="7" applyFont="1" applyFill="1" applyBorder="1" applyAlignment="1">
      <alignment horizontal="center" vertical="center" wrapText="1"/>
    </xf>
    <xf numFmtId="0" fontId="18" fillId="18" borderId="8" xfId="7" applyFont="1" applyFill="1" applyBorder="1" applyAlignment="1">
      <alignment horizontal="center" vertical="center" wrapText="1"/>
    </xf>
    <xf numFmtId="0" fontId="18" fillId="18" borderId="1" xfId="7" applyFont="1" applyFill="1" applyBorder="1" applyAlignment="1">
      <alignment horizontal="center" vertical="center" wrapText="1"/>
    </xf>
    <xf numFmtId="0" fontId="18" fillId="12" borderId="2" xfId="7" applyFont="1" applyFill="1" applyBorder="1" applyAlignment="1">
      <alignment horizontal="center" vertical="center" wrapText="1"/>
    </xf>
    <xf numFmtId="0" fontId="19" fillId="0" borderId="8" xfId="0" applyFont="1" applyBorder="1" applyAlignment="1">
      <alignment horizontal="center" vertical="center" wrapText="1"/>
    </xf>
    <xf numFmtId="0" fontId="18" fillId="9" borderId="1" xfId="7" applyFont="1" applyFill="1" applyBorder="1" applyAlignment="1">
      <alignment horizontal="center" vertical="center" wrapText="1"/>
    </xf>
    <xf numFmtId="0" fontId="18" fillId="9" borderId="2" xfId="7" applyFont="1" applyFill="1" applyBorder="1" applyAlignment="1">
      <alignment horizontal="center" vertical="center" wrapText="1"/>
    </xf>
    <xf numFmtId="0" fontId="19" fillId="0" borderId="14" xfId="0" applyFont="1" applyBorder="1" applyAlignment="1">
      <alignment horizontal="center" vertical="center" wrapText="1"/>
    </xf>
    <xf numFmtId="0" fontId="18" fillId="12" borderId="8" xfId="7" applyFont="1" applyFill="1" applyBorder="1" applyAlignment="1">
      <alignment horizontal="center" vertical="center" wrapText="1"/>
    </xf>
    <xf numFmtId="0" fontId="18" fillId="11" borderId="25" xfId="7" applyFont="1" applyFill="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25" fillId="12" borderId="14" xfId="6" applyFont="1" applyFill="1" applyBorder="1" applyAlignment="1">
      <alignment horizontal="center" vertical="center" wrapText="1"/>
    </xf>
    <xf numFmtId="0" fontId="18" fillId="12" borderId="8" xfId="6" applyFont="1" applyFill="1" applyBorder="1" applyAlignment="1">
      <alignment horizontal="center" vertical="center" wrapText="1"/>
    </xf>
    <xf numFmtId="0" fontId="20" fillId="12" borderId="2" xfId="0" applyFont="1" applyFill="1" applyBorder="1" applyAlignment="1">
      <alignment horizontal="center" vertical="center" wrapText="1"/>
    </xf>
    <xf numFmtId="0" fontId="18" fillId="11" borderId="1" xfId="7" applyFont="1" applyFill="1" applyBorder="1" applyAlignment="1">
      <alignment horizontal="center" vertical="center" wrapText="1"/>
    </xf>
    <xf numFmtId="0" fontId="20" fillId="11" borderId="1" xfId="0" applyFont="1" applyFill="1" applyBorder="1" applyAlignment="1">
      <alignment horizontal="center" vertical="center" wrapText="1"/>
    </xf>
    <xf numFmtId="0" fontId="21" fillId="9" borderId="9" xfId="0" applyFont="1" applyFill="1" applyBorder="1" applyAlignment="1">
      <alignment horizontal="center" vertical="center"/>
    </xf>
    <xf numFmtId="0" fontId="21" fillId="9" borderId="14" xfId="0" applyFont="1" applyFill="1" applyBorder="1" applyAlignment="1">
      <alignment horizontal="center" vertical="center"/>
    </xf>
    <xf numFmtId="0" fontId="21" fillId="9" borderId="13" xfId="0" applyFont="1" applyFill="1" applyBorder="1" applyAlignment="1">
      <alignment horizontal="center" vertical="center"/>
    </xf>
    <xf numFmtId="0" fontId="17" fillId="0" borderId="0" xfId="0" applyFont="1" applyAlignment="1">
      <alignment horizontal="center" wrapText="1"/>
    </xf>
    <xf numFmtId="0" fontId="17" fillId="0" borderId="0" xfId="0" applyFont="1"/>
    <xf numFmtId="0" fontId="20" fillId="12" borderId="8" xfId="6" applyFont="1" applyFill="1" applyBorder="1" applyAlignment="1">
      <alignment horizontal="center" vertical="center" wrapText="1"/>
    </xf>
    <xf numFmtId="0" fontId="18" fillId="11" borderId="9" xfId="6" applyFont="1" applyFill="1" applyBorder="1" applyAlignment="1">
      <alignment horizontal="center" vertical="center" wrapText="1"/>
    </xf>
    <xf numFmtId="0" fontId="18" fillId="11" borderId="14" xfId="6" applyFont="1" applyFill="1" applyBorder="1" applyAlignment="1">
      <alignment horizontal="center" vertical="center" wrapText="1"/>
    </xf>
    <xf numFmtId="0" fontId="18" fillId="11" borderId="13" xfId="6" applyFont="1" applyFill="1" applyBorder="1" applyAlignment="1">
      <alignment horizontal="center" vertical="center" wrapText="1"/>
    </xf>
    <xf numFmtId="0" fontId="18" fillId="2" borderId="9" xfId="6" applyFont="1" applyFill="1" applyBorder="1" applyAlignment="1">
      <alignment horizontal="center" vertical="center" wrapText="1"/>
    </xf>
    <xf numFmtId="0" fontId="18" fillId="2" borderId="14" xfId="6" applyFont="1" applyFill="1" applyBorder="1" applyAlignment="1">
      <alignment horizontal="center" vertical="center" wrapText="1"/>
    </xf>
    <xf numFmtId="0" fontId="18" fillId="2" borderId="13" xfId="6" applyFont="1" applyFill="1" applyBorder="1" applyAlignment="1">
      <alignment horizontal="center" vertical="center" wrapText="1"/>
    </xf>
    <xf numFmtId="0" fontId="21" fillId="11" borderId="9" xfId="0" applyFont="1" applyFill="1" applyBorder="1" applyAlignment="1">
      <alignment horizontal="center" vertical="center" wrapText="1"/>
    </xf>
    <xf numFmtId="0" fontId="21" fillId="11" borderId="13" xfId="0" applyFont="1" applyFill="1" applyBorder="1" applyAlignment="1">
      <alignment horizontal="center" vertical="center" wrapText="1"/>
    </xf>
    <xf numFmtId="0" fontId="23" fillId="11" borderId="9" xfId="7" applyFont="1" applyFill="1" applyBorder="1" applyAlignment="1">
      <alignment horizontal="center" vertical="center" wrapText="1"/>
    </xf>
    <xf numFmtId="0" fontId="23" fillId="11" borderId="14" xfId="7" applyFont="1" applyFill="1" applyBorder="1" applyAlignment="1">
      <alignment horizontal="center" vertical="center" wrapText="1"/>
    </xf>
    <xf numFmtId="0" fontId="23" fillId="11" borderId="13" xfId="7" applyFont="1" applyFill="1" applyBorder="1" applyAlignment="1">
      <alignment horizontal="center" vertical="center" wrapText="1"/>
    </xf>
    <xf numFmtId="0" fontId="23" fillId="12" borderId="2" xfId="6" applyFont="1" applyFill="1" applyBorder="1" applyAlignment="1">
      <alignment horizontal="center" vertical="center" wrapText="1"/>
    </xf>
    <xf numFmtId="0" fontId="23" fillId="12" borderId="7" xfId="6" applyFont="1" applyFill="1" applyBorder="1" applyAlignment="1">
      <alignment horizontal="center" vertical="center" wrapText="1"/>
    </xf>
    <xf numFmtId="0" fontId="23" fillId="12" borderId="8" xfId="6" applyFont="1" applyFill="1" applyBorder="1" applyAlignment="1">
      <alignment horizontal="center" vertical="center" wrapText="1"/>
    </xf>
    <xf numFmtId="0" fontId="29" fillId="12" borderId="2" xfId="6" applyFont="1" applyFill="1" applyBorder="1" applyAlignment="1">
      <alignment horizontal="center" vertical="center" wrapText="1"/>
    </xf>
    <xf numFmtId="0" fontId="29" fillId="12" borderId="7" xfId="6" applyFont="1" applyFill="1" applyBorder="1" applyAlignment="1">
      <alignment horizontal="center" vertical="center" wrapText="1"/>
    </xf>
    <xf numFmtId="0" fontId="29" fillId="12" borderId="8" xfId="6" applyFont="1" applyFill="1" applyBorder="1" applyAlignment="1">
      <alignment horizontal="center" vertical="center" wrapText="1"/>
    </xf>
    <xf numFmtId="0" fontId="23" fillId="12" borderId="1" xfId="6" applyFont="1" applyFill="1" applyBorder="1" applyAlignment="1">
      <alignment horizontal="center" vertical="center" wrapText="1"/>
    </xf>
    <xf numFmtId="0" fontId="29" fillId="0" borderId="0" xfId="0" applyFont="1" applyAlignment="1">
      <alignment horizontal="center"/>
    </xf>
    <xf numFmtId="0" fontId="26" fillId="8" borderId="0" xfId="6" applyFont="1" applyFill="1" applyAlignment="1">
      <alignment horizontal="center" vertical="center" wrapText="1"/>
    </xf>
    <xf numFmtId="0" fontId="0" fillId="8" borderId="0" xfId="0" applyFill="1" applyAlignment="1">
      <alignment horizontal="center"/>
    </xf>
    <xf numFmtId="0" fontId="21" fillId="12" borderId="1" xfId="6" applyFont="1" applyFill="1" applyBorder="1" applyAlignment="1">
      <alignment horizontal="center" vertical="center" wrapText="1"/>
    </xf>
    <xf numFmtId="0" fontId="23" fillId="12" borderId="9" xfId="6" applyFont="1" applyFill="1" applyBorder="1" applyAlignment="1">
      <alignment horizontal="center" vertical="center" wrapText="1"/>
    </xf>
    <xf numFmtId="0" fontId="23" fillId="12" borderId="14" xfId="6" applyFont="1" applyFill="1" applyBorder="1" applyAlignment="1">
      <alignment horizontal="center" vertical="center" wrapText="1"/>
    </xf>
    <xf numFmtId="0" fontId="23" fillId="12" borderId="13" xfId="6" applyFont="1" applyFill="1" applyBorder="1" applyAlignment="1">
      <alignment horizontal="center" vertical="center" wrapText="1"/>
    </xf>
    <xf numFmtId="0" fontId="38" fillId="12" borderId="9" xfId="6" applyFont="1" applyFill="1" applyBorder="1" applyAlignment="1">
      <alignment horizontal="center" vertical="center" wrapText="1"/>
    </xf>
    <xf numFmtId="0" fontId="18" fillId="9" borderId="1" xfId="6" applyFont="1" applyFill="1" applyBorder="1" applyAlignment="1">
      <alignment horizontal="center" vertical="center" wrapText="1"/>
    </xf>
    <xf numFmtId="0" fontId="22" fillId="9" borderId="2" xfId="6" applyFont="1" applyFill="1" applyBorder="1" applyAlignment="1">
      <alignment horizontal="center" vertical="center" wrapText="1"/>
    </xf>
    <xf numFmtId="0" fontId="22" fillId="9" borderId="7" xfId="6" applyFont="1" applyFill="1" applyBorder="1" applyAlignment="1">
      <alignment horizontal="center" vertical="center" wrapText="1"/>
    </xf>
    <xf numFmtId="0" fontId="22" fillId="9" borderId="8" xfId="6" applyFont="1" applyFill="1" applyBorder="1" applyAlignment="1">
      <alignment horizontal="center" vertical="center" wrapText="1"/>
    </xf>
    <xf numFmtId="0" fontId="19" fillId="0" borderId="14" xfId="6" applyFont="1" applyBorder="1" applyAlignment="1">
      <alignment horizontal="center" vertical="center" wrapText="1"/>
    </xf>
    <xf numFmtId="0" fontId="19" fillId="0" borderId="13" xfId="6" applyFont="1" applyBorder="1" applyAlignment="1">
      <alignment horizontal="center" vertical="center" wrapText="1"/>
    </xf>
    <xf numFmtId="1" fontId="18" fillId="12" borderId="2" xfId="6" applyNumberFormat="1" applyFont="1" applyFill="1" applyBorder="1" applyAlignment="1">
      <alignment horizontal="center" vertical="center" wrapText="1"/>
    </xf>
    <xf numFmtId="1" fontId="18" fillId="12" borderId="7" xfId="6" applyNumberFormat="1" applyFont="1" applyFill="1" applyBorder="1" applyAlignment="1">
      <alignment horizontal="center" vertical="center" wrapText="1"/>
    </xf>
    <xf numFmtId="1" fontId="18" fillId="12" borderId="8" xfId="6" applyNumberFormat="1" applyFont="1" applyFill="1" applyBorder="1" applyAlignment="1">
      <alignment horizontal="center" vertical="center" wrapText="1"/>
    </xf>
    <xf numFmtId="1" fontId="19" fillId="0" borderId="7" xfId="6" applyNumberFormat="1" applyFont="1" applyBorder="1" applyAlignment="1">
      <alignment horizontal="center" vertical="center" wrapText="1"/>
    </xf>
    <xf numFmtId="1" fontId="19" fillId="0" borderId="8" xfId="6" applyNumberFormat="1" applyFont="1" applyBorder="1" applyAlignment="1">
      <alignment horizontal="center" vertical="center" wrapText="1"/>
    </xf>
    <xf numFmtId="0" fontId="19" fillId="0" borderId="8" xfId="6" applyFont="1" applyBorder="1" applyAlignment="1">
      <alignment horizontal="center" vertical="center" wrapText="1"/>
    </xf>
    <xf numFmtId="0" fontId="19" fillId="12" borderId="8" xfId="6" applyFont="1" applyFill="1" applyBorder="1" applyAlignment="1">
      <alignment horizontal="center" vertical="center" wrapText="1"/>
    </xf>
    <xf numFmtId="0" fontId="18" fillId="9" borderId="2" xfId="6" applyFont="1" applyFill="1" applyBorder="1" applyAlignment="1">
      <alignment horizontal="center" vertical="center" wrapText="1"/>
    </xf>
    <xf numFmtId="0" fontId="18" fillId="9" borderId="7" xfId="6" applyFont="1" applyFill="1" applyBorder="1" applyAlignment="1">
      <alignment horizontal="center" vertical="center" wrapText="1"/>
    </xf>
    <xf numFmtId="0" fontId="19" fillId="9" borderId="8" xfId="6" applyFont="1" applyFill="1" applyBorder="1" applyAlignment="1">
      <alignment horizontal="center" vertical="center" wrapText="1"/>
    </xf>
    <xf numFmtId="0" fontId="18" fillId="9" borderId="25" xfId="6" applyFont="1" applyFill="1" applyBorder="1" applyAlignment="1">
      <alignment horizontal="center" vertical="center" wrapText="1"/>
    </xf>
    <xf numFmtId="0" fontId="18" fillId="9" borderId="29" xfId="6" applyFont="1" applyFill="1" applyBorder="1" applyAlignment="1">
      <alignment horizontal="center" vertical="center" wrapText="1"/>
    </xf>
    <xf numFmtId="0" fontId="0" fillId="0" borderId="21" xfId="0" applyBorder="1" applyAlignment="1">
      <alignment horizontal="center" vertical="center" wrapText="1"/>
    </xf>
    <xf numFmtId="1" fontId="17" fillId="0" borderId="0" xfId="6" applyNumberFormat="1" applyFont="1" applyAlignment="1">
      <alignment horizontal="center"/>
    </xf>
    <xf numFmtId="0" fontId="25" fillId="12" borderId="2" xfId="6" applyFont="1" applyFill="1" applyBorder="1" applyAlignment="1">
      <alignment horizontal="center" vertical="center" wrapText="1"/>
    </xf>
    <xf numFmtId="0" fontId="25" fillId="12" borderId="8" xfId="6" applyFont="1" applyFill="1" applyBorder="1" applyAlignment="1">
      <alignment horizontal="center" vertical="center" wrapText="1"/>
    </xf>
    <xf numFmtId="1" fontId="25" fillId="12" borderId="25" xfId="6" applyNumberFormat="1" applyFont="1" applyFill="1" applyBorder="1" applyAlignment="1">
      <alignment horizontal="center" vertical="center" wrapText="1"/>
    </xf>
    <xf numFmtId="1" fontId="25" fillId="12" borderId="29" xfId="6" applyNumberFormat="1" applyFont="1" applyFill="1" applyBorder="1" applyAlignment="1">
      <alignment horizontal="center" vertical="center" wrapText="1"/>
    </xf>
    <xf numFmtId="1" fontId="24" fillId="0" borderId="29" xfId="6" applyNumberFormat="1" applyFont="1" applyBorder="1" applyAlignment="1">
      <alignment horizontal="center" vertical="center" wrapText="1"/>
    </xf>
    <xf numFmtId="0" fontId="22" fillId="12" borderId="2" xfId="6" applyFont="1" applyFill="1" applyBorder="1" applyAlignment="1">
      <alignment horizontal="center" vertical="center" wrapText="1"/>
    </xf>
    <xf numFmtId="0" fontId="22" fillId="12" borderId="7" xfId="6" applyFont="1" applyFill="1" applyBorder="1" applyAlignment="1">
      <alignment horizontal="center" vertical="center" wrapText="1"/>
    </xf>
    <xf numFmtId="0" fontId="24" fillId="12" borderId="8" xfId="6" applyFont="1" applyFill="1" applyBorder="1" applyAlignment="1">
      <alignment horizontal="center" vertical="center" wrapText="1"/>
    </xf>
    <xf numFmtId="0" fontId="24" fillId="12" borderId="7" xfId="6" applyFont="1" applyFill="1" applyBorder="1" applyAlignment="1">
      <alignment horizontal="center" vertical="center" wrapText="1"/>
    </xf>
    <xf numFmtId="0" fontId="24" fillId="0" borderId="7" xfId="6" applyFont="1" applyBorder="1" applyAlignment="1">
      <alignment horizontal="center" vertical="center" wrapText="1"/>
    </xf>
    <xf numFmtId="0" fontId="24" fillId="0" borderId="8" xfId="6" applyFont="1" applyBorder="1" applyAlignment="1">
      <alignment horizontal="center" vertical="center" wrapText="1"/>
    </xf>
  </cellXfs>
  <cellStyles count="177">
    <cellStyle name="Excel Built-in Normal" xfId="1"/>
    <cellStyle name="Excel Built-in Normal 1" xfId="2"/>
    <cellStyle name="Excel Built-in Normal 1 2" xfId="27"/>
    <cellStyle name="Excel Built-in Normal 1 3" xfId="88"/>
    <cellStyle name="Excel Built-in Normal 2" xfId="3"/>
    <cellStyle name="Excel Built-in Normal 2 2" xfId="28"/>
    <cellStyle name="Excel Built-in Normal 2 3" xfId="87"/>
    <cellStyle name="Excel Built-in Normal 3" xfId="26"/>
    <cellStyle name="Excel Built-in Normal 4" xfId="89"/>
    <cellStyle name="Обычный" xfId="0" builtinId="0"/>
    <cellStyle name="Обычный 10" xfId="25"/>
    <cellStyle name="Обычный 11" xfId="112"/>
    <cellStyle name="Обычный 12" xfId="97"/>
    <cellStyle name="Обычный 13" xfId="155"/>
    <cellStyle name="Обычный 2" xfId="4"/>
    <cellStyle name="Обычный 2 2" xfId="29"/>
    <cellStyle name="Обычный 2 3" xfId="70"/>
    <cellStyle name="Обычный 2 4" xfId="86"/>
    <cellStyle name="Обычный 2 5" xfId="113"/>
    <cellStyle name="Обычный 2 6" xfId="134"/>
    <cellStyle name="Обычный 2 7" xfId="133"/>
    <cellStyle name="Обычный 2 8" xfId="156"/>
    <cellStyle name="Обычный 3" xfId="5"/>
    <cellStyle name="Обычный 3 2" xfId="30"/>
    <cellStyle name="Обычный 3 3" xfId="85"/>
    <cellStyle name="Обычный 3 4" xfId="132"/>
    <cellStyle name="Обычный 4" xfId="6"/>
    <cellStyle name="Обычный 4 10" xfId="137"/>
    <cellStyle name="Обычный 4 11" xfId="157"/>
    <cellStyle name="Обычный 4 2" xfId="7"/>
    <cellStyle name="Обычный 4 2 2" xfId="8"/>
    <cellStyle name="Обычный 4 2 2 2" xfId="33"/>
    <cellStyle name="Обычный 4 2 2 3" xfId="66"/>
    <cellStyle name="Обычный 4 2 2 4" xfId="82"/>
    <cellStyle name="Обычный 4 2 2 5" xfId="109"/>
    <cellStyle name="Обычный 4 2 2 6" xfId="128"/>
    <cellStyle name="Обычный 4 2 2 7" xfId="135"/>
    <cellStyle name="Обычный 4 2 2 8" xfId="159"/>
    <cellStyle name="Обычный 4 2 3" xfId="38"/>
    <cellStyle name="Обычный 4 2 4" xfId="67"/>
    <cellStyle name="Обычный 4 2 5" xfId="83"/>
    <cellStyle name="Обычный 4 2 6" xfId="110"/>
    <cellStyle name="Обычный 4 2 7" xfId="129"/>
    <cellStyle name="Обычный 4 2 8" xfId="117"/>
    <cellStyle name="Обычный 4 2 9" xfId="158"/>
    <cellStyle name="Обычный 4 3" xfId="9"/>
    <cellStyle name="Обычный 4 3 10" xfId="174"/>
    <cellStyle name="Обычный 4 3 10 2" xfId="175"/>
    <cellStyle name="Обычный 4 3 10 3" xfId="176"/>
    <cellStyle name="Обычный 4 3 2" xfId="10"/>
    <cellStyle name="Обычный 4 3 2 2" xfId="34"/>
    <cellStyle name="Обычный 4 3 2 3" xfId="64"/>
    <cellStyle name="Обычный 4 3 2 4" xfId="80"/>
    <cellStyle name="Обычный 4 3 2 5" xfId="107"/>
    <cellStyle name="Обычный 4 3 2 6" xfId="126"/>
    <cellStyle name="Обычный 4 3 2 7" xfId="139"/>
    <cellStyle name="Обычный 4 3 2 8" xfId="161"/>
    <cellStyle name="Обычный 4 3 3" xfId="32"/>
    <cellStyle name="Обычный 4 3 4" xfId="65"/>
    <cellStyle name="Обычный 4 3 5" xfId="81"/>
    <cellStyle name="Обычный 4 3 6" xfId="108"/>
    <cellStyle name="Обычный 4 3 7" xfId="127"/>
    <cellStyle name="Обычный 4 3 8" xfId="130"/>
    <cellStyle name="Обычный 4 3 9" xfId="160"/>
    <cellStyle name="Обычный 4 4" xfId="11"/>
    <cellStyle name="Обычный 4 4 2" xfId="36"/>
    <cellStyle name="Обычный 4 4 3" xfId="63"/>
    <cellStyle name="Обычный 4 4 4" xfId="79"/>
    <cellStyle name="Обычный 4 4 5" xfId="106"/>
    <cellStyle name="Обычный 4 4 6" xfId="125"/>
    <cellStyle name="Обычный 4 4 7" xfId="140"/>
    <cellStyle name="Обычный 4 4 8" xfId="162"/>
    <cellStyle name="Обычный 4 5" xfId="31"/>
    <cellStyle name="Обычный 4 6" xfId="75"/>
    <cellStyle name="Обычный 4 7" xfId="84"/>
    <cellStyle name="Обычный 4 8" xfId="111"/>
    <cellStyle name="Обычный 4 9" xfId="131"/>
    <cellStyle name="Обычный 5" xfId="12"/>
    <cellStyle name="Обычный 5 2" xfId="13"/>
    <cellStyle name="Обычный 5 2 2" xfId="39"/>
    <cellStyle name="Обычный 5 2 3" xfId="61"/>
    <cellStyle name="Обычный 5 2 4" xfId="77"/>
    <cellStyle name="Обычный 5 2 5" xfId="104"/>
    <cellStyle name="Обычный 5 2 6" xfId="123"/>
    <cellStyle name="Обычный 5 2 7" xfId="142"/>
    <cellStyle name="Обычный 5 2 8" xfId="164"/>
    <cellStyle name="Обычный 5 3" xfId="35"/>
    <cellStyle name="Обычный 5 4" xfId="62"/>
    <cellStyle name="Обычный 5 5" xfId="78"/>
    <cellStyle name="Обычный 5 6" xfId="105"/>
    <cellStyle name="Обычный 5 7" xfId="124"/>
    <cellStyle name="Обычный 5 8" xfId="141"/>
    <cellStyle name="Обычный 5 9" xfId="163"/>
    <cellStyle name="Обычный 6" xfId="14"/>
    <cellStyle name="Обычный 6 2" xfId="15"/>
    <cellStyle name="Обычный 6 2 2" xfId="41"/>
    <cellStyle name="Обычный 6 2 3" xfId="59"/>
    <cellStyle name="Обычный 6 2 4" xfId="73"/>
    <cellStyle name="Обычный 6 2 5" xfId="102"/>
    <cellStyle name="Обычный 6 2 6" xfId="121"/>
    <cellStyle name="Обычный 6 2 7" xfId="144"/>
    <cellStyle name="Обычный 6 2 8" xfId="166"/>
    <cellStyle name="Обычный 6 3" xfId="40"/>
    <cellStyle name="Обычный 6 4" xfId="60"/>
    <cellStyle name="Обычный 6 5" xfId="72"/>
    <cellStyle name="Обычный 6 6" xfId="103"/>
    <cellStyle name="Обычный 6 7" xfId="122"/>
    <cellStyle name="Обычный 6 8" xfId="143"/>
    <cellStyle name="Обычный 6 9" xfId="165"/>
    <cellStyle name="Обычный 7" xfId="16"/>
    <cellStyle name="Обычный 7 2" xfId="43"/>
    <cellStyle name="Обычный 7 3" xfId="58"/>
    <cellStyle name="Обычный 7 4" xfId="56"/>
    <cellStyle name="Обычный 7 5" xfId="101"/>
    <cellStyle name="Обычный 7 6" xfId="120"/>
    <cellStyle name="Обычный 7 7" xfId="145"/>
    <cellStyle name="Обычный 7 8" xfId="167"/>
    <cellStyle name="Обычный 8" xfId="17"/>
    <cellStyle name="Обычный 8 2" xfId="44"/>
    <cellStyle name="Обычный 8 3" xfId="57"/>
    <cellStyle name="Обычный 8 4" xfId="51"/>
    <cellStyle name="Обычный 8 5" xfId="100"/>
    <cellStyle name="Обычный 8 6" xfId="119"/>
    <cellStyle name="Обычный 8 7" xfId="146"/>
    <cellStyle name="Обычный 8 8" xfId="168"/>
    <cellStyle name="Обычный 9" xfId="24"/>
    <cellStyle name="Обычный 9 2" xfId="50"/>
    <cellStyle name="Обычный 9 3" xfId="99"/>
    <cellStyle name="Процентный 2" xfId="18"/>
    <cellStyle name="Процентный 2 2" xfId="19"/>
    <cellStyle name="Процентный 2 2 2" xfId="47"/>
    <cellStyle name="Процентный 2 2 3" xfId="69"/>
    <cellStyle name="Процентный 2 2 4" xfId="148"/>
    <cellStyle name="Процентный 2 3" xfId="46"/>
    <cellStyle name="Процентный 2 4" xfId="55"/>
    <cellStyle name="Процентный 2 5" xfId="68"/>
    <cellStyle name="Процентный 2 6" xfId="98"/>
    <cellStyle name="Процентный 2 7" xfId="114"/>
    <cellStyle name="Процентный 2 8" xfId="147"/>
    <cellStyle name="Процентный 2 9" xfId="169"/>
    <cellStyle name="Процентный 3" xfId="20"/>
    <cellStyle name="Процентный 3 2" xfId="48"/>
    <cellStyle name="Процентный 3 3" xfId="53"/>
    <cellStyle name="Процентный 3 4" xfId="71"/>
    <cellStyle name="Процентный 3 5" xfId="96"/>
    <cellStyle name="Процентный 3 6" xfId="116"/>
    <cellStyle name="Процентный 3 7" xfId="149"/>
    <cellStyle name="Процентный 3 8" xfId="170"/>
    <cellStyle name="Финансовый 2" xfId="21"/>
    <cellStyle name="Финансовый 2 2" xfId="45"/>
    <cellStyle name="Финансовый 2 3" xfId="54"/>
    <cellStyle name="Финансовый 2 4" xfId="90"/>
    <cellStyle name="Финансовый 2 5" xfId="95"/>
    <cellStyle name="Финансовый 2 6" xfId="118"/>
    <cellStyle name="Финансовый 2 7" xfId="151"/>
    <cellStyle name="Финансовый 2 8" xfId="171"/>
    <cellStyle name="Финансовый 3" xfId="22"/>
    <cellStyle name="Финансовый 3 2" xfId="23"/>
    <cellStyle name="Финансовый 3 2 10" xfId="150"/>
    <cellStyle name="Финансовый 3 2 11" xfId="154"/>
    <cellStyle name="Финансовый 3 2 12" xfId="173"/>
    <cellStyle name="Финансовый 3 2 2" xfId="37"/>
    <cellStyle name="Финансовый 3 2 3" xfId="49"/>
    <cellStyle name="Финансовый 3 2 4" xfId="74"/>
    <cellStyle name="Финансовый 3 2 5" xfId="52"/>
    <cellStyle name="Финансовый 3 2 6" xfId="92"/>
    <cellStyle name="Финансовый 3 2 7" xfId="93"/>
    <cellStyle name="Финансовый 3 2 8" xfId="136"/>
    <cellStyle name="Финансовый 3 2 9" xfId="115"/>
    <cellStyle name="Финансовый 3 3" xfId="42"/>
    <cellStyle name="Финансовый 3 4" xfId="76"/>
    <cellStyle name="Финансовый 3 5" xfId="91"/>
    <cellStyle name="Финансовый 3 6" xfId="94"/>
    <cellStyle name="Финансовый 3 7" xfId="138"/>
    <cellStyle name="Финансовый 3 8" xfId="152"/>
    <cellStyle name="Финансовый 3 9" xfId="172"/>
    <cellStyle name="Финансовый 4" xfId="153"/>
  </cellStyles>
  <dxfs count="0"/>
  <tableStyles count="0" defaultTableStyle="TableStyleMedium2" defaultPivotStyle="PivotStyleLight16"/>
  <colors>
    <mruColors>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20"/>
  <sheetViews>
    <sheetView workbookViewId="0">
      <selection activeCell="E27" sqref="E27"/>
    </sheetView>
  </sheetViews>
  <sheetFormatPr defaultRowHeight="15" x14ac:dyDescent="0.25"/>
  <sheetData>
    <row r="2" spans="2:18" ht="15.75" x14ac:dyDescent="0.25">
      <c r="C2" s="1" t="s">
        <v>0</v>
      </c>
    </row>
    <row r="3" spans="2:18" ht="15.75" x14ac:dyDescent="0.25">
      <c r="C3" s="1"/>
    </row>
    <row r="4" spans="2:18" s="2" customFormat="1" x14ac:dyDescent="0.25">
      <c r="B4" s="3">
        <v>1</v>
      </c>
      <c r="C4" s="2" t="s">
        <v>1</v>
      </c>
    </row>
    <row r="6" spans="2:18" ht="15.75" x14ac:dyDescent="0.25">
      <c r="C6" s="4"/>
      <c r="E6" t="s">
        <v>2</v>
      </c>
    </row>
    <row r="8" spans="2:18" s="2" customFormat="1" x14ac:dyDescent="0.25">
      <c r="B8" s="5">
        <v>2</v>
      </c>
      <c r="C8" s="6" t="s">
        <v>3</v>
      </c>
      <c r="D8" s="6"/>
      <c r="E8" s="6"/>
      <c r="F8" s="6"/>
      <c r="G8" s="6"/>
      <c r="H8" s="6"/>
      <c r="I8" s="6"/>
      <c r="J8" s="6"/>
      <c r="K8" s="6"/>
      <c r="L8" s="6"/>
      <c r="M8" s="6"/>
      <c r="N8" s="6"/>
      <c r="O8" s="6"/>
      <c r="P8" s="6"/>
      <c r="Q8" s="6"/>
      <c r="R8" s="6"/>
    </row>
    <row r="9" spans="2:18" x14ac:dyDescent="0.25">
      <c r="B9" s="7"/>
      <c r="C9" s="7"/>
      <c r="D9" s="7"/>
      <c r="E9" s="7"/>
      <c r="F9" s="7"/>
      <c r="G9" s="7"/>
      <c r="H9" s="7"/>
      <c r="I9" s="7"/>
      <c r="J9" s="7"/>
      <c r="K9" s="7"/>
      <c r="L9" s="7"/>
      <c r="M9" s="7"/>
      <c r="N9" s="7"/>
      <c r="O9" s="7"/>
      <c r="P9" s="7"/>
      <c r="Q9" s="7"/>
      <c r="R9" s="7"/>
    </row>
    <row r="10" spans="2:18" x14ac:dyDescent="0.25">
      <c r="B10" s="7"/>
      <c r="C10" s="8"/>
      <c r="D10" s="7"/>
      <c r="E10" s="7" t="s">
        <v>4</v>
      </c>
      <c r="F10" s="7"/>
      <c r="G10" s="7"/>
      <c r="H10" s="7"/>
      <c r="I10" s="7"/>
      <c r="J10" s="7"/>
      <c r="K10" s="7"/>
      <c r="L10" s="7"/>
      <c r="M10" s="7"/>
      <c r="N10" s="7"/>
      <c r="O10" s="7"/>
      <c r="P10" s="7"/>
      <c r="Q10" s="7"/>
      <c r="R10" s="7"/>
    </row>
    <row r="11" spans="2:18" x14ac:dyDescent="0.25">
      <c r="B11" s="7"/>
      <c r="C11" s="7"/>
      <c r="D11" s="7"/>
      <c r="E11" s="7"/>
      <c r="F11" s="7"/>
      <c r="G11" s="7"/>
      <c r="H11" s="7"/>
      <c r="I11" s="7"/>
      <c r="J11" s="7"/>
      <c r="K11" s="7"/>
      <c r="L11" s="7"/>
      <c r="M11" s="7"/>
      <c r="N11" s="7"/>
      <c r="O11" s="7"/>
      <c r="P11" s="7"/>
      <c r="Q11" s="7"/>
      <c r="R11" s="7"/>
    </row>
    <row r="12" spans="2:18" x14ac:dyDescent="0.25">
      <c r="B12" s="7"/>
      <c r="C12" s="9"/>
      <c r="D12" s="7"/>
      <c r="E12" s="7" t="s">
        <v>5</v>
      </c>
      <c r="F12" s="7"/>
      <c r="G12" s="7"/>
      <c r="H12" s="7"/>
      <c r="I12" s="7"/>
      <c r="J12" s="7"/>
      <c r="K12" s="7"/>
      <c r="L12" s="7"/>
      <c r="M12" s="7"/>
      <c r="N12" s="7"/>
      <c r="O12" s="7"/>
      <c r="P12" s="7"/>
      <c r="Q12" s="7"/>
      <c r="R12" s="7"/>
    </row>
    <row r="13" spans="2:18" x14ac:dyDescent="0.25">
      <c r="B13" s="7"/>
      <c r="C13" s="7"/>
      <c r="D13" s="7"/>
      <c r="E13" s="7"/>
      <c r="F13" s="7"/>
      <c r="G13" s="7"/>
      <c r="H13" s="7"/>
      <c r="I13" s="7"/>
      <c r="J13" s="7"/>
      <c r="K13" s="7"/>
      <c r="L13" s="7"/>
      <c r="M13" s="7"/>
      <c r="N13" s="7"/>
      <c r="O13" s="7"/>
      <c r="P13" s="7"/>
      <c r="Q13" s="7"/>
      <c r="R13" s="7"/>
    </row>
    <row r="14" spans="2:18" x14ac:dyDescent="0.25">
      <c r="B14" s="7"/>
      <c r="C14" s="10"/>
      <c r="D14" s="7"/>
      <c r="E14" s="7" t="s">
        <v>6</v>
      </c>
      <c r="F14" s="7"/>
      <c r="G14" s="7"/>
      <c r="H14" s="7"/>
      <c r="I14" s="7"/>
      <c r="J14" s="7"/>
      <c r="K14" s="7"/>
      <c r="L14" s="7"/>
      <c r="M14" s="7"/>
      <c r="N14" s="7"/>
      <c r="O14" s="7"/>
      <c r="P14" s="7"/>
      <c r="Q14" s="7"/>
      <c r="R14" s="7"/>
    </row>
    <row r="15" spans="2:18" x14ac:dyDescent="0.25">
      <c r="B15" s="7"/>
      <c r="C15" s="7"/>
      <c r="D15" s="7"/>
      <c r="E15" s="7"/>
      <c r="F15" s="7"/>
      <c r="G15" s="7"/>
      <c r="H15" s="7"/>
      <c r="I15" s="7"/>
      <c r="J15" s="7"/>
      <c r="K15" s="7"/>
      <c r="L15" s="7"/>
      <c r="M15" s="7"/>
      <c r="N15" s="7"/>
      <c r="O15" s="7"/>
      <c r="P15" s="7"/>
      <c r="Q15" s="7"/>
      <c r="R15" s="7"/>
    </row>
    <row r="16" spans="2:18" x14ac:dyDescent="0.25">
      <c r="B16" s="7"/>
      <c r="C16" s="11"/>
      <c r="D16" s="7"/>
      <c r="E16" s="7" t="s">
        <v>7</v>
      </c>
      <c r="F16" s="7"/>
      <c r="G16" s="7"/>
      <c r="H16" s="7"/>
      <c r="I16" s="7"/>
      <c r="J16" s="7"/>
      <c r="K16" s="7"/>
      <c r="L16" s="7"/>
      <c r="M16" s="7"/>
      <c r="N16" s="7"/>
      <c r="O16" s="7"/>
      <c r="P16" s="7"/>
      <c r="Q16" s="7"/>
      <c r="R16" s="7"/>
    </row>
    <row r="17" spans="2:18" x14ac:dyDescent="0.25">
      <c r="B17" s="7"/>
      <c r="C17" s="7"/>
      <c r="D17" s="7"/>
      <c r="E17" s="7"/>
      <c r="F17" s="7"/>
      <c r="G17" s="7"/>
      <c r="H17" s="7"/>
      <c r="I17" s="7"/>
      <c r="J17" s="7"/>
      <c r="K17" s="7"/>
      <c r="L17" s="7"/>
      <c r="M17" s="7"/>
      <c r="N17" s="7"/>
      <c r="O17" s="7"/>
      <c r="P17" s="7"/>
      <c r="Q17" s="7"/>
      <c r="R17" s="7"/>
    </row>
    <row r="18" spans="2:18" x14ac:dyDescent="0.25">
      <c r="B18" s="7"/>
      <c r="C18" s="12"/>
      <c r="D18" s="7"/>
      <c r="E18" s="7" t="s">
        <v>8</v>
      </c>
      <c r="F18" s="7"/>
      <c r="G18" s="7"/>
      <c r="H18" s="7"/>
      <c r="I18" s="7"/>
      <c r="J18" s="7"/>
      <c r="K18" s="7"/>
      <c r="L18" s="7"/>
      <c r="M18" s="7"/>
      <c r="N18" s="7"/>
      <c r="O18" s="7"/>
      <c r="P18" s="7"/>
      <c r="Q18" s="7"/>
      <c r="R18" s="7"/>
    </row>
    <row r="19" spans="2:18" x14ac:dyDescent="0.25">
      <c r="B19" s="7"/>
      <c r="C19" s="7"/>
      <c r="D19" s="7"/>
      <c r="E19" s="7"/>
      <c r="F19" s="7"/>
      <c r="G19" s="7"/>
      <c r="H19" s="7"/>
      <c r="I19" s="7"/>
      <c r="J19" s="7"/>
      <c r="K19" s="7"/>
      <c r="L19" s="7"/>
      <c r="M19" s="7"/>
      <c r="N19" s="7"/>
      <c r="O19" s="7"/>
      <c r="P19" s="7"/>
      <c r="Q19" s="7"/>
      <c r="R19" s="7"/>
    </row>
    <row r="20" spans="2:18" x14ac:dyDescent="0.25">
      <c r="B20" s="7"/>
      <c r="C20" s="7"/>
      <c r="D20" s="7"/>
      <c r="E20" s="7"/>
      <c r="F20" s="7"/>
      <c r="G20" s="7"/>
      <c r="H20" s="7"/>
      <c r="I20" s="7"/>
      <c r="J20" s="7"/>
      <c r="K20" s="7"/>
      <c r="L20" s="7"/>
      <c r="M20" s="7"/>
      <c r="N20" s="7"/>
      <c r="O20" s="7"/>
      <c r="P20" s="7"/>
      <c r="Q20" s="7"/>
      <c r="R20" s="7"/>
    </row>
  </sheetData>
  <pageMargins left="0.7" right="0.7" top="0.75" bottom="0.75" header="0.3" footer="0.3"/>
  <pageSetup paperSize="9" firstPageNumber="2147483648"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S49"/>
  <sheetViews>
    <sheetView topLeftCell="C1" zoomScale="90" zoomScaleNormal="90" workbookViewId="0">
      <selection activeCell="K16" sqref="K16"/>
    </sheetView>
  </sheetViews>
  <sheetFormatPr defaultRowHeight="15" x14ac:dyDescent="0.25"/>
  <cols>
    <col min="2" max="2" width="22" customWidth="1"/>
    <col min="3" max="3" width="32.28515625" customWidth="1"/>
    <col min="4" max="4" width="13.7109375" customWidth="1"/>
    <col min="5" max="7" width="14.28515625" customWidth="1"/>
    <col min="8" max="9" width="12.7109375" customWidth="1"/>
    <col min="10" max="10" width="12.85546875" customWidth="1"/>
    <col min="11" max="11" width="19.140625" customWidth="1"/>
    <col min="12" max="12" width="19.28515625" customWidth="1"/>
    <col min="13" max="13" width="13.85546875" customWidth="1"/>
    <col min="14" max="14" width="20.140625" customWidth="1"/>
    <col min="15" max="15" width="28.5703125" customWidth="1"/>
    <col min="16" max="16" width="22.42578125" customWidth="1"/>
    <col min="18" max="18" width="17.5703125" customWidth="1"/>
  </cols>
  <sheetData>
    <row r="1" spans="1:19" s="94" customFormat="1" ht="15.75" x14ac:dyDescent="0.25">
      <c r="A1" s="1396" t="s">
        <v>246</v>
      </c>
      <c r="B1" s="1397"/>
      <c r="C1" s="1397"/>
      <c r="D1" s="1397"/>
      <c r="E1" s="1397"/>
      <c r="F1" s="1397"/>
      <c r="G1" s="1397"/>
      <c r="H1" s="1397"/>
      <c r="I1" s="1397"/>
      <c r="J1" s="1397"/>
      <c r="K1" s="1397"/>
      <c r="L1" s="1397"/>
      <c r="M1" s="1397"/>
      <c r="N1" s="1397"/>
      <c r="O1" s="1397"/>
      <c r="P1" s="1397"/>
    </row>
    <row r="3" spans="1:19" ht="60" customHeight="1" x14ac:dyDescent="0.25">
      <c r="A3" s="1351" t="s">
        <v>50</v>
      </c>
      <c r="B3" s="1352" t="s">
        <v>51</v>
      </c>
      <c r="C3" s="1352" t="s">
        <v>52</v>
      </c>
      <c r="D3" s="1365" t="s">
        <v>247</v>
      </c>
      <c r="E3" s="1398"/>
      <c r="F3" s="1365" t="s">
        <v>248</v>
      </c>
      <c r="G3" s="1398"/>
      <c r="H3" s="1365" t="s">
        <v>249</v>
      </c>
      <c r="I3" s="1366"/>
      <c r="J3" s="1398"/>
      <c r="K3" s="1399" t="s">
        <v>250</v>
      </c>
      <c r="L3" s="1399" t="s">
        <v>251</v>
      </c>
      <c r="M3" s="1399" t="s">
        <v>252</v>
      </c>
      <c r="N3" s="1399" t="s">
        <v>253</v>
      </c>
      <c r="O3" s="1402" t="s">
        <v>254</v>
      </c>
      <c r="P3" s="1402" t="s">
        <v>255</v>
      </c>
      <c r="Q3" s="1391" t="s">
        <v>256</v>
      </c>
      <c r="R3" s="1393" t="s">
        <v>61</v>
      </c>
      <c r="S3" s="95"/>
    </row>
    <row r="4" spans="1:19" x14ac:dyDescent="0.25">
      <c r="A4" s="1351"/>
      <c r="B4" s="1357"/>
      <c r="C4" s="1388"/>
      <c r="D4" s="49" t="s">
        <v>257</v>
      </c>
      <c r="E4" s="49" t="s">
        <v>258</v>
      </c>
      <c r="F4" s="49" t="s">
        <v>259</v>
      </c>
      <c r="G4" s="49" t="s">
        <v>260</v>
      </c>
      <c r="H4" s="49" t="s">
        <v>261</v>
      </c>
      <c r="I4" s="49" t="s">
        <v>262</v>
      </c>
      <c r="J4" s="49" t="s">
        <v>263</v>
      </c>
      <c r="K4" s="1400"/>
      <c r="L4" s="1400"/>
      <c r="M4" s="1400"/>
      <c r="N4" s="1400"/>
      <c r="O4" s="1403"/>
      <c r="P4" s="1403"/>
      <c r="Q4" s="1392"/>
      <c r="R4" s="1394"/>
    </row>
    <row r="5" spans="1:19" ht="44.25" customHeight="1" x14ac:dyDescent="0.25">
      <c r="A5" s="1352"/>
      <c r="B5" s="1357"/>
      <c r="C5" s="1388"/>
      <c r="D5" s="51" t="s">
        <v>264</v>
      </c>
      <c r="E5" s="51" t="s">
        <v>265</v>
      </c>
      <c r="F5" s="51" t="s">
        <v>264</v>
      </c>
      <c r="G5" s="51" t="s">
        <v>265</v>
      </c>
      <c r="H5" s="51" t="s">
        <v>264</v>
      </c>
      <c r="I5" s="51" t="s">
        <v>266</v>
      </c>
      <c r="J5" s="51" t="s">
        <v>267</v>
      </c>
      <c r="K5" s="1401"/>
      <c r="L5" s="1401"/>
      <c r="M5" s="1401"/>
      <c r="N5" s="1401"/>
      <c r="O5" s="1404"/>
      <c r="P5" s="1404"/>
      <c r="Q5" s="96" t="s">
        <v>198</v>
      </c>
      <c r="R5" s="1395"/>
    </row>
    <row r="6" spans="1:19" ht="25.5" x14ac:dyDescent="0.25">
      <c r="A6" s="23">
        <v>1</v>
      </c>
      <c r="B6" s="23" t="s">
        <v>86</v>
      </c>
      <c r="C6" s="32" t="s">
        <v>87</v>
      </c>
      <c r="D6" s="1021">
        <v>0.83299999999999996</v>
      </c>
      <c r="E6" s="1021">
        <v>0.9</v>
      </c>
      <c r="F6" s="1180"/>
      <c r="G6" s="1180"/>
      <c r="H6" s="1180"/>
      <c r="I6" s="1180"/>
      <c r="J6" s="1180"/>
      <c r="K6" s="1129"/>
      <c r="L6" s="1171"/>
      <c r="M6" s="1171"/>
      <c r="N6" s="1171"/>
      <c r="O6" s="1180"/>
      <c r="P6" s="1180"/>
      <c r="Q6" s="1158">
        <f>(AVERAGE(D6:P6))*2</f>
        <v>1.7330000000000001</v>
      </c>
      <c r="R6" s="98"/>
    </row>
    <row r="7" spans="1:19" ht="25.5" x14ac:dyDescent="0.25">
      <c r="A7" s="23">
        <v>2</v>
      </c>
      <c r="B7" s="23" t="s">
        <v>86</v>
      </c>
      <c r="C7" s="32" t="s">
        <v>88</v>
      </c>
      <c r="D7" s="1181"/>
      <c r="E7" s="1181"/>
      <c r="F7" s="1181"/>
      <c r="G7" s="1181"/>
      <c r="H7" s="1181"/>
      <c r="I7" s="1181"/>
      <c r="J7" s="1181"/>
      <c r="K7" s="1129"/>
      <c r="L7" s="1172"/>
      <c r="M7" s="1172"/>
      <c r="N7" s="1172"/>
      <c r="O7" s="1181"/>
      <c r="P7" s="1181"/>
      <c r="Q7" s="1158"/>
      <c r="R7" s="98"/>
    </row>
    <row r="8" spans="1:19" ht="25.5" x14ac:dyDescent="0.25">
      <c r="A8" s="160">
        <v>3</v>
      </c>
      <c r="B8" s="160" t="s">
        <v>86</v>
      </c>
      <c r="C8" s="161" t="s">
        <v>89</v>
      </c>
      <c r="D8" s="1021">
        <v>1</v>
      </c>
      <c r="E8" s="1021">
        <v>1</v>
      </c>
      <c r="F8" s="1180"/>
      <c r="G8" s="1180"/>
      <c r="H8" s="1180"/>
      <c r="I8" s="1180"/>
      <c r="J8" s="1180"/>
      <c r="K8" s="1129"/>
      <c r="L8" s="1172"/>
      <c r="M8" s="1172"/>
      <c r="N8" s="1172"/>
      <c r="O8" s="1180"/>
      <c r="P8" s="1180"/>
      <c r="Q8" s="1158">
        <f t="shared" ref="Q8:Q48" si="0">(AVERAGE(D8:P8))*2</f>
        <v>2</v>
      </c>
      <c r="R8" s="162"/>
      <c r="S8" s="159"/>
    </row>
    <row r="9" spans="1:19" x14ac:dyDescent="0.25">
      <c r="A9" s="186">
        <v>4</v>
      </c>
      <c r="B9" s="186" t="s">
        <v>86</v>
      </c>
      <c r="C9" s="187" t="s">
        <v>90</v>
      </c>
      <c r="D9" s="1021">
        <v>0.78500000000000003</v>
      </c>
      <c r="E9" s="1021">
        <v>0.85699999999999998</v>
      </c>
      <c r="F9" s="1021">
        <v>0.58299999999999996</v>
      </c>
      <c r="G9" s="1021">
        <v>0.66600000000000004</v>
      </c>
      <c r="H9" s="1182"/>
      <c r="I9" s="1182"/>
      <c r="J9" s="1182"/>
      <c r="K9" s="1129">
        <v>0</v>
      </c>
      <c r="L9" s="1172"/>
      <c r="M9" s="1172"/>
      <c r="N9" s="1172"/>
      <c r="O9" s="1021">
        <v>0</v>
      </c>
      <c r="P9" s="1182"/>
      <c r="Q9" s="1158">
        <f t="shared" si="0"/>
        <v>0.96366666666666656</v>
      </c>
      <c r="R9" s="188"/>
      <c r="S9" s="185"/>
    </row>
    <row r="10" spans="1:19" ht="25.5" x14ac:dyDescent="0.25">
      <c r="A10" s="23">
        <v>5</v>
      </c>
      <c r="B10" s="23" t="s">
        <v>86</v>
      </c>
      <c r="C10" s="40" t="s">
        <v>92</v>
      </c>
      <c r="D10" s="1181"/>
      <c r="E10" s="1181"/>
      <c r="F10" s="1181"/>
      <c r="G10" s="1181"/>
      <c r="H10" s="1181"/>
      <c r="I10" s="1181"/>
      <c r="J10" s="1181"/>
      <c r="K10" s="1129"/>
      <c r="L10" s="1172"/>
      <c r="M10" s="1172"/>
      <c r="N10" s="1172"/>
      <c r="O10" s="1181"/>
      <c r="P10" s="1181"/>
      <c r="Q10" s="1158"/>
      <c r="R10" s="98"/>
    </row>
    <row r="11" spans="1:19" x14ac:dyDescent="0.25">
      <c r="A11" s="221">
        <v>6</v>
      </c>
      <c r="B11" s="221" t="s">
        <v>86</v>
      </c>
      <c r="C11" s="222" t="s">
        <v>93</v>
      </c>
      <c r="D11" s="1173">
        <v>1</v>
      </c>
      <c r="E11" s="1173">
        <v>1</v>
      </c>
      <c r="F11" s="1173">
        <v>0.95199999999999996</v>
      </c>
      <c r="G11" s="1183">
        <v>1</v>
      </c>
      <c r="H11" s="1184"/>
      <c r="I11" s="1185"/>
      <c r="J11" s="1186"/>
      <c r="K11" s="1129">
        <v>0</v>
      </c>
      <c r="L11" s="1172"/>
      <c r="M11" s="1172"/>
      <c r="N11" s="1172"/>
      <c r="O11" s="1173">
        <v>0</v>
      </c>
      <c r="P11" s="1184"/>
      <c r="Q11" s="1158">
        <f t="shared" si="0"/>
        <v>1.3173333333333332</v>
      </c>
      <c r="R11" s="223"/>
      <c r="S11" s="220"/>
    </row>
    <row r="12" spans="1:19" x14ac:dyDescent="0.25">
      <c r="A12" s="245">
        <v>7</v>
      </c>
      <c r="B12" s="245" t="s">
        <v>86</v>
      </c>
      <c r="C12" s="246" t="s">
        <v>94</v>
      </c>
      <c r="D12" s="1173">
        <v>0.66700000000000004</v>
      </c>
      <c r="E12" s="1173">
        <v>0.53300000000000003</v>
      </c>
      <c r="F12" s="1173">
        <v>0.56299999999999994</v>
      </c>
      <c r="G12" s="1187">
        <v>0.93799999999999994</v>
      </c>
      <c r="H12" s="1173">
        <v>0.5</v>
      </c>
      <c r="I12" s="1183">
        <v>1</v>
      </c>
      <c r="J12" s="1188">
        <v>1</v>
      </c>
      <c r="K12" s="1129">
        <v>6.3E-2</v>
      </c>
      <c r="L12" s="1172"/>
      <c r="M12" s="1172"/>
      <c r="N12" s="1172"/>
      <c r="O12" s="1173">
        <v>0</v>
      </c>
      <c r="P12" s="1173">
        <v>0</v>
      </c>
      <c r="Q12" s="1158">
        <f t="shared" si="0"/>
        <v>1.0528</v>
      </c>
      <c r="R12" s="247"/>
      <c r="S12" s="244"/>
    </row>
    <row r="13" spans="1:19" s="1128" customFormat="1" x14ac:dyDescent="0.25">
      <c r="A13" s="429">
        <v>8</v>
      </c>
      <c r="B13" s="429" t="s">
        <v>86</v>
      </c>
      <c r="C13" s="430" t="s">
        <v>95</v>
      </c>
      <c r="D13" s="1173">
        <v>0.88500000000000001</v>
      </c>
      <c r="E13" s="1173">
        <v>0.76500000000000001</v>
      </c>
      <c r="F13" s="1173">
        <v>0.44</v>
      </c>
      <c r="G13" s="1183">
        <v>0.64700000000000002</v>
      </c>
      <c r="H13" s="1173">
        <v>0.871</v>
      </c>
      <c r="I13" s="1183">
        <v>0.45800000000000002</v>
      </c>
      <c r="J13" s="1188">
        <v>0.28599999999999998</v>
      </c>
      <c r="K13" s="1129">
        <v>0.5</v>
      </c>
      <c r="L13" s="1172">
        <v>0.8</v>
      </c>
      <c r="M13" s="1172">
        <v>0.5</v>
      </c>
      <c r="N13" s="1172">
        <v>0</v>
      </c>
      <c r="O13" s="1173">
        <v>-0.14199999999999999</v>
      </c>
      <c r="P13" s="1173">
        <v>0</v>
      </c>
      <c r="Q13" s="1158">
        <f t="shared" si="0"/>
        <v>0.92461538461538439</v>
      </c>
      <c r="R13" s="428"/>
      <c r="S13" s="404"/>
    </row>
    <row r="14" spans="1:19" ht="25.5" x14ac:dyDescent="0.25">
      <c r="A14" s="289">
        <v>9</v>
      </c>
      <c r="B14" s="289" t="s">
        <v>86</v>
      </c>
      <c r="C14" s="290" t="s">
        <v>96</v>
      </c>
      <c r="D14" s="1173">
        <v>0.67200000000000004</v>
      </c>
      <c r="E14" s="1173">
        <v>0.54</v>
      </c>
      <c r="F14" s="1173">
        <v>0.64500000000000002</v>
      </c>
      <c r="G14" s="1187">
        <v>0.91800000000000004</v>
      </c>
      <c r="H14" s="1173">
        <v>0.27700000000000002</v>
      </c>
      <c r="I14" s="1187">
        <v>1</v>
      </c>
      <c r="J14" s="1189">
        <v>0.91700000000000004</v>
      </c>
      <c r="K14" s="1129"/>
      <c r="L14" s="1172"/>
      <c r="M14" s="1172"/>
      <c r="N14" s="1172"/>
      <c r="O14" s="1173">
        <v>0</v>
      </c>
      <c r="P14" s="1173">
        <v>0</v>
      </c>
      <c r="Q14" s="1158">
        <f t="shared" si="0"/>
        <v>1.1042222222222222</v>
      </c>
      <c r="R14" s="291"/>
      <c r="S14" s="288"/>
    </row>
    <row r="15" spans="1:19" ht="25.5" x14ac:dyDescent="0.25">
      <c r="A15" s="310">
        <v>10</v>
      </c>
      <c r="B15" s="310" t="s">
        <v>86</v>
      </c>
      <c r="C15" s="311" t="s">
        <v>97</v>
      </c>
      <c r="D15" s="1173">
        <v>0.75</v>
      </c>
      <c r="E15" s="1173">
        <v>0.81</v>
      </c>
      <c r="F15" s="1173">
        <v>0.49299999999999999</v>
      </c>
      <c r="G15" s="1187">
        <v>0.91700000000000004</v>
      </c>
      <c r="H15" s="1173">
        <v>0.53300000000000003</v>
      </c>
      <c r="I15" s="1187">
        <v>1</v>
      </c>
      <c r="J15" s="1189">
        <v>1</v>
      </c>
      <c r="K15" s="1129">
        <v>0</v>
      </c>
      <c r="L15" s="1172">
        <v>1</v>
      </c>
      <c r="M15" s="1172">
        <v>0.5</v>
      </c>
      <c r="N15" s="1172">
        <v>0</v>
      </c>
      <c r="O15" s="1173">
        <v>0</v>
      </c>
      <c r="P15" s="1173">
        <v>0</v>
      </c>
      <c r="Q15" s="1158">
        <f t="shared" si="0"/>
        <v>1.0773846153846154</v>
      </c>
      <c r="R15" s="312"/>
      <c r="S15" s="309"/>
    </row>
    <row r="16" spans="1:19" x14ac:dyDescent="0.25">
      <c r="A16" s="191">
        <v>11</v>
      </c>
      <c r="B16" s="191" t="s">
        <v>86</v>
      </c>
      <c r="C16" s="195" t="s">
        <v>98</v>
      </c>
      <c r="D16" s="1021">
        <v>1</v>
      </c>
      <c r="E16" s="1021">
        <v>1</v>
      </c>
      <c r="F16" s="1021">
        <v>0.95</v>
      </c>
      <c r="G16" s="1022">
        <v>0.90500000000000003</v>
      </c>
      <c r="H16" s="1021">
        <v>0.92</v>
      </c>
      <c r="I16" s="1022">
        <v>0.5</v>
      </c>
      <c r="J16" s="1023">
        <v>1</v>
      </c>
      <c r="K16" s="1129"/>
      <c r="L16" s="1172"/>
      <c r="M16" s="1172"/>
      <c r="N16" s="1172"/>
      <c r="O16" s="1173">
        <v>0</v>
      </c>
      <c r="P16" s="1173">
        <v>0</v>
      </c>
      <c r="Q16" s="1158">
        <f t="shared" si="0"/>
        <v>1.3944444444444446</v>
      </c>
      <c r="R16" s="202"/>
      <c r="S16" s="190"/>
    </row>
    <row r="17" spans="1:19" ht="25.5" x14ac:dyDescent="0.25">
      <c r="A17" s="332">
        <v>12</v>
      </c>
      <c r="B17" s="332" t="s">
        <v>86</v>
      </c>
      <c r="C17" s="333" t="s">
        <v>99</v>
      </c>
      <c r="D17" s="1173">
        <v>0.99199999999999999</v>
      </c>
      <c r="E17" s="1173">
        <v>0.99199999999999999</v>
      </c>
      <c r="F17" s="1173">
        <v>0.51200000000000001</v>
      </c>
      <c r="G17" s="1187">
        <v>0.96599999999999997</v>
      </c>
      <c r="H17" s="1173">
        <v>0.57499999999999996</v>
      </c>
      <c r="I17" s="1187">
        <v>0.88200000000000001</v>
      </c>
      <c r="J17" s="1189">
        <v>0.84599999999999997</v>
      </c>
      <c r="K17" s="1129">
        <v>0.33300000000000002</v>
      </c>
      <c r="L17" s="1172">
        <v>0.33300000000000002</v>
      </c>
      <c r="M17" s="1172">
        <v>1</v>
      </c>
      <c r="N17" s="1172">
        <v>0</v>
      </c>
      <c r="O17" s="1173">
        <v>-8.0000000000000002E-3</v>
      </c>
      <c r="P17" s="1173">
        <v>0</v>
      </c>
      <c r="Q17" s="1158">
        <f t="shared" si="0"/>
        <v>1.1419999999999999</v>
      </c>
      <c r="R17" s="334"/>
      <c r="S17" s="190"/>
    </row>
    <row r="18" spans="1:19" ht="30" x14ac:dyDescent="0.25">
      <c r="A18" s="355">
        <v>13</v>
      </c>
      <c r="B18" s="355" t="s">
        <v>86</v>
      </c>
      <c r="C18" s="356" t="s">
        <v>348</v>
      </c>
      <c r="D18" s="1173">
        <v>0.79400000000000004</v>
      </c>
      <c r="E18" s="1173">
        <v>0.81</v>
      </c>
      <c r="F18" s="1173">
        <v>0.46100000000000002</v>
      </c>
      <c r="G18" s="1187">
        <v>0.69199999999999995</v>
      </c>
      <c r="H18" s="1173">
        <v>0.36399999999999999</v>
      </c>
      <c r="I18" s="1187">
        <v>0.66700000000000004</v>
      </c>
      <c r="J18" s="1189">
        <v>0.5</v>
      </c>
      <c r="K18" s="1129"/>
      <c r="L18" s="1172">
        <v>1</v>
      </c>
      <c r="M18" s="1172">
        <v>0.5</v>
      </c>
      <c r="N18" s="1172">
        <v>0</v>
      </c>
      <c r="O18" s="1173">
        <v>0</v>
      </c>
      <c r="P18" s="1173">
        <v>0</v>
      </c>
      <c r="Q18" s="1158">
        <f t="shared" si="0"/>
        <v>0.96466666666666656</v>
      </c>
      <c r="R18" s="357"/>
      <c r="S18" s="190"/>
    </row>
    <row r="19" spans="1:19" x14ac:dyDescent="0.25">
      <c r="A19" s="378">
        <v>14</v>
      </c>
      <c r="B19" s="378" t="s">
        <v>86</v>
      </c>
      <c r="C19" s="379" t="s">
        <v>100</v>
      </c>
      <c r="D19" s="1173">
        <v>0.80900000000000005</v>
      </c>
      <c r="E19" s="1173">
        <v>0.60799999999999998</v>
      </c>
      <c r="F19" s="1173">
        <v>0.58823529411764708</v>
      </c>
      <c r="G19" s="1187">
        <v>0.52941176470588236</v>
      </c>
      <c r="H19" s="1173">
        <v>1</v>
      </c>
      <c r="I19" s="1187">
        <v>0</v>
      </c>
      <c r="J19" s="1189" t="s">
        <v>268</v>
      </c>
      <c r="K19" s="1129"/>
      <c r="L19" s="1172"/>
      <c r="M19" s="1172"/>
      <c r="N19" s="1172"/>
      <c r="O19" s="1173">
        <v>0</v>
      </c>
      <c r="P19" s="1173">
        <v>0</v>
      </c>
      <c r="Q19" s="1158">
        <f t="shared" si="0"/>
        <v>0.88366176470588231</v>
      </c>
      <c r="R19" s="380"/>
      <c r="S19" s="190"/>
    </row>
    <row r="20" spans="1:19" ht="25.5" x14ac:dyDescent="0.25">
      <c r="A20" s="401">
        <v>15</v>
      </c>
      <c r="B20" s="401" t="s">
        <v>86</v>
      </c>
      <c r="C20" s="402" t="s">
        <v>349</v>
      </c>
      <c r="D20" s="1173">
        <v>0.83</v>
      </c>
      <c r="E20" s="1173">
        <v>0.84899999999999998</v>
      </c>
      <c r="F20" s="1173">
        <v>0.58099999999999996</v>
      </c>
      <c r="G20" s="1187">
        <v>0.69799999999999995</v>
      </c>
      <c r="H20" s="1173">
        <v>0.70599999999999996</v>
      </c>
      <c r="I20" s="1187">
        <v>0.66600000000000004</v>
      </c>
      <c r="J20" s="1189">
        <v>0.6</v>
      </c>
      <c r="K20" s="1129"/>
      <c r="L20" s="1172">
        <v>1</v>
      </c>
      <c r="M20" s="1172">
        <v>1</v>
      </c>
      <c r="N20" s="1172">
        <v>0</v>
      </c>
      <c r="O20" s="1173">
        <v>0</v>
      </c>
      <c r="P20" s="1173">
        <v>0</v>
      </c>
      <c r="Q20" s="1158">
        <v>0.98799999999999999</v>
      </c>
      <c r="R20" s="403"/>
      <c r="S20" s="190"/>
    </row>
    <row r="21" spans="1:19" ht="38.25" x14ac:dyDescent="0.25">
      <c r="A21" s="425">
        <v>16</v>
      </c>
      <c r="B21" s="425" t="s">
        <v>86</v>
      </c>
      <c r="C21" s="426" t="s">
        <v>101</v>
      </c>
      <c r="D21" s="1173">
        <v>0.74299999999999999</v>
      </c>
      <c r="E21" s="1173">
        <v>0.74299999999999999</v>
      </c>
      <c r="F21" s="1173">
        <v>0.67600000000000005</v>
      </c>
      <c r="G21" s="1187">
        <v>0.78400000000000003</v>
      </c>
      <c r="H21" s="1173">
        <v>0.61499999999999999</v>
      </c>
      <c r="I21" s="1187">
        <v>0.66700000000000004</v>
      </c>
      <c r="J21" s="1189">
        <v>0.75</v>
      </c>
      <c r="K21" s="1129">
        <v>0</v>
      </c>
      <c r="L21" s="1172">
        <v>1</v>
      </c>
      <c r="M21" s="1172">
        <v>1</v>
      </c>
      <c r="N21" s="1172">
        <v>0</v>
      </c>
      <c r="O21" s="1173">
        <v>0</v>
      </c>
      <c r="P21" s="1173">
        <v>0</v>
      </c>
      <c r="Q21" s="1158">
        <f t="shared" si="0"/>
        <v>1.0735384615384616</v>
      </c>
      <c r="R21" s="427"/>
      <c r="S21" s="190"/>
    </row>
    <row r="22" spans="1:19" x14ac:dyDescent="0.25">
      <c r="A22" s="454">
        <v>17</v>
      </c>
      <c r="B22" s="454" t="s">
        <v>86</v>
      </c>
      <c r="C22" s="455" t="s">
        <v>102</v>
      </c>
      <c r="D22" s="1021">
        <v>0.94099999999999995</v>
      </c>
      <c r="E22" s="1021">
        <v>0.94099999999999995</v>
      </c>
      <c r="F22" s="1021">
        <v>0.72599999999999998</v>
      </c>
      <c r="G22" s="1022">
        <v>0.78900000000000003</v>
      </c>
      <c r="H22" s="1021">
        <v>0.77600000000000002</v>
      </c>
      <c r="I22" s="1022">
        <v>0.75</v>
      </c>
      <c r="J22" s="1023">
        <v>0.83299999999999996</v>
      </c>
      <c r="K22" s="1129">
        <v>0</v>
      </c>
      <c r="L22" s="1172">
        <v>1</v>
      </c>
      <c r="M22" s="1172">
        <v>0</v>
      </c>
      <c r="N22" s="1172">
        <v>0</v>
      </c>
      <c r="O22" s="1021">
        <v>0</v>
      </c>
      <c r="P22" s="1173">
        <v>0</v>
      </c>
      <c r="Q22" s="1158">
        <f t="shared" si="0"/>
        <v>1.0393846153846154</v>
      </c>
      <c r="R22" s="456"/>
      <c r="S22" s="450"/>
    </row>
    <row r="23" spans="1:19" s="1128" customFormat="1" x14ac:dyDescent="0.25">
      <c r="A23" s="1127">
        <v>18</v>
      </c>
      <c r="B23" s="1127" t="s">
        <v>86</v>
      </c>
      <c r="C23" s="1072" t="s">
        <v>103</v>
      </c>
      <c r="D23" s="1021">
        <v>0.54500000000000004</v>
      </c>
      <c r="E23" s="1021">
        <v>0.63600000000000001</v>
      </c>
      <c r="F23" s="1021">
        <v>0.42799999999999999</v>
      </c>
      <c r="G23" s="1022">
        <v>0.38</v>
      </c>
      <c r="H23" s="1021">
        <v>0.72699999999999998</v>
      </c>
      <c r="I23" s="1022">
        <v>0</v>
      </c>
      <c r="J23" s="1023">
        <v>1</v>
      </c>
      <c r="K23" s="1129"/>
      <c r="L23" s="1172"/>
      <c r="M23" s="1172"/>
      <c r="N23" s="1172"/>
      <c r="O23" s="1021">
        <v>0</v>
      </c>
      <c r="P23" s="1173">
        <v>0</v>
      </c>
      <c r="Q23" s="1158">
        <f t="shared" si="0"/>
        <v>0.82577777777777772</v>
      </c>
      <c r="R23" s="1063"/>
    </row>
    <row r="24" spans="1:19" s="1128" customFormat="1" x14ac:dyDescent="0.25">
      <c r="A24" s="1127">
        <v>19</v>
      </c>
      <c r="B24" s="1127" t="s">
        <v>86</v>
      </c>
      <c r="C24" s="1072" t="s">
        <v>341</v>
      </c>
      <c r="D24" s="1021">
        <v>0.73299999999999998</v>
      </c>
      <c r="E24" s="1021">
        <v>0.58899999999999997</v>
      </c>
      <c r="F24" s="1021">
        <v>0.377</v>
      </c>
      <c r="G24" s="1022">
        <v>0.98199999999999998</v>
      </c>
      <c r="H24" s="1182"/>
      <c r="I24" s="1190"/>
      <c r="J24" s="1191"/>
      <c r="K24" s="1129">
        <v>4.2999999999999997E-2</v>
      </c>
      <c r="L24" s="1172"/>
      <c r="M24" s="1172"/>
      <c r="N24" s="1172"/>
      <c r="O24" s="1021">
        <v>0</v>
      </c>
      <c r="P24" s="1182"/>
      <c r="Q24" s="1158">
        <f t="shared" si="0"/>
        <v>0.90800000000000003</v>
      </c>
      <c r="R24" s="1063"/>
    </row>
    <row r="25" spans="1:19" s="1128" customFormat="1" x14ac:dyDescent="0.25">
      <c r="A25" s="1127">
        <v>20</v>
      </c>
      <c r="B25" s="1127" t="s">
        <v>86</v>
      </c>
      <c r="C25" s="1072" t="s">
        <v>104</v>
      </c>
      <c r="D25" s="1021">
        <v>1</v>
      </c>
      <c r="E25" s="1021">
        <v>1</v>
      </c>
      <c r="F25" s="1021">
        <v>0.61699999999999999</v>
      </c>
      <c r="G25" s="1022">
        <v>0.94299999999999995</v>
      </c>
      <c r="H25" s="1021">
        <v>0.57999999999999996</v>
      </c>
      <c r="I25" s="1022">
        <v>0.438</v>
      </c>
      <c r="J25" s="1023">
        <v>0</v>
      </c>
      <c r="K25" s="1129">
        <v>0.57999999999999996</v>
      </c>
      <c r="L25" s="1172">
        <v>0</v>
      </c>
      <c r="M25" s="1172">
        <v>0</v>
      </c>
      <c r="N25" s="1172">
        <v>0</v>
      </c>
      <c r="O25" s="1021">
        <v>0</v>
      </c>
      <c r="P25" s="1021">
        <v>0</v>
      </c>
      <c r="Q25" s="1158">
        <f t="shared" si="0"/>
        <v>0.79353846153846141</v>
      </c>
      <c r="R25" s="1063"/>
    </row>
    <row r="26" spans="1:19" s="1128" customFormat="1" x14ac:dyDescent="0.25">
      <c r="A26" s="1127">
        <v>21</v>
      </c>
      <c r="B26" s="1127" t="s">
        <v>86</v>
      </c>
      <c r="C26" s="1072" t="s">
        <v>106</v>
      </c>
      <c r="D26" s="1021">
        <v>0.93600000000000005</v>
      </c>
      <c r="E26" s="1021">
        <v>0.84</v>
      </c>
      <c r="F26" s="1021">
        <v>0.77</v>
      </c>
      <c r="G26" s="1022">
        <v>0.95099999999999996</v>
      </c>
      <c r="H26" s="1021">
        <v>1</v>
      </c>
      <c r="I26" s="1022">
        <v>1</v>
      </c>
      <c r="J26" s="1023"/>
      <c r="K26" s="1129"/>
      <c r="L26" s="1172"/>
      <c r="M26" s="1172"/>
      <c r="N26" s="1172"/>
      <c r="O26" s="1021">
        <v>0</v>
      </c>
      <c r="P26" s="1021">
        <v>0</v>
      </c>
      <c r="Q26" s="1158">
        <f t="shared" si="0"/>
        <v>1.37425</v>
      </c>
      <c r="R26" s="1063"/>
    </row>
    <row r="27" spans="1:19" x14ac:dyDescent="0.25">
      <c r="A27" s="565">
        <v>22</v>
      </c>
      <c r="B27" s="565" t="s">
        <v>86</v>
      </c>
      <c r="C27" s="566" t="s">
        <v>107</v>
      </c>
      <c r="D27" s="1175">
        <v>0.46</v>
      </c>
      <c r="E27" s="1175">
        <v>0.56999999999999995</v>
      </c>
      <c r="F27" s="1175">
        <v>0.56599999999999995</v>
      </c>
      <c r="G27" s="1192">
        <v>0.94199999999999995</v>
      </c>
      <c r="H27" s="1175">
        <v>0.75</v>
      </c>
      <c r="I27" s="1192">
        <v>0.91700000000000004</v>
      </c>
      <c r="J27" s="1193" t="s">
        <v>268</v>
      </c>
      <c r="K27" s="1129"/>
      <c r="L27" s="1172"/>
      <c r="M27" s="1172"/>
      <c r="N27" s="1172"/>
      <c r="O27" s="1175">
        <v>-1.9E-2</v>
      </c>
      <c r="P27" s="1021">
        <v>0</v>
      </c>
      <c r="Q27" s="1158">
        <f t="shared" si="0"/>
        <v>1.0465</v>
      </c>
      <c r="R27" s="564"/>
      <c r="S27" s="522"/>
    </row>
    <row r="28" spans="1:19" x14ac:dyDescent="0.25">
      <c r="A28" s="591">
        <v>23</v>
      </c>
      <c r="B28" s="591" t="s">
        <v>86</v>
      </c>
      <c r="C28" s="592" t="s">
        <v>108</v>
      </c>
      <c r="D28" s="1021">
        <v>0.75600000000000001</v>
      </c>
      <c r="E28" s="1021">
        <v>0.73099999999999998</v>
      </c>
      <c r="F28" s="1021">
        <v>0.69199999999999995</v>
      </c>
      <c r="G28" s="1022">
        <v>0.96199999999999997</v>
      </c>
      <c r="H28" s="1021">
        <v>0.5</v>
      </c>
      <c r="I28" s="1022">
        <v>1</v>
      </c>
      <c r="J28" s="1023">
        <v>0.4</v>
      </c>
      <c r="K28" s="1129">
        <v>0.5</v>
      </c>
      <c r="L28" s="1172">
        <v>0</v>
      </c>
      <c r="M28" s="1172">
        <v>0</v>
      </c>
      <c r="N28" s="1172">
        <v>1</v>
      </c>
      <c r="O28" s="1021">
        <v>0</v>
      </c>
      <c r="P28" s="1021">
        <v>0</v>
      </c>
      <c r="Q28" s="1158">
        <f t="shared" si="0"/>
        <v>1.0063076923076923</v>
      </c>
      <c r="R28" s="593"/>
      <c r="S28" s="587"/>
    </row>
    <row r="29" spans="1:19" x14ac:dyDescent="0.25">
      <c r="A29" s="619">
        <v>24</v>
      </c>
      <c r="B29" s="619" t="s">
        <v>86</v>
      </c>
      <c r="C29" s="620" t="s">
        <v>109</v>
      </c>
      <c r="D29" s="1021">
        <v>0.73799999999999999</v>
      </c>
      <c r="E29" s="1021">
        <v>0.80300000000000005</v>
      </c>
      <c r="F29" s="1021">
        <v>0.58799999999999997</v>
      </c>
      <c r="G29" s="1022">
        <v>0.60299999999999998</v>
      </c>
      <c r="H29" s="1021">
        <v>0.81299999999999994</v>
      </c>
      <c r="I29" s="1022">
        <v>1</v>
      </c>
      <c r="J29" s="1023">
        <v>0.9</v>
      </c>
      <c r="K29" s="1129"/>
      <c r="L29" s="1172">
        <v>1</v>
      </c>
      <c r="M29" s="1172">
        <v>1</v>
      </c>
      <c r="N29" s="1172">
        <v>0</v>
      </c>
      <c r="O29" s="1021">
        <v>0</v>
      </c>
      <c r="P29" s="1021">
        <v>0</v>
      </c>
      <c r="Q29" s="1158">
        <f t="shared" si="0"/>
        <v>1.2408333333333335</v>
      </c>
      <c r="R29" s="621"/>
      <c r="S29" s="615"/>
    </row>
    <row r="30" spans="1:19" x14ac:dyDescent="0.25">
      <c r="A30" s="646">
        <v>25</v>
      </c>
      <c r="B30" s="646" t="s">
        <v>86</v>
      </c>
      <c r="C30" s="647" t="s">
        <v>110</v>
      </c>
      <c r="D30" s="1021">
        <v>0.57099999999999995</v>
      </c>
      <c r="E30" s="1021">
        <v>0.75</v>
      </c>
      <c r="F30" s="1021">
        <v>0.56499999999999995</v>
      </c>
      <c r="G30" s="1022">
        <v>0.60899999999999999</v>
      </c>
      <c r="H30" s="1021">
        <v>0.68799999999999994</v>
      </c>
      <c r="I30" s="1022">
        <v>0.28599999999999998</v>
      </c>
      <c r="J30" s="1023">
        <v>0.33300000000000002</v>
      </c>
      <c r="K30" s="1129">
        <v>4.2999999999999997E-2</v>
      </c>
      <c r="L30" s="1172"/>
      <c r="M30" s="1172"/>
      <c r="N30" s="1172"/>
      <c r="O30" s="1021">
        <v>0</v>
      </c>
      <c r="P30" s="1021">
        <v>0</v>
      </c>
      <c r="Q30" s="1158">
        <f t="shared" si="0"/>
        <v>0.76900000000000002</v>
      </c>
      <c r="R30" s="648"/>
      <c r="S30" s="645"/>
    </row>
    <row r="31" spans="1:19" x14ac:dyDescent="0.25">
      <c r="A31" s="670">
        <v>26</v>
      </c>
      <c r="B31" s="670" t="s">
        <v>86</v>
      </c>
      <c r="C31" s="671" t="s">
        <v>111</v>
      </c>
      <c r="D31" s="1021">
        <v>0.92400000000000004</v>
      </c>
      <c r="E31" s="1021">
        <v>0.92</v>
      </c>
      <c r="F31" s="1021">
        <v>0.36599999999999999</v>
      </c>
      <c r="G31" s="1022">
        <v>0.9</v>
      </c>
      <c r="H31" s="1021">
        <v>0.625</v>
      </c>
      <c r="I31" s="1022">
        <v>1</v>
      </c>
      <c r="J31" s="1023">
        <v>1</v>
      </c>
      <c r="K31" s="1129">
        <v>0</v>
      </c>
      <c r="L31" s="1172">
        <v>0</v>
      </c>
      <c r="M31" s="1172">
        <v>0</v>
      </c>
      <c r="N31" s="1172">
        <v>0</v>
      </c>
      <c r="O31" s="1021">
        <v>0</v>
      </c>
      <c r="P31" s="1021">
        <v>0</v>
      </c>
      <c r="Q31" s="1158">
        <f t="shared" si="0"/>
        <v>0.88230769230769224</v>
      </c>
      <c r="R31" s="672"/>
      <c r="S31" s="666"/>
    </row>
    <row r="32" spans="1:19" x14ac:dyDescent="0.25">
      <c r="A32" s="695">
        <v>27</v>
      </c>
      <c r="B32" s="695" t="s">
        <v>86</v>
      </c>
      <c r="C32" s="696" t="s">
        <v>112</v>
      </c>
      <c r="D32" s="1021">
        <v>1</v>
      </c>
      <c r="E32" s="1021">
        <v>1</v>
      </c>
      <c r="F32" s="1021">
        <v>0.53800000000000003</v>
      </c>
      <c r="G32" s="1022">
        <v>0.69199999999999995</v>
      </c>
      <c r="H32" s="1021">
        <v>0.5</v>
      </c>
      <c r="I32" s="1022">
        <v>0.875</v>
      </c>
      <c r="J32" s="1023" t="s">
        <v>268</v>
      </c>
      <c r="K32" s="1129">
        <v>0</v>
      </c>
      <c r="L32" s="1172">
        <v>1</v>
      </c>
      <c r="M32" s="1172">
        <v>0</v>
      </c>
      <c r="N32" s="1172">
        <v>0</v>
      </c>
      <c r="O32" s="1021">
        <v>0</v>
      </c>
      <c r="P32" s="1021">
        <v>0</v>
      </c>
      <c r="Q32" s="1158">
        <f t="shared" si="0"/>
        <v>0.9341666666666667</v>
      </c>
      <c r="R32" s="697"/>
      <c r="S32" s="690"/>
    </row>
    <row r="33" spans="1:19" x14ac:dyDescent="0.25">
      <c r="A33" s="720">
        <v>28</v>
      </c>
      <c r="B33" s="720" t="s">
        <v>86</v>
      </c>
      <c r="C33" s="721" t="s">
        <v>113</v>
      </c>
      <c r="D33" s="1021">
        <v>0.78600000000000003</v>
      </c>
      <c r="E33" s="1021">
        <v>0.89700000000000002</v>
      </c>
      <c r="F33" s="1021">
        <v>0.63400000000000001</v>
      </c>
      <c r="G33" s="1022">
        <v>0.85</v>
      </c>
      <c r="H33" s="1021">
        <v>0.63100000000000001</v>
      </c>
      <c r="I33" s="1022">
        <v>0.86699999999999999</v>
      </c>
      <c r="J33" s="1023">
        <v>0.25</v>
      </c>
      <c r="K33" s="1129">
        <v>0.375</v>
      </c>
      <c r="L33" s="1172">
        <v>1</v>
      </c>
      <c r="M33" s="1172">
        <v>0</v>
      </c>
      <c r="N33" s="1172">
        <v>0</v>
      </c>
      <c r="O33" s="1021">
        <v>0</v>
      </c>
      <c r="P33" s="1021">
        <v>0</v>
      </c>
      <c r="Q33" s="1158">
        <f t="shared" si="0"/>
        <v>0.96769230769230774</v>
      </c>
      <c r="R33" s="722"/>
      <c r="S33" s="716"/>
    </row>
    <row r="34" spans="1:19" ht="25.5" x14ac:dyDescent="0.25">
      <c r="A34" s="745">
        <v>29</v>
      </c>
      <c r="B34" s="745" t="s">
        <v>86</v>
      </c>
      <c r="C34" s="746" t="s">
        <v>351</v>
      </c>
      <c r="D34" s="1194">
        <v>0.96</v>
      </c>
      <c r="E34" s="1194">
        <v>0.96</v>
      </c>
      <c r="F34" s="1194">
        <v>0.69</v>
      </c>
      <c r="G34" s="1195">
        <v>0.89500000000000002</v>
      </c>
      <c r="H34" s="1194">
        <v>0.54</v>
      </c>
      <c r="I34" s="1195">
        <v>1</v>
      </c>
      <c r="J34" s="1196">
        <v>0.6</v>
      </c>
      <c r="K34" s="1129"/>
      <c r="L34" s="1172">
        <v>0.33300000000000002</v>
      </c>
      <c r="M34" s="1172">
        <v>0</v>
      </c>
      <c r="N34" s="1172">
        <v>0</v>
      </c>
      <c r="O34" s="1194">
        <v>0</v>
      </c>
      <c r="P34" s="1194">
        <v>0</v>
      </c>
      <c r="Q34" s="1158">
        <f t="shared" si="0"/>
        <v>0.99633333333333329</v>
      </c>
      <c r="R34" s="747"/>
      <c r="S34" s="741"/>
    </row>
    <row r="35" spans="1:19" x14ac:dyDescent="0.25">
      <c r="A35" s="769">
        <v>30</v>
      </c>
      <c r="B35" s="769" t="s">
        <v>86</v>
      </c>
      <c r="C35" s="770" t="s">
        <v>114</v>
      </c>
      <c r="D35" s="1021">
        <v>0.871</v>
      </c>
      <c r="E35" s="1021">
        <v>0.89100000000000001</v>
      </c>
      <c r="F35" s="1021">
        <v>0.44</v>
      </c>
      <c r="G35" s="1022">
        <v>0.96</v>
      </c>
      <c r="H35" s="1021">
        <v>0.71399999999999997</v>
      </c>
      <c r="I35" s="1022">
        <v>1</v>
      </c>
      <c r="J35" s="1023">
        <v>0.25</v>
      </c>
      <c r="K35" s="1129"/>
      <c r="L35" s="1172">
        <v>1</v>
      </c>
      <c r="M35" s="1172">
        <v>0</v>
      </c>
      <c r="N35" s="1172">
        <v>0</v>
      </c>
      <c r="O35" s="1021">
        <v>0</v>
      </c>
      <c r="P35" s="1021">
        <v>0</v>
      </c>
      <c r="Q35" s="1158">
        <f t="shared" si="0"/>
        <v>1.0209999999999999</v>
      </c>
      <c r="R35" s="771"/>
      <c r="S35" s="765"/>
    </row>
    <row r="36" spans="1:19" ht="25.5" x14ac:dyDescent="0.25">
      <c r="A36" s="796">
        <v>31</v>
      </c>
      <c r="B36" s="796" t="s">
        <v>86</v>
      </c>
      <c r="C36" s="798" t="s">
        <v>359</v>
      </c>
      <c r="D36" s="1021">
        <v>0.76470000000000005</v>
      </c>
      <c r="E36" s="1021">
        <v>0.85109999999999997</v>
      </c>
      <c r="F36" s="1021">
        <v>0.4</v>
      </c>
      <c r="G36" s="1022">
        <v>0.8</v>
      </c>
      <c r="H36" s="1021">
        <v>0.45450000000000002</v>
      </c>
      <c r="I36" s="1022">
        <v>1</v>
      </c>
      <c r="J36" s="1023">
        <v>1</v>
      </c>
      <c r="K36" s="1129">
        <v>0</v>
      </c>
      <c r="L36" s="1172">
        <v>0</v>
      </c>
      <c r="M36" s="1172">
        <v>0</v>
      </c>
      <c r="N36" s="1172">
        <v>0</v>
      </c>
      <c r="O36" s="1021">
        <v>0</v>
      </c>
      <c r="P36" s="1021">
        <v>0</v>
      </c>
      <c r="Q36" s="1158">
        <f t="shared" si="0"/>
        <v>0.81081538461538472</v>
      </c>
      <c r="R36" s="797"/>
      <c r="S36" s="791"/>
    </row>
    <row r="37" spans="1:19" x14ac:dyDescent="0.25">
      <c r="A37" s="819">
        <v>32</v>
      </c>
      <c r="B37" s="819" t="s">
        <v>86</v>
      </c>
      <c r="C37" s="820" t="s">
        <v>115</v>
      </c>
      <c r="D37" s="1021">
        <v>1</v>
      </c>
      <c r="E37" s="1021">
        <v>1</v>
      </c>
      <c r="F37" s="1021">
        <v>0.85699999999999998</v>
      </c>
      <c r="G37" s="1022">
        <v>0.83699999999999997</v>
      </c>
      <c r="H37" s="1021">
        <v>0.6</v>
      </c>
      <c r="I37" s="1022">
        <v>0.8</v>
      </c>
      <c r="J37" s="1023" t="s">
        <v>268</v>
      </c>
      <c r="K37" s="1129">
        <v>0</v>
      </c>
      <c r="L37" s="1172">
        <v>0.5</v>
      </c>
      <c r="M37" s="1172">
        <v>0</v>
      </c>
      <c r="N37" s="1172">
        <v>0</v>
      </c>
      <c r="O37" s="1021">
        <v>0</v>
      </c>
      <c r="P37" s="1021">
        <v>0</v>
      </c>
      <c r="Q37" s="1158">
        <f t="shared" si="0"/>
        <v>0.93233333333333324</v>
      </c>
      <c r="R37" s="821"/>
      <c r="S37" s="815"/>
    </row>
    <row r="38" spans="1:19" ht="25.5" x14ac:dyDescent="0.25">
      <c r="A38" s="839">
        <v>33</v>
      </c>
      <c r="B38" s="839" t="s">
        <v>86</v>
      </c>
      <c r="C38" s="840" t="s">
        <v>116</v>
      </c>
      <c r="D38" s="1021">
        <v>0.74199999999999999</v>
      </c>
      <c r="E38" s="1021">
        <v>0.63800000000000001</v>
      </c>
      <c r="F38" s="1021">
        <v>0.55900000000000005</v>
      </c>
      <c r="G38" s="1022">
        <v>0.49299999999999999</v>
      </c>
      <c r="H38" s="1021">
        <v>0.68799999999999994</v>
      </c>
      <c r="I38" s="1022">
        <v>0.6</v>
      </c>
      <c r="J38" s="1023">
        <v>0</v>
      </c>
      <c r="K38" s="1129"/>
      <c r="L38" s="1172">
        <v>1</v>
      </c>
      <c r="M38" s="1172">
        <v>0</v>
      </c>
      <c r="N38" s="1172">
        <v>0</v>
      </c>
      <c r="O38" s="1021">
        <v>0</v>
      </c>
      <c r="P38" s="1021">
        <v>0</v>
      </c>
      <c r="Q38" s="1158">
        <f t="shared" si="0"/>
        <v>0.78666666666666674</v>
      </c>
      <c r="R38" s="841"/>
      <c r="S38" s="835"/>
    </row>
    <row r="39" spans="1:19" x14ac:dyDescent="0.25">
      <c r="A39" s="862">
        <v>34</v>
      </c>
      <c r="B39" s="862" t="s">
        <v>86</v>
      </c>
      <c r="C39" s="863" t="s">
        <v>117</v>
      </c>
      <c r="D39" s="1021">
        <v>0.6</v>
      </c>
      <c r="E39" s="1021">
        <v>0.48599999999999999</v>
      </c>
      <c r="F39" s="1021">
        <v>0.34799999999999998</v>
      </c>
      <c r="G39" s="1022">
        <v>0.90700000000000003</v>
      </c>
      <c r="H39" s="1021">
        <v>0.66600000000000004</v>
      </c>
      <c r="I39" s="1022">
        <v>0.8</v>
      </c>
      <c r="J39" s="1023">
        <v>1</v>
      </c>
      <c r="K39" s="1129">
        <v>0</v>
      </c>
      <c r="L39" s="1172">
        <v>0</v>
      </c>
      <c r="M39" s="1172">
        <v>0</v>
      </c>
      <c r="N39" s="1172">
        <v>0</v>
      </c>
      <c r="O39" s="1021">
        <v>0</v>
      </c>
      <c r="P39" s="1021">
        <v>0</v>
      </c>
      <c r="Q39" s="1158">
        <f t="shared" si="0"/>
        <v>0.73953846153846148</v>
      </c>
      <c r="R39" s="864"/>
      <c r="S39" s="858"/>
    </row>
    <row r="40" spans="1:19" x14ac:dyDescent="0.25">
      <c r="A40" s="884">
        <v>35</v>
      </c>
      <c r="B40" s="884" t="s">
        <v>86</v>
      </c>
      <c r="C40" s="885" t="s">
        <v>118</v>
      </c>
      <c r="D40" s="1021">
        <v>0.73599999999999999</v>
      </c>
      <c r="E40" s="1021">
        <v>0.75</v>
      </c>
      <c r="F40" s="1021">
        <v>0.879</v>
      </c>
      <c r="G40" s="1022">
        <v>0.83299999999999996</v>
      </c>
      <c r="H40" s="1021">
        <v>0.34499999999999997</v>
      </c>
      <c r="I40" s="1022">
        <v>0.68799999999999994</v>
      </c>
      <c r="J40" s="1023" t="s">
        <v>268</v>
      </c>
      <c r="K40" s="1129"/>
      <c r="L40" s="1172">
        <v>0</v>
      </c>
      <c r="M40" s="1172">
        <v>0</v>
      </c>
      <c r="N40" s="1172">
        <v>0</v>
      </c>
      <c r="O40" s="1021">
        <v>0</v>
      </c>
      <c r="P40" s="1021">
        <v>0</v>
      </c>
      <c r="Q40" s="1158">
        <f t="shared" si="0"/>
        <v>0.76927272727272722</v>
      </c>
      <c r="R40" s="886"/>
      <c r="S40" s="880"/>
    </row>
    <row r="41" spans="1:19" x14ac:dyDescent="0.25">
      <c r="A41" s="907">
        <v>36</v>
      </c>
      <c r="B41" s="907" t="s">
        <v>86</v>
      </c>
      <c r="C41" s="908" t="s">
        <v>119</v>
      </c>
      <c r="D41" s="1194">
        <v>0.97699999999999998</v>
      </c>
      <c r="E41" s="1194">
        <v>0.93300000000000005</v>
      </c>
      <c r="F41" s="1194">
        <v>0.52800000000000002</v>
      </c>
      <c r="G41" s="1195">
        <v>0.33300000000000002</v>
      </c>
      <c r="H41" s="1194">
        <v>0.4</v>
      </c>
      <c r="I41" s="1195">
        <v>0.5</v>
      </c>
      <c r="J41" s="1196">
        <v>1</v>
      </c>
      <c r="K41" s="1222">
        <f>5/9</f>
        <v>0.55555555555555558</v>
      </c>
      <c r="L41" s="1172"/>
      <c r="M41" s="1172"/>
      <c r="N41" s="1172"/>
      <c r="O41" s="1021">
        <v>0</v>
      </c>
      <c r="P41" s="1021">
        <v>0</v>
      </c>
      <c r="Q41" s="1223">
        <f t="shared" si="0"/>
        <v>1.0453111111111111</v>
      </c>
      <c r="R41" s="909"/>
      <c r="S41" s="903"/>
    </row>
    <row r="42" spans="1:19" x14ac:dyDescent="0.25">
      <c r="A42" s="929">
        <v>37</v>
      </c>
      <c r="B42" s="929" t="s">
        <v>86</v>
      </c>
      <c r="C42" s="930" t="s">
        <v>120</v>
      </c>
      <c r="D42" s="1021">
        <v>0.6774</v>
      </c>
      <c r="E42" s="1021">
        <v>0.71850000000000003</v>
      </c>
      <c r="F42" s="1021">
        <v>0.80759999999999998</v>
      </c>
      <c r="G42" s="1022">
        <v>0.92300000000000004</v>
      </c>
      <c r="H42" s="1021">
        <v>0.86670000000000003</v>
      </c>
      <c r="I42" s="1022">
        <v>0.61529999999999996</v>
      </c>
      <c r="J42" s="1023">
        <v>0</v>
      </c>
      <c r="K42" s="1129">
        <v>1</v>
      </c>
      <c r="L42" s="1172">
        <v>0.5</v>
      </c>
      <c r="M42" s="1225">
        <v>0.5</v>
      </c>
      <c r="N42" s="1172">
        <v>0</v>
      </c>
      <c r="O42" s="1021">
        <v>0</v>
      </c>
      <c r="P42" s="1021">
        <v>0</v>
      </c>
      <c r="Q42" s="1223">
        <f t="shared" si="0"/>
        <v>1.0166923076923076</v>
      </c>
      <c r="R42" s="931"/>
      <c r="S42" s="925"/>
    </row>
    <row r="43" spans="1:19" x14ac:dyDescent="0.25">
      <c r="A43" s="952">
        <v>38</v>
      </c>
      <c r="B43" s="952" t="s">
        <v>86</v>
      </c>
      <c r="C43" s="953" t="s">
        <v>121</v>
      </c>
      <c r="D43" s="1021">
        <v>0.93200000000000005</v>
      </c>
      <c r="E43" s="1021">
        <v>0.95599999999999996</v>
      </c>
      <c r="F43" s="1021">
        <v>0.57399999999999995</v>
      </c>
      <c r="G43" s="1022">
        <v>0.87</v>
      </c>
      <c r="H43" s="1021">
        <v>0.41099999999999998</v>
      </c>
      <c r="I43" s="1022">
        <v>0.46700000000000003</v>
      </c>
      <c r="J43" s="1023">
        <v>1</v>
      </c>
      <c r="K43" s="1129"/>
      <c r="L43" s="1172"/>
      <c r="M43" s="1172"/>
      <c r="N43" s="1172"/>
      <c r="O43" s="1021">
        <v>-5.6000000000000001E-2</v>
      </c>
      <c r="P43" s="1021">
        <v>0</v>
      </c>
      <c r="Q43" s="1158">
        <f t="shared" si="0"/>
        <v>1.1453333333333333</v>
      </c>
      <c r="R43" s="954"/>
      <c r="S43" s="948"/>
    </row>
    <row r="44" spans="1:19" ht="25.5" x14ac:dyDescent="0.25">
      <c r="A44" s="972">
        <v>39</v>
      </c>
      <c r="B44" s="972" t="s">
        <v>86</v>
      </c>
      <c r="C44" s="974" t="s">
        <v>360</v>
      </c>
      <c r="D44" s="1021">
        <v>0.75600000000000001</v>
      </c>
      <c r="E44" s="1021">
        <v>0.81799999999999995</v>
      </c>
      <c r="F44" s="1021">
        <v>0.5</v>
      </c>
      <c r="G44" s="1022">
        <v>0.52900000000000003</v>
      </c>
      <c r="H44" s="1021">
        <v>0.75</v>
      </c>
      <c r="I44" s="1022">
        <v>0.6</v>
      </c>
      <c r="J44" s="1023">
        <v>0</v>
      </c>
      <c r="K44" s="1129">
        <v>0</v>
      </c>
      <c r="L44" s="1172">
        <v>0</v>
      </c>
      <c r="M44" s="1172">
        <v>0</v>
      </c>
      <c r="N44" s="1172">
        <v>0</v>
      </c>
      <c r="O44" s="1021">
        <v>0</v>
      </c>
      <c r="P44" s="1021">
        <v>0</v>
      </c>
      <c r="Q44" s="1158">
        <f t="shared" si="0"/>
        <v>0.60815384615384616</v>
      </c>
      <c r="R44" s="973"/>
      <c r="S44" s="971"/>
    </row>
    <row r="45" spans="1:19" x14ac:dyDescent="0.25">
      <c r="A45" s="992">
        <v>40</v>
      </c>
      <c r="B45" s="992" t="s">
        <v>86</v>
      </c>
      <c r="C45" s="993" t="s">
        <v>122</v>
      </c>
      <c r="D45" s="1197">
        <v>0.90900000000000003</v>
      </c>
      <c r="E45" s="1197">
        <v>0.96</v>
      </c>
      <c r="F45" s="1194">
        <v>0.8</v>
      </c>
      <c r="G45" s="1195">
        <v>0.9</v>
      </c>
      <c r="H45" s="1194">
        <v>0.83299999999999996</v>
      </c>
      <c r="I45" s="1195">
        <v>0.75</v>
      </c>
      <c r="J45" s="1196">
        <v>1</v>
      </c>
      <c r="K45" s="1129">
        <v>1</v>
      </c>
      <c r="L45" s="1172">
        <v>1</v>
      </c>
      <c r="M45" s="1172">
        <v>1</v>
      </c>
      <c r="N45" s="1172">
        <v>0</v>
      </c>
      <c r="O45" s="1194">
        <v>0</v>
      </c>
      <c r="P45" s="1194">
        <v>0</v>
      </c>
      <c r="Q45" s="1158">
        <f t="shared" si="0"/>
        <v>1.4080000000000001</v>
      </c>
      <c r="R45" s="994"/>
      <c r="S45" s="991"/>
    </row>
    <row r="46" spans="1:19" x14ac:dyDescent="0.25">
      <c r="A46" s="1019">
        <v>41</v>
      </c>
      <c r="B46" s="1019" t="s">
        <v>86</v>
      </c>
      <c r="C46" s="1020" t="s">
        <v>123</v>
      </c>
      <c r="D46" s="1021">
        <v>0.78900000000000003</v>
      </c>
      <c r="E46" s="1021">
        <v>0.68799999999999994</v>
      </c>
      <c r="F46" s="1021">
        <v>0.44800000000000001</v>
      </c>
      <c r="G46" s="1022">
        <v>0.95599999999999996</v>
      </c>
      <c r="H46" s="1021">
        <v>0.65</v>
      </c>
      <c r="I46" s="1022">
        <v>1</v>
      </c>
      <c r="J46" s="1023">
        <v>1</v>
      </c>
      <c r="K46" s="1129">
        <v>0</v>
      </c>
      <c r="L46" s="1172">
        <v>1</v>
      </c>
      <c r="M46" s="1172">
        <v>0</v>
      </c>
      <c r="N46" s="1172">
        <v>0</v>
      </c>
      <c r="O46" s="1021">
        <v>0</v>
      </c>
      <c r="P46" s="1021">
        <v>0</v>
      </c>
      <c r="Q46" s="1158">
        <f t="shared" si="0"/>
        <v>1.0047692307692306</v>
      </c>
      <c r="R46" s="1024"/>
      <c r="S46" s="1017"/>
    </row>
    <row r="47" spans="1:19" x14ac:dyDescent="0.25">
      <c r="A47" s="1040">
        <v>42</v>
      </c>
      <c r="B47" s="1040" t="s">
        <v>86</v>
      </c>
      <c r="C47" s="1041" t="s">
        <v>124</v>
      </c>
      <c r="D47" s="1198">
        <v>0.93300000000000005</v>
      </c>
      <c r="E47" s="1198">
        <v>0.95799999999999996</v>
      </c>
      <c r="F47" s="1199">
        <v>0.66700000000000004</v>
      </c>
      <c r="G47" s="1199">
        <v>0.88900000000000001</v>
      </c>
      <c r="H47" s="1199">
        <v>0.88800000000000001</v>
      </c>
      <c r="I47" s="1199">
        <v>0.875</v>
      </c>
      <c r="J47" s="1200">
        <v>1</v>
      </c>
      <c r="K47" s="1129"/>
      <c r="L47" s="1172"/>
      <c r="M47" s="1172"/>
      <c r="N47" s="1172"/>
      <c r="O47" s="1199">
        <v>0</v>
      </c>
      <c r="P47" s="1199">
        <v>0</v>
      </c>
      <c r="Q47" s="1158">
        <f t="shared" si="0"/>
        <v>1.38</v>
      </c>
      <c r="R47" s="1042"/>
      <c r="S47" s="1027"/>
    </row>
    <row r="48" spans="1:19" ht="25.5" x14ac:dyDescent="0.25">
      <c r="A48" s="1060">
        <v>43</v>
      </c>
      <c r="B48" s="1060" t="s">
        <v>86</v>
      </c>
      <c r="C48" s="1061" t="s">
        <v>361</v>
      </c>
      <c r="D48" s="1194">
        <v>1</v>
      </c>
      <c r="E48" s="1194">
        <v>0.9</v>
      </c>
      <c r="F48" s="1194">
        <v>0.92</v>
      </c>
      <c r="G48" s="1194">
        <v>0.94399999999999995</v>
      </c>
      <c r="H48" s="1194">
        <v>0.92400000000000004</v>
      </c>
      <c r="I48" s="1201">
        <v>0.91700000000000004</v>
      </c>
      <c r="J48" s="1202">
        <v>0.33300000000000002</v>
      </c>
      <c r="K48" s="1129">
        <v>0.98799999999999999</v>
      </c>
      <c r="L48" s="1172">
        <v>0</v>
      </c>
      <c r="M48" s="1172">
        <v>0</v>
      </c>
      <c r="N48" s="1172">
        <v>0</v>
      </c>
      <c r="O48" s="1194">
        <v>0</v>
      </c>
      <c r="P48" s="1194">
        <v>0</v>
      </c>
      <c r="Q48" s="1158">
        <f t="shared" si="0"/>
        <v>1.0655384615384615</v>
      </c>
      <c r="R48" s="1062"/>
      <c r="S48" s="1059"/>
    </row>
    <row r="49" spans="1:18" x14ac:dyDescent="0.25">
      <c r="A49" s="42" t="s">
        <v>125</v>
      </c>
      <c r="B49" s="43" t="s">
        <v>86</v>
      </c>
      <c r="C49" s="92"/>
      <c r="D49" s="92">
        <f>AVERAGE(D6:D48)</f>
        <v>0.82431951219512212</v>
      </c>
      <c r="E49" s="92">
        <f t="shared" ref="E49:P49" si="1">AVERAGE(E6:E48)</f>
        <v>0.81930731707317073</v>
      </c>
      <c r="F49" s="92">
        <f t="shared" si="1"/>
        <v>0.60843167420814492</v>
      </c>
      <c r="G49" s="92">
        <f t="shared" si="1"/>
        <v>0.80339517345399691</v>
      </c>
      <c r="H49" s="92">
        <f t="shared" si="1"/>
        <v>0.65781111111111112</v>
      </c>
      <c r="I49" s="92">
        <f t="shared" si="1"/>
        <v>0.7384805555555557</v>
      </c>
      <c r="J49" s="92">
        <f t="shared" si="1"/>
        <v>0.65993333333333326</v>
      </c>
      <c r="K49" s="92">
        <f t="shared" si="1"/>
        <v>0.24918981481481484</v>
      </c>
      <c r="L49" s="92">
        <f t="shared" si="1"/>
        <v>0.57863999999999993</v>
      </c>
      <c r="M49" s="92">
        <f t="shared" si="1"/>
        <v>0.28000000000000003</v>
      </c>
      <c r="N49" s="92">
        <f t="shared" si="1"/>
        <v>0.04</v>
      </c>
      <c r="O49" s="92">
        <f t="shared" si="1"/>
        <v>-5.7692307692307687E-3</v>
      </c>
      <c r="P49" s="92">
        <f t="shared" si="1"/>
        <v>0</v>
      </c>
      <c r="Q49" s="97"/>
      <c r="R49" s="98"/>
    </row>
  </sheetData>
  <sheetProtection algorithmName="SHA-512" hashValue="W94DauqPUKBPNMbRpbLJUHVM5pdjLU8vDNFiVnTC6uLzWUnrUW9Ia7heMf8PG7YqgSLbasz1XLeq7SMEtaoIPg==" saltValue="buAPuLykWVa+YB6AewEHKw==" spinCount="100000" sheet="1" selectLockedCells="1" selectUnlockedCells="1"/>
  <mergeCells count="15">
    <mergeCell ref="Q3:Q4"/>
    <mergeCell ref="R3:R5"/>
    <mergeCell ref="A1:P1"/>
    <mergeCell ref="A3:A5"/>
    <mergeCell ref="B3:B5"/>
    <mergeCell ref="C3:C5"/>
    <mergeCell ref="D3:E3"/>
    <mergeCell ref="F3:G3"/>
    <mergeCell ref="H3:J3"/>
    <mergeCell ref="K3:K5"/>
    <mergeCell ref="L3:L5"/>
    <mergeCell ref="M3:M5"/>
    <mergeCell ref="N3:N5"/>
    <mergeCell ref="O3:O5"/>
    <mergeCell ref="P3:P5"/>
  </mergeCells>
  <pageMargins left="0.7" right="0.7" top="0.75" bottom="0.75" header="0.3" footer="0.3"/>
  <pageSetup paperSize="9" firstPageNumber="2147483648"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pageSetUpPr fitToPage="1"/>
  </sheetPr>
  <dimension ref="A2:AX49"/>
  <sheetViews>
    <sheetView zoomScale="60" zoomScaleNormal="60" workbookViewId="0">
      <pane xSplit="2" topLeftCell="AA1" activePane="topRight" state="frozen"/>
      <selection activeCell="Y16" sqref="Y16"/>
      <selection pane="topRight" activeCell="AM22" sqref="AM22"/>
    </sheetView>
  </sheetViews>
  <sheetFormatPr defaultRowHeight="15" x14ac:dyDescent="0.25"/>
  <cols>
    <col min="2" max="2" width="43.7109375" style="48" customWidth="1"/>
    <col min="3" max="6" width="16" customWidth="1"/>
    <col min="7" max="7" width="16.28515625" customWidth="1"/>
    <col min="8" max="9" width="14.42578125" customWidth="1"/>
    <col min="10" max="10" width="16.5703125" customWidth="1"/>
    <col min="11" max="26" width="15.42578125" customWidth="1"/>
    <col min="27" max="27" width="14.5703125" customWidth="1"/>
    <col min="28" max="28" width="21.140625" customWidth="1"/>
    <col min="29" max="29" width="13.85546875" style="1153" customWidth="1"/>
    <col min="30" max="31" width="14.5703125" customWidth="1"/>
    <col min="32" max="32" width="14.5703125" style="1153" customWidth="1"/>
    <col min="33" max="34" width="14.5703125" customWidth="1"/>
    <col min="35" max="35" width="14.5703125" style="1153" customWidth="1"/>
    <col min="36" max="37" width="14.5703125" customWidth="1"/>
    <col min="38" max="38" width="14.5703125" style="1153" customWidth="1"/>
    <col min="39" max="39" width="14.5703125" customWidth="1"/>
    <col min="40" max="40" width="19.28515625" customWidth="1"/>
    <col min="41" max="41" width="12.42578125" customWidth="1"/>
    <col min="42" max="43" width="21.28515625" customWidth="1"/>
    <col min="44" max="44" width="14.7109375" style="1153" customWidth="1"/>
    <col min="45" max="45" width="13.140625" style="1153" customWidth="1"/>
  </cols>
  <sheetData>
    <row r="2" spans="1:50" ht="15.75" x14ac:dyDescent="0.25">
      <c r="A2" s="1417" t="s">
        <v>272</v>
      </c>
      <c r="B2" s="1362"/>
      <c r="C2" s="1362"/>
      <c r="D2" s="1362"/>
      <c r="E2" s="1362"/>
      <c r="F2" s="1362"/>
      <c r="G2" s="1362"/>
      <c r="H2" s="1362"/>
      <c r="I2" s="1362"/>
      <c r="J2" s="1362"/>
      <c r="K2" s="1362"/>
      <c r="L2" s="1362"/>
      <c r="M2" s="1362"/>
      <c r="N2" s="1362"/>
      <c r="O2" s="1362"/>
      <c r="P2" s="1362"/>
      <c r="Q2" s="1362"/>
      <c r="R2" s="1362"/>
      <c r="S2" s="1362"/>
      <c r="T2" s="1362"/>
      <c r="U2" s="1362"/>
      <c r="V2" s="1362"/>
      <c r="W2" s="1362"/>
      <c r="X2" s="1362"/>
      <c r="Y2" s="1362"/>
      <c r="Z2" s="1362"/>
      <c r="AA2" s="1362"/>
      <c r="AB2" s="1362"/>
      <c r="AC2" s="1362"/>
      <c r="AD2" s="1362"/>
      <c r="AE2" s="1362"/>
      <c r="AF2" s="1362"/>
      <c r="AG2" s="1362"/>
      <c r="AH2" s="1362"/>
      <c r="AI2" s="1362"/>
      <c r="AJ2" s="1362"/>
      <c r="AK2" s="1362"/>
      <c r="AL2" s="1362"/>
      <c r="AM2" s="1362"/>
      <c r="AN2" s="1362"/>
      <c r="AO2" s="1362"/>
      <c r="AP2" s="1362"/>
      <c r="AQ2" s="1362"/>
      <c r="AR2" s="1362"/>
      <c r="AS2" s="1362"/>
      <c r="AT2" s="1362"/>
      <c r="AU2" s="101"/>
    </row>
    <row r="3" spans="1:50" ht="14.45" customHeight="1" x14ac:dyDescent="0.25">
      <c r="A3" s="1418" t="s">
        <v>273</v>
      </c>
      <c r="B3" s="1419"/>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419"/>
      <c r="AA3" s="1419"/>
      <c r="AB3" s="1419"/>
      <c r="AC3" s="1419"/>
      <c r="AD3" s="1419"/>
      <c r="AE3" s="1419"/>
      <c r="AF3" s="1419"/>
      <c r="AG3" s="1419"/>
      <c r="AH3" s="1419"/>
      <c r="AI3" s="1419"/>
      <c r="AJ3" s="1419"/>
      <c r="AK3" s="1419"/>
      <c r="AL3" s="1419"/>
      <c r="AM3" s="1419"/>
      <c r="AN3" s="1419"/>
      <c r="AO3" s="1419"/>
      <c r="AP3" s="1419"/>
      <c r="AQ3" s="1419"/>
      <c r="AR3" s="1419"/>
      <c r="AS3" s="1419"/>
      <c r="AT3" s="1419"/>
    </row>
    <row r="4" spans="1:50" ht="46.15" customHeight="1" x14ac:dyDescent="0.25">
      <c r="A4" s="1420" t="s">
        <v>270</v>
      </c>
      <c r="B4" s="1420" t="s">
        <v>269</v>
      </c>
      <c r="C4" s="1416" t="s">
        <v>274</v>
      </c>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t="s">
        <v>275</v>
      </c>
      <c r="AB4" s="1416"/>
      <c r="AC4" s="1416"/>
      <c r="AD4" s="1416"/>
      <c r="AE4" s="1416"/>
      <c r="AF4" s="1416"/>
      <c r="AG4" s="1416"/>
      <c r="AH4" s="1416"/>
      <c r="AI4" s="1416"/>
      <c r="AJ4" s="1416"/>
      <c r="AK4" s="1416"/>
      <c r="AL4" s="1416"/>
      <c r="AM4" s="1416"/>
      <c r="AN4" s="1416"/>
      <c r="AO4" s="1416"/>
      <c r="AP4" s="1421" t="s">
        <v>276</v>
      </c>
      <c r="AQ4" s="1421" t="s">
        <v>277</v>
      </c>
      <c r="AR4" s="1424" t="s">
        <v>365</v>
      </c>
      <c r="AS4" s="1424" t="s">
        <v>366</v>
      </c>
      <c r="AT4" s="102" t="s">
        <v>278</v>
      </c>
      <c r="AU4" s="102" t="s">
        <v>279</v>
      </c>
      <c r="AV4" s="102" t="s">
        <v>208</v>
      </c>
      <c r="AW4" s="102" t="s">
        <v>172</v>
      </c>
      <c r="AX4" s="1407" t="s">
        <v>280</v>
      </c>
    </row>
    <row r="5" spans="1:50" ht="51" customHeight="1" x14ac:dyDescent="0.25">
      <c r="A5" s="1420"/>
      <c r="B5" s="1420"/>
      <c r="C5" s="1410" t="s">
        <v>281</v>
      </c>
      <c r="D5" s="1411"/>
      <c r="E5" s="1411"/>
      <c r="F5" s="1410" t="s">
        <v>282</v>
      </c>
      <c r="G5" s="1411"/>
      <c r="H5" s="1411"/>
      <c r="I5" s="1410" t="s">
        <v>283</v>
      </c>
      <c r="J5" s="1411"/>
      <c r="K5" s="1412"/>
      <c r="L5" s="1410" t="s">
        <v>284</v>
      </c>
      <c r="M5" s="1411"/>
      <c r="N5" s="1412"/>
      <c r="O5" s="1410" t="s">
        <v>285</v>
      </c>
      <c r="P5" s="1411"/>
      <c r="Q5" s="1412"/>
      <c r="R5" s="1410" t="s">
        <v>286</v>
      </c>
      <c r="S5" s="1411"/>
      <c r="T5" s="1412"/>
      <c r="U5" s="1410" t="s">
        <v>287</v>
      </c>
      <c r="V5" s="1411"/>
      <c r="W5" s="1412"/>
      <c r="X5" s="1410" t="s">
        <v>288</v>
      </c>
      <c r="Y5" s="1411"/>
      <c r="Z5" s="1412"/>
      <c r="AA5" s="1413" t="s">
        <v>289</v>
      </c>
      <c r="AB5" s="1414"/>
      <c r="AC5" s="1415"/>
      <c r="AD5" s="1413" t="s">
        <v>290</v>
      </c>
      <c r="AE5" s="1414"/>
      <c r="AF5" s="1415"/>
      <c r="AG5" s="1413" t="s">
        <v>291</v>
      </c>
      <c r="AH5" s="1414"/>
      <c r="AI5" s="1415"/>
      <c r="AJ5" s="1413" t="s">
        <v>292</v>
      </c>
      <c r="AK5" s="1414"/>
      <c r="AL5" s="1415"/>
      <c r="AM5" s="1413" t="s">
        <v>293</v>
      </c>
      <c r="AN5" s="1414"/>
      <c r="AO5" s="1415"/>
      <c r="AP5" s="1422"/>
      <c r="AQ5" s="1422"/>
      <c r="AR5" s="1422"/>
      <c r="AS5" s="1422"/>
      <c r="AT5" s="1405" t="s">
        <v>271</v>
      </c>
      <c r="AU5" s="1405" t="s">
        <v>198</v>
      </c>
      <c r="AV5" s="1405" t="s">
        <v>198</v>
      </c>
      <c r="AW5" s="1405" t="s">
        <v>198</v>
      </c>
      <c r="AX5" s="1408"/>
    </row>
    <row r="6" spans="1:50" ht="63.75" x14ac:dyDescent="0.25">
      <c r="A6" s="1420"/>
      <c r="B6" s="1420"/>
      <c r="C6" s="103" t="s">
        <v>295</v>
      </c>
      <c r="D6" s="89" t="s">
        <v>296</v>
      </c>
      <c r="E6" s="89" t="s">
        <v>297</v>
      </c>
      <c r="F6" s="103" t="s">
        <v>295</v>
      </c>
      <c r="G6" s="89" t="s">
        <v>296</v>
      </c>
      <c r="H6" s="89" t="s">
        <v>297</v>
      </c>
      <c r="I6" s="103" t="s">
        <v>295</v>
      </c>
      <c r="J6" s="89" t="s">
        <v>296</v>
      </c>
      <c r="K6" s="89" t="s">
        <v>297</v>
      </c>
      <c r="L6" s="103" t="s">
        <v>295</v>
      </c>
      <c r="M6" s="89" t="s">
        <v>296</v>
      </c>
      <c r="N6" s="89" t="s">
        <v>297</v>
      </c>
      <c r="O6" s="103" t="s">
        <v>295</v>
      </c>
      <c r="P6" s="89" t="s">
        <v>296</v>
      </c>
      <c r="Q6" s="89" t="s">
        <v>297</v>
      </c>
      <c r="R6" s="103" t="s">
        <v>295</v>
      </c>
      <c r="S6" s="89" t="s">
        <v>296</v>
      </c>
      <c r="T6" s="89" t="s">
        <v>297</v>
      </c>
      <c r="U6" s="103" t="s">
        <v>295</v>
      </c>
      <c r="V6" s="89" t="s">
        <v>296</v>
      </c>
      <c r="W6" s="89" t="s">
        <v>297</v>
      </c>
      <c r="X6" s="103" t="s">
        <v>295</v>
      </c>
      <c r="Y6" s="89" t="s">
        <v>296</v>
      </c>
      <c r="Z6" s="89" t="s">
        <v>297</v>
      </c>
      <c r="AA6" s="100" t="s">
        <v>298</v>
      </c>
      <c r="AB6" s="99" t="s">
        <v>299</v>
      </c>
      <c r="AC6" s="1157" t="s">
        <v>297</v>
      </c>
      <c r="AD6" s="100" t="s">
        <v>298</v>
      </c>
      <c r="AE6" s="99" t="s">
        <v>300</v>
      </c>
      <c r="AF6" s="1157" t="s">
        <v>297</v>
      </c>
      <c r="AG6" s="100" t="s">
        <v>298</v>
      </c>
      <c r="AH6" s="99" t="s">
        <v>300</v>
      </c>
      <c r="AI6" s="1157" t="s">
        <v>297</v>
      </c>
      <c r="AJ6" s="100" t="s">
        <v>298</v>
      </c>
      <c r="AK6" s="99" t="s">
        <v>300</v>
      </c>
      <c r="AL6" s="1157" t="s">
        <v>297</v>
      </c>
      <c r="AM6" s="100" t="s">
        <v>298</v>
      </c>
      <c r="AN6" s="99" t="s">
        <v>300</v>
      </c>
      <c r="AO6" s="1157" t="s">
        <v>297</v>
      </c>
      <c r="AP6" s="1423"/>
      <c r="AQ6" s="1423"/>
      <c r="AR6" s="1423"/>
      <c r="AS6" s="1423"/>
      <c r="AT6" s="1406"/>
      <c r="AU6" s="1406"/>
      <c r="AV6" s="1406"/>
      <c r="AW6" s="1406"/>
      <c r="AX6" s="1409"/>
    </row>
    <row r="7" spans="1:50" ht="33.75" customHeight="1" x14ac:dyDescent="0.25">
      <c r="A7" s="104">
        <v>1</v>
      </c>
      <c r="B7" s="58" t="s">
        <v>87</v>
      </c>
      <c r="C7" s="105"/>
      <c r="D7" s="105"/>
      <c r="E7" s="106"/>
      <c r="F7" s="105"/>
      <c r="G7" s="105"/>
      <c r="H7" s="106"/>
      <c r="I7" s="105"/>
      <c r="J7" s="105"/>
      <c r="K7" s="106"/>
      <c r="L7" s="1159"/>
      <c r="M7" s="1159"/>
      <c r="N7" s="106"/>
      <c r="O7" s="105"/>
      <c r="P7" s="105"/>
      <c r="Q7" s="106"/>
      <c r="R7" s="105"/>
      <c r="S7" s="105"/>
      <c r="T7" s="106"/>
      <c r="U7" s="106"/>
      <c r="V7" s="106"/>
      <c r="W7" s="106"/>
      <c r="X7" s="1159"/>
      <c r="Y7" s="1159"/>
      <c r="Z7" s="106"/>
      <c r="AA7" s="105"/>
      <c r="AB7" s="1159"/>
      <c r="AC7" s="1159"/>
      <c r="AD7" s="1159"/>
      <c r="AE7" s="1159"/>
      <c r="AF7" s="1159"/>
      <c r="AG7" s="1159"/>
      <c r="AH7" s="1159"/>
      <c r="AI7" s="1159"/>
      <c r="AJ7" s="1159"/>
      <c r="AK7" s="1159"/>
      <c r="AL7" s="1159"/>
      <c r="AM7" s="1159">
        <v>36</v>
      </c>
      <c r="AN7" s="1159">
        <v>30</v>
      </c>
      <c r="AO7" s="106">
        <f>AN7/AM7</f>
        <v>0.83333333333333337</v>
      </c>
      <c r="AP7" s="106">
        <v>1</v>
      </c>
      <c r="AQ7" s="106"/>
      <c r="AR7" s="1167"/>
      <c r="AS7" s="1167">
        <f>AVERAGE(AC7,AF7,AI7,AL7,AO7)</f>
        <v>0.83333333333333337</v>
      </c>
      <c r="AT7" s="106">
        <f>(AVERAGE(AP7:AS7))*1.5</f>
        <v>1.375</v>
      </c>
      <c r="AU7" s="106">
        <f>'2.3'!Q6</f>
        <v>1.7330000000000001</v>
      </c>
      <c r="AV7" s="106">
        <f>'2.2.'!Y7</f>
        <v>1.2</v>
      </c>
      <c r="AW7" s="106">
        <f>'2.1.'!U8</f>
        <v>1.1133333333333333</v>
      </c>
      <c r="AX7" s="107">
        <f>AVERAGE(AT7:AW7)</f>
        <v>1.3553333333333333</v>
      </c>
    </row>
    <row r="8" spans="1:50" ht="15.75" x14ac:dyDescent="0.25">
      <c r="A8" s="104">
        <v>2</v>
      </c>
      <c r="B8" s="58" t="s">
        <v>88</v>
      </c>
      <c r="C8" s="105"/>
      <c r="D8" s="105"/>
      <c r="E8" s="106"/>
      <c r="F8" s="105"/>
      <c r="G8" s="105"/>
      <c r="H8" s="106"/>
      <c r="I8" s="105"/>
      <c r="J8" s="105"/>
      <c r="K8" s="106"/>
      <c r="L8" s="1159"/>
      <c r="M8" s="1159"/>
      <c r="N8" s="106"/>
      <c r="O8" s="105"/>
      <c r="P8" s="105"/>
      <c r="Q8" s="106"/>
      <c r="R8" s="105"/>
      <c r="S8" s="105"/>
      <c r="T8" s="106"/>
      <c r="U8" s="106"/>
      <c r="V8" s="106"/>
      <c r="W8" s="106"/>
      <c r="X8" s="1159"/>
      <c r="Y8" s="1159"/>
      <c r="Z8" s="106"/>
      <c r="AA8" s="105"/>
      <c r="AB8" s="1159"/>
      <c r="AC8" s="1159"/>
      <c r="AD8" s="1159"/>
      <c r="AE8" s="1159"/>
      <c r="AF8" s="1159"/>
      <c r="AG8" s="1159"/>
      <c r="AH8" s="1159"/>
      <c r="AI8" s="1159"/>
      <c r="AJ8" s="1159"/>
      <c r="AK8" s="1159"/>
      <c r="AL8" s="1159"/>
      <c r="AM8" s="1159"/>
      <c r="AN8" s="1159"/>
      <c r="AO8" s="106"/>
      <c r="AP8" s="106"/>
      <c r="AQ8" s="106"/>
      <c r="AR8" s="1167"/>
      <c r="AS8" s="1167"/>
      <c r="AT8" s="106"/>
      <c r="AU8" s="106"/>
      <c r="AV8" s="106"/>
      <c r="AW8" s="106"/>
      <c r="AX8" s="107"/>
    </row>
    <row r="9" spans="1:50" ht="25.5" x14ac:dyDescent="0.25">
      <c r="A9" s="104">
        <v>3</v>
      </c>
      <c r="B9" s="58" t="s">
        <v>89</v>
      </c>
      <c r="C9" s="105"/>
      <c r="D9" s="105"/>
      <c r="E9" s="106"/>
      <c r="F9" s="105"/>
      <c r="G9" s="105"/>
      <c r="H9" s="106"/>
      <c r="I9" s="105"/>
      <c r="J9" s="105"/>
      <c r="K9" s="106"/>
      <c r="L9" s="1159"/>
      <c r="M9" s="1159"/>
      <c r="N9" s="106"/>
      <c r="O9" s="105"/>
      <c r="P9" s="105"/>
      <c r="Q9" s="106"/>
      <c r="R9" s="105"/>
      <c r="S9" s="105"/>
      <c r="T9" s="106"/>
      <c r="U9" s="106"/>
      <c r="V9" s="106"/>
      <c r="W9" s="106"/>
      <c r="X9" s="1159"/>
      <c r="Y9" s="1159"/>
      <c r="Z9" s="106"/>
      <c r="AA9" s="105"/>
      <c r="AB9" s="1159"/>
      <c r="AC9" s="1159"/>
      <c r="AD9" s="1159"/>
      <c r="AE9" s="1159"/>
      <c r="AF9" s="1159"/>
      <c r="AG9" s="1159"/>
      <c r="AH9" s="1159"/>
      <c r="AI9" s="1159"/>
      <c r="AJ9" s="1159"/>
      <c r="AK9" s="1159"/>
      <c r="AL9" s="1159"/>
      <c r="AM9" s="1159">
        <v>17</v>
      </c>
      <c r="AN9" s="1159">
        <v>17</v>
      </c>
      <c r="AO9" s="106">
        <f t="shared" ref="AO9:AO49" si="0">AN9/AM9</f>
        <v>1</v>
      </c>
      <c r="AP9" s="106">
        <v>1</v>
      </c>
      <c r="AQ9" s="106"/>
      <c r="AR9" s="1167"/>
      <c r="AS9" s="1167">
        <f t="shared" ref="AS9:AS49" si="1">AVERAGE(AC9,AF9,AI9,AL9,AO9)</f>
        <v>1</v>
      </c>
      <c r="AT9" s="106">
        <f t="shared" ref="AT9:AT49" si="2">(AVERAGE(AP9:AS9))*1.5</f>
        <v>1.5</v>
      </c>
      <c r="AU9" s="106">
        <f>'2.3'!Q8</f>
        <v>2</v>
      </c>
      <c r="AV9" s="106">
        <f>'2.2.'!Y9</f>
        <v>1.1635</v>
      </c>
      <c r="AW9" s="106">
        <f>'2.1.'!U10</f>
        <v>1.1179999999999999</v>
      </c>
      <c r="AX9" s="107">
        <f t="shared" ref="AX9:AX49" si="3">AVERAGE(AT9:AW9)</f>
        <v>1.4453749999999999</v>
      </c>
    </row>
    <row r="10" spans="1:50" ht="15.75" x14ac:dyDescent="0.25">
      <c r="A10" s="104">
        <v>4</v>
      </c>
      <c r="B10" s="59" t="s">
        <v>90</v>
      </c>
      <c r="C10" s="105">
        <v>12</v>
      </c>
      <c r="D10" s="105">
        <v>12</v>
      </c>
      <c r="E10" s="106">
        <f t="shared" ref="E10:E49" si="4">D10/C10</f>
        <v>1</v>
      </c>
      <c r="F10" s="105"/>
      <c r="G10" s="105"/>
      <c r="H10" s="106"/>
      <c r="I10" s="105"/>
      <c r="J10" s="105"/>
      <c r="K10" s="106"/>
      <c r="L10" s="1159"/>
      <c r="M10" s="1159"/>
      <c r="N10" s="106"/>
      <c r="O10" s="106"/>
      <c r="P10" s="106"/>
      <c r="Q10" s="106"/>
      <c r="R10" s="106"/>
      <c r="S10" s="106"/>
      <c r="T10" s="106"/>
      <c r="U10" s="106"/>
      <c r="V10" s="106"/>
      <c r="W10" s="106"/>
      <c r="X10" s="1159"/>
      <c r="Y10" s="1159"/>
      <c r="Z10" s="106"/>
      <c r="AA10" s="1159">
        <v>5</v>
      </c>
      <c r="AB10" s="1159">
        <v>5</v>
      </c>
      <c r="AC10" s="106">
        <f>AB10/AA10</f>
        <v>1</v>
      </c>
      <c r="AD10" s="1159">
        <v>6</v>
      </c>
      <c r="AE10" s="1159">
        <v>6</v>
      </c>
      <c r="AF10" s="106">
        <f>AE10/AD10</f>
        <v>1</v>
      </c>
      <c r="AG10" s="1160">
        <v>10</v>
      </c>
      <c r="AH10" s="1160">
        <v>10</v>
      </c>
      <c r="AI10" s="106">
        <f>AH10/AG10</f>
        <v>1</v>
      </c>
      <c r="AJ10" s="1159"/>
      <c r="AK10" s="1159"/>
      <c r="AL10" s="1159"/>
      <c r="AM10" s="1159">
        <v>10</v>
      </c>
      <c r="AN10" s="1159">
        <v>10</v>
      </c>
      <c r="AO10" s="106">
        <f t="shared" si="0"/>
        <v>1</v>
      </c>
      <c r="AP10" s="106">
        <v>1</v>
      </c>
      <c r="AQ10" s="106">
        <v>1</v>
      </c>
      <c r="AR10" s="1167">
        <f t="shared" ref="AR10:AR49" si="5">AVERAGE(E10,H10,K10,N10,Q10,T10,W10,Z10)</f>
        <v>1</v>
      </c>
      <c r="AS10" s="1167">
        <f t="shared" si="1"/>
        <v>1</v>
      </c>
      <c r="AT10" s="106">
        <f>(AVERAGE(AP10:AS10))*1.5</f>
        <v>1.5</v>
      </c>
      <c r="AU10" s="106">
        <f>'2.3'!Q9</f>
        <v>0.96366666666666656</v>
      </c>
      <c r="AV10" s="106">
        <f>'2.2.'!Y10</f>
        <v>1.2653333333333336</v>
      </c>
      <c r="AW10" s="106">
        <f>'2.1.'!U11</f>
        <v>0.81413333333333326</v>
      </c>
      <c r="AX10" s="107">
        <f t="shared" si="3"/>
        <v>1.1357833333333334</v>
      </c>
    </row>
    <row r="11" spans="1:50" ht="15.75" x14ac:dyDescent="0.25">
      <c r="A11" s="104">
        <v>5</v>
      </c>
      <c r="B11" s="59" t="s">
        <v>92</v>
      </c>
      <c r="C11" s="105"/>
      <c r="D11" s="105"/>
      <c r="E11" s="106"/>
      <c r="F11" s="105"/>
      <c r="G11" s="105"/>
      <c r="H11" s="106"/>
      <c r="I11" s="105"/>
      <c r="J11" s="105"/>
      <c r="K11" s="106"/>
      <c r="L11" s="1159"/>
      <c r="M11" s="1159"/>
      <c r="N11" s="106"/>
      <c r="O11" s="106"/>
      <c r="P11" s="106"/>
      <c r="Q11" s="106"/>
      <c r="R11" s="106"/>
      <c r="S11" s="106"/>
      <c r="T11" s="106"/>
      <c r="U11" s="106"/>
      <c r="V11" s="106"/>
      <c r="W11" s="106"/>
      <c r="X11" s="1159"/>
      <c r="Y11" s="1159"/>
      <c r="Z11" s="106"/>
      <c r="AA11" s="1159"/>
      <c r="AB11" s="1159"/>
      <c r="AC11" s="106"/>
      <c r="AD11" s="1159"/>
      <c r="AE11" s="1159"/>
      <c r="AF11" s="106"/>
      <c r="AG11" s="1159"/>
      <c r="AH11" s="1159"/>
      <c r="AI11" s="106"/>
      <c r="AJ11" s="1159"/>
      <c r="AK11" s="1159"/>
      <c r="AL11" s="1159"/>
      <c r="AM11" s="1159"/>
      <c r="AN11" s="1159"/>
      <c r="AO11" s="106"/>
      <c r="AP11" s="106"/>
      <c r="AQ11" s="106"/>
      <c r="AR11" s="1167"/>
      <c r="AS11" s="1167"/>
      <c r="AT11" s="106"/>
      <c r="AU11" s="106"/>
      <c r="AV11" s="106"/>
      <c r="AW11" s="106"/>
      <c r="AX11" s="107"/>
    </row>
    <row r="12" spans="1:50" ht="15.75" x14ac:dyDescent="0.25">
      <c r="A12" s="104">
        <v>6</v>
      </c>
      <c r="B12" s="60" t="s">
        <v>93</v>
      </c>
      <c r="C12" s="105">
        <v>20</v>
      </c>
      <c r="D12" s="105">
        <v>18</v>
      </c>
      <c r="E12" s="106">
        <f t="shared" si="4"/>
        <v>0.9</v>
      </c>
      <c r="F12" s="108">
        <v>20</v>
      </c>
      <c r="G12" s="109">
        <v>15</v>
      </c>
      <c r="H12" s="106">
        <f t="shared" ref="H12:H49" si="6">G12/F12</f>
        <v>0.75</v>
      </c>
      <c r="I12" s="105"/>
      <c r="J12" s="105"/>
      <c r="K12" s="106"/>
      <c r="L12" s="1159"/>
      <c r="M12" s="1159"/>
      <c r="N12" s="106"/>
      <c r="O12" s="106"/>
      <c r="P12" s="106"/>
      <c r="Q12" s="106"/>
      <c r="R12" s="106"/>
      <c r="S12" s="106"/>
      <c r="T12" s="106"/>
      <c r="U12" s="106"/>
      <c r="V12" s="106"/>
      <c r="W12" s="106"/>
      <c r="X12" s="1159"/>
      <c r="Y12" s="1159"/>
      <c r="Z12" s="106"/>
      <c r="AA12" s="1159">
        <v>9</v>
      </c>
      <c r="AB12" s="1159">
        <v>9</v>
      </c>
      <c r="AC12" s="106">
        <f t="shared" ref="AC12:AC49" si="7">AB12/AA12</f>
        <v>1</v>
      </c>
      <c r="AD12" s="1159">
        <v>9</v>
      </c>
      <c r="AE12" s="1159">
        <v>9</v>
      </c>
      <c r="AF12" s="106">
        <f t="shared" ref="AF12:AF49" si="8">AE12/AD12</f>
        <v>1</v>
      </c>
      <c r="AG12" s="1160">
        <v>15</v>
      </c>
      <c r="AH12" s="1160">
        <v>15</v>
      </c>
      <c r="AI12" s="106">
        <f t="shared" ref="AI12:AI49" si="9">AH12/AG12</f>
        <v>1</v>
      </c>
      <c r="AJ12" s="1159"/>
      <c r="AK12" s="1159"/>
      <c r="AL12" s="1159"/>
      <c r="AM12" s="1159">
        <v>18</v>
      </c>
      <c r="AN12" s="1159">
        <v>18</v>
      </c>
      <c r="AO12" s="106">
        <f t="shared" si="0"/>
        <v>1</v>
      </c>
      <c r="AP12" s="106">
        <v>1</v>
      </c>
      <c r="AQ12" s="106">
        <v>1</v>
      </c>
      <c r="AR12" s="1167">
        <f t="shared" si="5"/>
        <v>0.82499999999999996</v>
      </c>
      <c r="AS12" s="1167">
        <f t="shared" si="1"/>
        <v>1</v>
      </c>
      <c r="AT12" s="106">
        <f t="shared" si="2"/>
        <v>1.4343750000000002</v>
      </c>
      <c r="AU12" s="106">
        <f>'2.3'!Q11</f>
        <v>1.3173333333333332</v>
      </c>
      <c r="AV12" s="106">
        <f>'2.2.'!Y12</f>
        <v>1.165</v>
      </c>
      <c r="AW12" s="106">
        <f>'2.1.'!U13</f>
        <v>1.0270666666666668</v>
      </c>
      <c r="AX12" s="107">
        <f t="shared" si="3"/>
        <v>1.2359437500000001</v>
      </c>
    </row>
    <row r="13" spans="1:50" ht="15.75" x14ac:dyDescent="0.25">
      <c r="A13" s="104">
        <v>7</v>
      </c>
      <c r="B13" s="60" t="s">
        <v>94</v>
      </c>
      <c r="C13" s="105">
        <v>16</v>
      </c>
      <c r="D13" s="105">
        <v>14</v>
      </c>
      <c r="E13" s="106">
        <f t="shared" si="4"/>
        <v>0.875</v>
      </c>
      <c r="F13" s="110">
        <v>15</v>
      </c>
      <c r="G13" s="111">
        <v>9</v>
      </c>
      <c r="H13" s="106">
        <f t="shared" si="6"/>
        <v>0.6</v>
      </c>
      <c r="I13" s="105">
        <v>7</v>
      </c>
      <c r="J13" s="105">
        <v>7</v>
      </c>
      <c r="K13" s="106">
        <f t="shared" ref="K13:K49" si="10">J13/I13</f>
        <v>1</v>
      </c>
      <c r="L13" s="1163">
        <v>8</v>
      </c>
      <c r="M13" s="1164">
        <v>7</v>
      </c>
      <c r="N13" s="106">
        <f t="shared" ref="N13:N49" si="11">M13/L13</f>
        <v>0.875</v>
      </c>
      <c r="O13" s="106"/>
      <c r="P13" s="106"/>
      <c r="Q13" s="106"/>
      <c r="R13" s="1159">
        <v>1</v>
      </c>
      <c r="S13" s="1159">
        <v>0</v>
      </c>
      <c r="T13" s="106">
        <f t="shared" ref="T13:T49" si="12">S13/R13</f>
        <v>0</v>
      </c>
      <c r="U13" s="106"/>
      <c r="V13" s="106"/>
      <c r="W13" s="106"/>
      <c r="X13" s="1159"/>
      <c r="Y13" s="1159"/>
      <c r="Z13" s="106"/>
      <c r="AA13" s="1159">
        <v>18</v>
      </c>
      <c r="AB13" s="1159">
        <v>18</v>
      </c>
      <c r="AC13" s="106">
        <f t="shared" si="7"/>
        <v>1</v>
      </c>
      <c r="AD13" s="1159">
        <v>20</v>
      </c>
      <c r="AE13" s="1159">
        <v>20</v>
      </c>
      <c r="AF13" s="106">
        <f t="shared" si="8"/>
        <v>1</v>
      </c>
      <c r="AG13" s="1160">
        <v>13</v>
      </c>
      <c r="AH13" s="1160">
        <v>13</v>
      </c>
      <c r="AI13" s="106">
        <f t="shared" si="9"/>
        <v>1</v>
      </c>
      <c r="AJ13" s="1159"/>
      <c r="AK13" s="1159"/>
      <c r="AL13" s="1159"/>
      <c r="AM13" s="1159">
        <v>28</v>
      </c>
      <c r="AN13" s="1159">
        <v>28</v>
      </c>
      <c r="AO13" s="106">
        <f t="shared" si="0"/>
        <v>1</v>
      </c>
      <c r="AP13" s="106">
        <v>1</v>
      </c>
      <c r="AQ13" s="106">
        <v>1</v>
      </c>
      <c r="AR13" s="1167">
        <f t="shared" si="5"/>
        <v>0.67</v>
      </c>
      <c r="AS13" s="1167">
        <f t="shared" si="1"/>
        <v>1</v>
      </c>
      <c r="AT13" s="106">
        <f t="shared" si="2"/>
        <v>1.37625</v>
      </c>
      <c r="AU13" s="106">
        <f>'2.3'!Q12</f>
        <v>1.0528</v>
      </c>
      <c r="AV13" s="106">
        <f>'2.2.'!Y13</f>
        <v>1.1232380952380954</v>
      </c>
      <c r="AW13" s="106">
        <f>'2.1.'!U14</f>
        <v>1.0514117647058823</v>
      </c>
      <c r="AX13" s="107">
        <f t="shared" si="3"/>
        <v>1.1509249649859945</v>
      </c>
    </row>
    <row r="14" spans="1:50" ht="15.75" x14ac:dyDescent="0.25">
      <c r="A14" s="104">
        <v>8</v>
      </c>
      <c r="B14" s="60" t="s">
        <v>95</v>
      </c>
      <c r="C14" s="105">
        <v>84</v>
      </c>
      <c r="D14" s="105">
        <v>81</v>
      </c>
      <c r="E14" s="106">
        <f t="shared" si="4"/>
        <v>0.9642857142857143</v>
      </c>
      <c r="F14" s="110">
        <v>79</v>
      </c>
      <c r="G14" s="111">
        <v>74</v>
      </c>
      <c r="H14" s="106">
        <f t="shared" si="6"/>
        <v>0.93670886075949367</v>
      </c>
      <c r="I14" s="105">
        <v>31</v>
      </c>
      <c r="J14" s="105">
        <v>31</v>
      </c>
      <c r="K14" s="106">
        <f t="shared" si="10"/>
        <v>1</v>
      </c>
      <c r="L14" s="1165">
        <v>24</v>
      </c>
      <c r="M14" s="1166">
        <v>24</v>
      </c>
      <c r="N14" s="106">
        <f t="shared" si="11"/>
        <v>1</v>
      </c>
      <c r="O14" s="1159">
        <v>1</v>
      </c>
      <c r="P14" s="1159">
        <v>1</v>
      </c>
      <c r="Q14" s="106">
        <f>P14/O14</f>
        <v>1</v>
      </c>
      <c r="R14" s="1159">
        <v>4</v>
      </c>
      <c r="S14" s="1159">
        <v>4</v>
      </c>
      <c r="T14" s="106">
        <f t="shared" si="12"/>
        <v>1</v>
      </c>
      <c r="U14" s="106"/>
      <c r="V14" s="106"/>
      <c r="W14" s="106"/>
      <c r="X14" s="1159">
        <v>1</v>
      </c>
      <c r="Y14" s="1159">
        <v>1</v>
      </c>
      <c r="Z14" s="106">
        <f>Y14/X14</f>
        <v>1</v>
      </c>
      <c r="AA14" s="1159">
        <v>51</v>
      </c>
      <c r="AB14" s="1159">
        <v>51</v>
      </c>
      <c r="AC14" s="106">
        <f t="shared" si="7"/>
        <v>1</v>
      </c>
      <c r="AD14" s="1159">
        <v>46</v>
      </c>
      <c r="AE14" s="1159">
        <v>46</v>
      </c>
      <c r="AF14" s="106">
        <f t="shared" si="8"/>
        <v>1</v>
      </c>
      <c r="AG14" s="1160">
        <v>70</v>
      </c>
      <c r="AH14" s="1160">
        <v>70</v>
      </c>
      <c r="AI14" s="106">
        <f t="shared" si="9"/>
        <v>1</v>
      </c>
      <c r="AJ14" s="1159"/>
      <c r="AK14" s="1159"/>
      <c r="AL14" s="1159"/>
      <c r="AM14" s="1159">
        <v>53</v>
      </c>
      <c r="AN14" s="1159">
        <v>53</v>
      </c>
      <c r="AO14" s="106">
        <f t="shared" si="0"/>
        <v>1</v>
      </c>
      <c r="AP14" s="106">
        <v>1</v>
      </c>
      <c r="AQ14" s="106">
        <v>1</v>
      </c>
      <c r="AR14" s="1167">
        <f t="shared" si="5"/>
        <v>0.98585636786360109</v>
      </c>
      <c r="AS14" s="1167">
        <f t="shared" si="1"/>
        <v>1</v>
      </c>
      <c r="AT14" s="106">
        <f t="shared" si="2"/>
        <v>1.4946961379488504</v>
      </c>
      <c r="AU14" s="106">
        <f>'2.3'!Q13</f>
        <v>0.92461538461538439</v>
      </c>
      <c r="AV14" s="106">
        <f>'2.2.'!Y14</f>
        <v>1.3109523809523811</v>
      </c>
      <c r="AW14" s="106">
        <f>'2.1.'!U15</f>
        <v>1.3998823529411764</v>
      </c>
      <c r="AX14" s="107">
        <f t="shared" si="3"/>
        <v>1.2825365641144482</v>
      </c>
    </row>
    <row r="15" spans="1:50" ht="15.75" x14ac:dyDescent="0.25">
      <c r="A15" s="104">
        <v>9</v>
      </c>
      <c r="B15" s="60" t="s">
        <v>96</v>
      </c>
      <c r="C15" s="105">
        <v>61</v>
      </c>
      <c r="D15" s="105">
        <v>60</v>
      </c>
      <c r="E15" s="106">
        <f t="shared" si="4"/>
        <v>0.98360655737704916</v>
      </c>
      <c r="F15" s="110">
        <v>59</v>
      </c>
      <c r="G15" s="111">
        <v>38</v>
      </c>
      <c r="H15" s="106">
        <f t="shared" si="6"/>
        <v>0.64406779661016944</v>
      </c>
      <c r="I15" s="105">
        <v>18</v>
      </c>
      <c r="J15" s="105">
        <v>18</v>
      </c>
      <c r="K15" s="106">
        <f t="shared" si="10"/>
        <v>1</v>
      </c>
      <c r="L15" s="1165">
        <v>17</v>
      </c>
      <c r="M15" s="1166">
        <v>13</v>
      </c>
      <c r="N15" s="106">
        <f t="shared" si="11"/>
        <v>0.76470588235294112</v>
      </c>
      <c r="O15" s="1159">
        <v>5</v>
      </c>
      <c r="P15" s="1159">
        <v>2</v>
      </c>
      <c r="Q15" s="106">
        <f>P15/O15</f>
        <v>0.4</v>
      </c>
      <c r="R15" s="1159">
        <v>2</v>
      </c>
      <c r="S15" s="1159">
        <v>1</v>
      </c>
      <c r="T15" s="106">
        <f t="shared" si="12"/>
        <v>0.5</v>
      </c>
      <c r="U15" s="106"/>
      <c r="V15" s="106"/>
      <c r="W15" s="106"/>
      <c r="X15" s="1159"/>
      <c r="Y15" s="1159"/>
      <c r="Z15" s="106"/>
      <c r="AA15" s="1159">
        <v>51</v>
      </c>
      <c r="AB15" s="1159">
        <v>51</v>
      </c>
      <c r="AC15" s="106">
        <f t="shared" si="7"/>
        <v>1</v>
      </c>
      <c r="AD15" s="1159">
        <v>46</v>
      </c>
      <c r="AE15" s="1159">
        <v>43</v>
      </c>
      <c r="AF15" s="106">
        <f t="shared" si="8"/>
        <v>0.93478260869565222</v>
      </c>
      <c r="AG15" s="1160">
        <v>53</v>
      </c>
      <c r="AH15" s="1160">
        <v>48</v>
      </c>
      <c r="AI15" s="106">
        <f t="shared" si="9"/>
        <v>0.90566037735849059</v>
      </c>
      <c r="AJ15" s="1159"/>
      <c r="AK15" s="1159"/>
      <c r="AL15" s="1159"/>
      <c r="AM15" s="1159">
        <v>55</v>
      </c>
      <c r="AN15" s="1159">
        <v>55</v>
      </c>
      <c r="AO15" s="106">
        <f t="shared" si="0"/>
        <v>1</v>
      </c>
      <c r="AP15" s="106">
        <v>1</v>
      </c>
      <c r="AQ15" s="106">
        <v>1</v>
      </c>
      <c r="AR15" s="1167">
        <f t="shared" si="5"/>
        <v>0.71539670605669325</v>
      </c>
      <c r="AS15" s="1167">
        <f t="shared" si="1"/>
        <v>0.96011074651353567</v>
      </c>
      <c r="AT15" s="106">
        <f t="shared" si="2"/>
        <v>1.3783152947138357</v>
      </c>
      <c r="AU15" s="106">
        <f>'2.3'!Q14</f>
        <v>1.1042222222222222</v>
      </c>
      <c r="AV15" s="106">
        <f>'2.2.'!Y15</f>
        <v>1.192190476190476</v>
      </c>
      <c r="AW15" s="106">
        <f>'2.1.'!U16</f>
        <v>1.295529411764706</v>
      </c>
      <c r="AX15" s="107">
        <f t="shared" si="3"/>
        <v>1.2425643512228102</v>
      </c>
    </row>
    <row r="16" spans="1:50" ht="15.75" x14ac:dyDescent="0.25">
      <c r="A16" s="104">
        <v>10</v>
      </c>
      <c r="B16" s="60" t="s">
        <v>97</v>
      </c>
      <c r="C16" s="105">
        <v>72</v>
      </c>
      <c r="D16" s="105">
        <v>70</v>
      </c>
      <c r="E16" s="106">
        <f t="shared" si="4"/>
        <v>0.97222222222222221</v>
      </c>
      <c r="F16" s="110">
        <v>70</v>
      </c>
      <c r="G16" s="111">
        <v>68</v>
      </c>
      <c r="H16" s="106">
        <f t="shared" si="6"/>
        <v>0.97142857142857142</v>
      </c>
      <c r="I16" s="105">
        <v>15</v>
      </c>
      <c r="J16" s="105">
        <v>15</v>
      </c>
      <c r="K16" s="106">
        <f t="shared" si="10"/>
        <v>1</v>
      </c>
      <c r="L16" s="1165">
        <v>10</v>
      </c>
      <c r="M16" s="1166">
        <v>10</v>
      </c>
      <c r="N16" s="106">
        <f t="shared" si="11"/>
        <v>1</v>
      </c>
      <c r="O16" s="1159">
        <v>2</v>
      </c>
      <c r="P16" s="1159">
        <v>2</v>
      </c>
      <c r="Q16" s="106">
        <f>P16/O16</f>
        <v>1</v>
      </c>
      <c r="R16" s="1159">
        <v>1</v>
      </c>
      <c r="S16" s="1159">
        <v>1</v>
      </c>
      <c r="T16" s="106">
        <f t="shared" si="12"/>
        <v>1</v>
      </c>
      <c r="U16" s="106"/>
      <c r="V16" s="106"/>
      <c r="W16" s="106"/>
      <c r="X16" s="1159"/>
      <c r="Y16" s="1159"/>
      <c r="Z16" s="106"/>
      <c r="AA16" s="1159">
        <v>48</v>
      </c>
      <c r="AB16" s="1159">
        <v>48</v>
      </c>
      <c r="AC16" s="106">
        <f t="shared" si="7"/>
        <v>1</v>
      </c>
      <c r="AD16" s="1159">
        <v>48</v>
      </c>
      <c r="AE16" s="1159">
        <v>44</v>
      </c>
      <c r="AF16" s="106">
        <f t="shared" si="8"/>
        <v>0.91666666666666663</v>
      </c>
      <c r="AG16" s="1161">
        <v>58</v>
      </c>
      <c r="AH16" s="1160">
        <v>55</v>
      </c>
      <c r="AI16" s="106">
        <f t="shared" si="9"/>
        <v>0.94827586206896552</v>
      </c>
      <c r="AJ16" s="1159"/>
      <c r="AK16" s="1159"/>
      <c r="AL16" s="1159"/>
      <c r="AM16" s="1159">
        <v>69</v>
      </c>
      <c r="AN16" s="1159">
        <v>69</v>
      </c>
      <c r="AO16" s="106">
        <f t="shared" si="0"/>
        <v>1</v>
      </c>
      <c r="AP16" s="106">
        <v>1</v>
      </c>
      <c r="AQ16" s="106">
        <v>1</v>
      </c>
      <c r="AR16" s="1167">
        <f t="shared" si="5"/>
        <v>0.9906084656084656</v>
      </c>
      <c r="AS16" s="1167">
        <f t="shared" si="1"/>
        <v>0.96623563218390807</v>
      </c>
      <c r="AT16" s="106">
        <f t="shared" si="2"/>
        <v>1.4838165366721401</v>
      </c>
      <c r="AU16" s="106">
        <f>'2.3'!Q15</f>
        <v>1.0773846153846154</v>
      </c>
      <c r="AV16" s="106">
        <f>'2.2.'!Y16</f>
        <v>1.2922857142857143</v>
      </c>
      <c r="AW16" s="106">
        <f>'2.1.'!U17</f>
        <v>1.2130588235294117</v>
      </c>
      <c r="AX16" s="107">
        <f t="shared" si="3"/>
        <v>1.2666364224679703</v>
      </c>
    </row>
    <row r="17" spans="1:50" ht="15.75" x14ac:dyDescent="0.25">
      <c r="A17" s="104">
        <v>11</v>
      </c>
      <c r="B17" s="60" t="s">
        <v>98</v>
      </c>
      <c r="C17" s="105">
        <v>42</v>
      </c>
      <c r="D17" s="105">
        <v>42</v>
      </c>
      <c r="E17" s="106">
        <f t="shared" si="4"/>
        <v>1</v>
      </c>
      <c r="F17" s="110">
        <v>38</v>
      </c>
      <c r="G17" s="111">
        <v>29</v>
      </c>
      <c r="H17" s="106">
        <f t="shared" si="6"/>
        <v>0.76315789473684215</v>
      </c>
      <c r="I17" s="105">
        <v>12</v>
      </c>
      <c r="J17" s="105">
        <v>12</v>
      </c>
      <c r="K17" s="106">
        <f t="shared" si="10"/>
        <v>1</v>
      </c>
      <c r="L17" s="1165">
        <v>12</v>
      </c>
      <c r="M17" s="1166">
        <v>11</v>
      </c>
      <c r="N17" s="106">
        <f t="shared" si="11"/>
        <v>0.91666666666666663</v>
      </c>
      <c r="O17" s="1159">
        <v>2</v>
      </c>
      <c r="P17" s="1159">
        <v>2</v>
      </c>
      <c r="Q17" s="106">
        <f>P17/O17</f>
        <v>1</v>
      </c>
      <c r="R17" s="1159">
        <v>1</v>
      </c>
      <c r="S17" s="1159">
        <v>0</v>
      </c>
      <c r="T17" s="106">
        <f t="shared" si="12"/>
        <v>0</v>
      </c>
      <c r="U17" s="106"/>
      <c r="V17" s="106"/>
      <c r="W17" s="106"/>
      <c r="X17" s="1159">
        <v>1</v>
      </c>
      <c r="Y17" s="1159">
        <v>0</v>
      </c>
      <c r="Z17" s="106">
        <f>Y17/X17</f>
        <v>0</v>
      </c>
      <c r="AA17" s="1159">
        <v>23</v>
      </c>
      <c r="AB17" s="1159">
        <v>23</v>
      </c>
      <c r="AC17" s="106">
        <f t="shared" si="7"/>
        <v>1</v>
      </c>
      <c r="AD17" s="1159">
        <v>18</v>
      </c>
      <c r="AE17" s="1159">
        <v>16</v>
      </c>
      <c r="AF17" s="106">
        <f t="shared" si="8"/>
        <v>0.88888888888888884</v>
      </c>
      <c r="AG17" s="1159">
        <v>24</v>
      </c>
      <c r="AH17" s="1159">
        <v>21</v>
      </c>
      <c r="AI17" s="106">
        <f t="shared" si="9"/>
        <v>0.875</v>
      </c>
      <c r="AJ17" s="1159"/>
      <c r="AK17" s="1159"/>
      <c r="AL17" s="1159"/>
      <c r="AM17" s="1159">
        <v>51</v>
      </c>
      <c r="AN17" s="1159">
        <v>51</v>
      </c>
      <c r="AO17" s="106">
        <f t="shared" si="0"/>
        <v>1</v>
      </c>
      <c r="AP17" s="106">
        <v>1</v>
      </c>
      <c r="AQ17" s="106">
        <v>1</v>
      </c>
      <c r="AR17" s="1167">
        <f t="shared" si="5"/>
        <v>0.66854636591478689</v>
      </c>
      <c r="AS17" s="1167">
        <f t="shared" si="1"/>
        <v>0.94097222222222221</v>
      </c>
      <c r="AT17" s="106">
        <f t="shared" si="2"/>
        <v>1.3535694705513786</v>
      </c>
      <c r="AU17" s="106">
        <f>'2.3'!Q16</f>
        <v>1.3944444444444446</v>
      </c>
      <c r="AV17" s="106">
        <f>'2.2.'!Y17</f>
        <v>1.213714285714286</v>
      </c>
      <c r="AW17" s="106">
        <f>'2.1.'!U18</f>
        <v>1.3214117647058823</v>
      </c>
      <c r="AX17" s="107">
        <f t="shared" si="3"/>
        <v>1.320784991353998</v>
      </c>
    </row>
    <row r="18" spans="1:50" ht="25.5" x14ac:dyDescent="0.25">
      <c r="A18" s="104">
        <v>12</v>
      </c>
      <c r="B18" s="60" t="s">
        <v>99</v>
      </c>
      <c r="C18" s="105">
        <v>117</v>
      </c>
      <c r="D18" s="105">
        <v>115</v>
      </c>
      <c r="E18" s="106">
        <f t="shared" si="4"/>
        <v>0.98290598290598286</v>
      </c>
      <c r="F18" s="110">
        <v>116</v>
      </c>
      <c r="G18" s="111">
        <v>96</v>
      </c>
      <c r="H18" s="106">
        <f t="shared" si="6"/>
        <v>0.82758620689655171</v>
      </c>
      <c r="I18" s="105">
        <v>64</v>
      </c>
      <c r="J18" s="105">
        <v>62</v>
      </c>
      <c r="K18" s="106">
        <f t="shared" si="10"/>
        <v>0.96875</v>
      </c>
      <c r="L18" s="1165">
        <v>47</v>
      </c>
      <c r="M18" s="1166">
        <v>44</v>
      </c>
      <c r="N18" s="106">
        <f t="shared" si="11"/>
        <v>0.93617021276595747</v>
      </c>
      <c r="O18" s="1159">
        <v>1</v>
      </c>
      <c r="P18" s="1159">
        <v>1</v>
      </c>
      <c r="Q18" s="106">
        <f>P18/O18</f>
        <v>1</v>
      </c>
      <c r="R18" s="1159">
        <v>12</v>
      </c>
      <c r="S18" s="1159">
        <v>11</v>
      </c>
      <c r="T18" s="106">
        <f t="shared" si="12"/>
        <v>0.91666666666666663</v>
      </c>
      <c r="U18" s="106"/>
      <c r="V18" s="106"/>
      <c r="W18" s="106"/>
      <c r="X18" s="1159">
        <v>5</v>
      </c>
      <c r="Y18" s="1159">
        <v>4</v>
      </c>
      <c r="Z18" s="106">
        <f>Y18/X18</f>
        <v>0.8</v>
      </c>
      <c r="AA18" s="1159">
        <v>72</v>
      </c>
      <c r="AB18" s="1159">
        <v>72</v>
      </c>
      <c r="AC18" s="106">
        <f t="shared" si="7"/>
        <v>1</v>
      </c>
      <c r="AD18" s="1159">
        <v>50</v>
      </c>
      <c r="AE18" s="1159">
        <v>48</v>
      </c>
      <c r="AF18" s="106">
        <f t="shared" si="8"/>
        <v>0.96</v>
      </c>
      <c r="AG18" s="1159">
        <v>74</v>
      </c>
      <c r="AH18" s="1159">
        <v>70</v>
      </c>
      <c r="AI18" s="106">
        <f t="shared" si="9"/>
        <v>0.94594594594594594</v>
      </c>
      <c r="AJ18" s="1159">
        <v>5</v>
      </c>
      <c r="AK18" s="1159">
        <v>5</v>
      </c>
      <c r="AL18" s="106">
        <f>AK18/AJ18</f>
        <v>1</v>
      </c>
      <c r="AM18" s="1159">
        <v>70</v>
      </c>
      <c r="AN18" s="1159">
        <v>70</v>
      </c>
      <c r="AO18" s="106">
        <f t="shared" si="0"/>
        <v>1</v>
      </c>
      <c r="AP18" s="106">
        <v>1</v>
      </c>
      <c r="AQ18" s="106">
        <v>0.5</v>
      </c>
      <c r="AR18" s="1167">
        <f t="shared" si="5"/>
        <v>0.91886843846216559</v>
      </c>
      <c r="AS18" s="1167">
        <f t="shared" si="1"/>
        <v>0.98118918918918929</v>
      </c>
      <c r="AT18" s="106">
        <f t="shared" si="2"/>
        <v>1.275021610369258</v>
      </c>
      <c r="AU18" s="106">
        <f>'2.3'!Q17</f>
        <v>1.1419999999999999</v>
      </c>
      <c r="AV18" s="106">
        <f>'2.2.'!Y18</f>
        <v>1.2038476190476193</v>
      </c>
      <c r="AW18" s="106">
        <f>'2.1.'!U19</f>
        <v>1.247529411764706</v>
      </c>
      <c r="AX18" s="107">
        <f t="shared" si="3"/>
        <v>1.2170996602953958</v>
      </c>
    </row>
    <row r="19" spans="1:50" ht="30" x14ac:dyDescent="0.25">
      <c r="A19" s="104">
        <v>13</v>
      </c>
      <c r="B19" s="119" t="s">
        <v>337</v>
      </c>
      <c r="C19" s="105">
        <v>26</v>
      </c>
      <c r="D19" s="105">
        <v>26</v>
      </c>
      <c r="E19" s="106">
        <f t="shared" si="4"/>
        <v>1</v>
      </c>
      <c r="F19" s="110">
        <v>23</v>
      </c>
      <c r="G19" s="111">
        <v>16</v>
      </c>
      <c r="H19" s="106">
        <f t="shared" si="6"/>
        <v>0.69565217391304346</v>
      </c>
      <c r="I19" s="105">
        <v>10</v>
      </c>
      <c r="J19" s="105">
        <v>10</v>
      </c>
      <c r="K19" s="106">
        <f t="shared" si="10"/>
        <v>1</v>
      </c>
      <c r="L19" s="1165">
        <v>8</v>
      </c>
      <c r="M19" s="1166">
        <v>7</v>
      </c>
      <c r="N19" s="106">
        <f t="shared" si="11"/>
        <v>0.875</v>
      </c>
      <c r="O19" s="1159"/>
      <c r="P19" s="1159"/>
      <c r="Q19" s="106"/>
      <c r="R19" s="1159">
        <v>1</v>
      </c>
      <c r="S19" s="1159">
        <v>1</v>
      </c>
      <c r="T19" s="106">
        <f t="shared" si="12"/>
        <v>1</v>
      </c>
      <c r="U19" s="1162"/>
      <c r="V19" s="1162"/>
      <c r="W19" s="106"/>
      <c r="X19" s="1159"/>
      <c r="Y19" s="1159"/>
      <c r="Z19" s="106"/>
      <c r="AA19" s="1159">
        <v>16</v>
      </c>
      <c r="AB19" s="1159">
        <v>16</v>
      </c>
      <c r="AC19" s="106">
        <f t="shared" si="7"/>
        <v>1</v>
      </c>
      <c r="AD19" s="1159">
        <v>18</v>
      </c>
      <c r="AE19" s="1159">
        <v>16</v>
      </c>
      <c r="AF19" s="106">
        <f t="shared" si="8"/>
        <v>0.88888888888888884</v>
      </c>
      <c r="AG19" s="1159">
        <v>26</v>
      </c>
      <c r="AH19" s="1159">
        <v>24</v>
      </c>
      <c r="AI19" s="106">
        <f t="shared" si="9"/>
        <v>0.92307692307692313</v>
      </c>
      <c r="AJ19" s="1159"/>
      <c r="AK19" s="1159"/>
      <c r="AL19" s="1159"/>
      <c r="AM19" s="1159">
        <v>51</v>
      </c>
      <c r="AN19" s="1159">
        <v>51</v>
      </c>
      <c r="AO19" s="106">
        <f t="shared" si="0"/>
        <v>1</v>
      </c>
      <c r="AP19" s="106">
        <v>1</v>
      </c>
      <c r="AQ19" s="106">
        <v>1</v>
      </c>
      <c r="AR19" s="1167">
        <f t="shared" si="5"/>
        <v>0.91413043478260858</v>
      </c>
      <c r="AS19" s="1167">
        <f t="shared" si="1"/>
        <v>0.95299145299145294</v>
      </c>
      <c r="AT19" s="106">
        <f t="shared" si="2"/>
        <v>1.450170707915273</v>
      </c>
      <c r="AU19" s="106">
        <f>'2.3'!Q18</f>
        <v>0.96466666666666656</v>
      </c>
      <c r="AV19" s="106">
        <f>'2.2.'!Y19</f>
        <v>1.329809523809524</v>
      </c>
      <c r="AW19" s="106">
        <f>'2.1.'!U20</f>
        <v>1.1756470588235295</v>
      </c>
      <c r="AX19" s="107">
        <f t="shared" si="3"/>
        <v>1.2300734893037484</v>
      </c>
    </row>
    <row r="20" spans="1:50" ht="15.75" x14ac:dyDescent="0.25">
      <c r="A20" s="104">
        <v>14</v>
      </c>
      <c r="B20" s="60" t="s">
        <v>100</v>
      </c>
      <c r="C20" s="105">
        <v>17</v>
      </c>
      <c r="D20" s="105">
        <v>17</v>
      </c>
      <c r="E20" s="106">
        <f t="shared" si="4"/>
        <v>1</v>
      </c>
      <c r="F20" s="110">
        <v>17</v>
      </c>
      <c r="G20" s="111">
        <v>9</v>
      </c>
      <c r="H20" s="106">
        <f t="shared" si="6"/>
        <v>0.52941176470588236</v>
      </c>
      <c r="I20" s="105"/>
      <c r="J20" s="105"/>
      <c r="K20" s="106"/>
      <c r="L20" s="1165"/>
      <c r="M20" s="1166"/>
      <c r="N20" s="106"/>
      <c r="O20" s="1159"/>
      <c r="P20" s="1159"/>
      <c r="Q20" s="106"/>
      <c r="R20" s="1159"/>
      <c r="S20" s="1159"/>
      <c r="T20" s="106"/>
      <c r="U20" s="1162"/>
      <c r="V20" s="1162"/>
      <c r="W20" s="106"/>
      <c r="X20" s="1159"/>
      <c r="Y20" s="1159"/>
      <c r="Z20" s="106"/>
      <c r="AA20" s="1159">
        <v>10</v>
      </c>
      <c r="AB20" s="1159">
        <v>10</v>
      </c>
      <c r="AC20" s="106">
        <f t="shared" si="7"/>
        <v>1</v>
      </c>
      <c r="AD20" s="1159">
        <v>11</v>
      </c>
      <c r="AE20" s="1159">
        <v>10</v>
      </c>
      <c r="AF20" s="106">
        <f t="shared" si="8"/>
        <v>0.90909090909090906</v>
      </c>
      <c r="AG20" s="1159">
        <v>13</v>
      </c>
      <c r="AH20" s="1160">
        <v>12</v>
      </c>
      <c r="AI20" s="106">
        <f t="shared" si="9"/>
        <v>0.92307692307692313</v>
      </c>
      <c r="AJ20" s="1159"/>
      <c r="AK20" s="1159"/>
      <c r="AL20" s="1159"/>
      <c r="AM20" s="1159">
        <v>20</v>
      </c>
      <c r="AN20" s="1159">
        <v>20</v>
      </c>
      <c r="AO20" s="106">
        <f t="shared" si="0"/>
        <v>1</v>
      </c>
      <c r="AP20" s="106">
        <v>0.5</v>
      </c>
      <c r="AQ20" s="106">
        <v>1</v>
      </c>
      <c r="AR20" s="1167">
        <f t="shared" si="5"/>
        <v>0.76470588235294112</v>
      </c>
      <c r="AS20" s="1167">
        <f t="shared" si="1"/>
        <v>0.95804195804195813</v>
      </c>
      <c r="AT20" s="106">
        <f t="shared" si="2"/>
        <v>1.2085304401480874</v>
      </c>
      <c r="AU20" s="106">
        <f>'2.3'!Q19</f>
        <v>0.88366176470588231</v>
      </c>
      <c r="AV20" s="106">
        <f>'2.2.'!Y20</f>
        <v>0.88961904761904753</v>
      </c>
      <c r="AW20" s="106">
        <f>'2.1.'!U21</f>
        <v>1.1240822807650668</v>
      </c>
      <c r="AX20" s="107">
        <f t="shared" si="3"/>
        <v>1.026473383309521</v>
      </c>
    </row>
    <row r="21" spans="1:50" ht="25.5" x14ac:dyDescent="0.25">
      <c r="A21" s="104">
        <v>15</v>
      </c>
      <c r="B21" s="121" t="s">
        <v>339</v>
      </c>
      <c r="C21" s="105">
        <v>43</v>
      </c>
      <c r="D21" s="105">
        <v>41</v>
      </c>
      <c r="E21" s="106">
        <f t="shared" si="4"/>
        <v>0.95348837209302328</v>
      </c>
      <c r="F21" s="110">
        <v>42</v>
      </c>
      <c r="G21" s="111">
        <v>36</v>
      </c>
      <c r="H21" s="106">
        <f t="shared" si="6"/>
        <v>0.8571428571428571</v>
      </c>
      <c r="I21" s="105">
        <v>16</v>
      </c>
      <c r="J21" s="105">
        <v>16</v>
      </c>
      <c r="K21" s="106">
        <f t="shared" si="10"/>
        <v>1</v>
      </c>
      <c r="L21" s="1165">
        <v>15</v>
      </c>
      <c r="M21" s="1166">
        <v>13</v>
      </c>
      <c r="N21" s="106">
        <f t="shared" si="11"/>
        <v>0.8666666666666667</v>
      </c>
      <c r="O21" s="1159">
        <v>2</v>
      </c>
      <c r="P21" s="1159">
        <v>1</v>
      </c>
      <c r="Q21" s="106">
        <f>P21/O21</f>
        <v>0.5</v>
      </c>
      <c r="R21" s="1159">
        <v>2</v>
      </c>
      <c r="S21" s="1159">
        <v>2</v>
      </c>
      <c r="T21" s="106">
        <f t="shared" si="12"/>
        <v>1</v>
      </c>
      <c r="U21" s="1162"/>
      <c r="V21" s="1162"/>
      <c r="W21" s="106"/>
      <c r="X21" s="1159"/>
      <c r="Y21" s="1159"/>
      <c r="Z21" s="106"/>
      <c r="AA21" s="1159">
        <v>48</v>
      </c>
      <c r="AB21" s="1159">
        <v>48</v>
      </c>
      <c r="AC21" s="106">
        <f t="shared" si="7"/>
        <v>1</v>
      </c>
      <c r="AD21" s="1159">
        <v>49</v>
      </c>
      <c r="AE21" s="1159">
        <v>48</v>
      </c>
      <c r="AF21" s="106">
        <f t="shared" si="8"/>
        <v>0.97959183673469385</v>
      </c>
      <c r="AG21" s="1160">
        <v>36</v>
      </c>
      <c r="AH21" s="1159">
        <v>35</v>
      </c>
      <c r="AI21" s="106">
        <f t="shared" si="9"/>
        <v>0.97222222222222221</v>
      </c>
      <c r="AJ21" s="1159"/>
      <c r="AK21" s="1159"/>
      <c r="AL21" s="1159"/>
      <c r="AM21" s="1159">
        <v>55</v>
      </c>
      <c r="AN21" s="1159">
        <v>55</v>
      </c>
      <c r="AO21" s="106">
        <f t="shared" si="0"/>
        <v>1</v>
      </c>
      <c r="AP21" s="106">
        <v>1</v>
      </c>
      <c r="AQ21" s="106">
        <v>1</v>
      </c>
      <c r="AR21" s="1167">
        <f t="shared" si="5"/>
        <v>0.86288298265042451</v>
      </c>
      <c r="AS21" s="1167">
        <f t="shared" si="1"/>
        <v>0.98795351473922899</v>
      </c>
      <c r="AT21" s="106">
        <f t="shared" si="2"/>
        <v>1.44406368652112</v>
      </c>
      <c r="AU21" s="106">
        <f>'2.3'!Q20</f>
        <v>0.98799999999999999</v>
      </c>
      <c r="AV21" s="106">
        <f>'2.2.'!Y21</f>
        <v>1.1810476190476189</v>
      </c>
      <c r="AW21" s="106">
        <f>'2.1.'!U22</f>
        <v>1.3290588235294118</v>
      </c>
      <c r="AX21" s="107">
        <f>AVERAGE(AT21:AW21)</f>
        <v>1.2355425322745377</v>
      </c>
    </row>
    <row r="22" spans="1:50" ht="25.5" x14ac:dyDescent="0.25">
      <c r="A22" s="104">
        <v>16</v>
      </c>
      <c r="B22" s="60" t="s">
        <v>101</v>
      </c>
      <c r="C22" s="105">
        <v>37</v>
      </c>
      <c r="D22" s="105">
        <v>36</v>
      </c>
      <c r="E22" s="106">
        <f t="shared" si="4"/>
        <v>0.97297297297297303</v>
      </c>
      <c r="F22" s="110">
        <v>35</v>
      </c>
      <c r="G22" s="111">
        <v>31</v>
      </c>
      <c r="H22" s="106">
        <f t="shared" si="6"/>
        <v>0.88571428571428568</v>
      </c>
      <c r="I22" s="105">
        <v>12</v>
      </c>
      <c r="J22" s="105">
        <v>9</v>
      </c>
      <c r="K22" s="106">
        <f t="shared" si="10"/>
        <v>0.75</v>
      </c>
      <c r="L22" s="1165">
        <v>9</v>
      </c>
      <c r="M22" s="1166">
        <v>8</v>
      </c>
      <c r="N22" s="106">
        <f t="shared" si="11"/>
        <v>0.88888888888888884</v>
      </c>
      <c r="O22" s="1159"/>
      <c r="P22" s="1159"/>
      <c r="Q22" s="106"/>
      <c r="R22" s="1159"/>
      <c r="S22" s="1159"/>
      <c r="T22" s="106"/>
      <c r="U22" s="1162"/>
      <c r="V22" s="1162"/>
      <c r="W22" s="106"/>
      <c r="X22" s="1159"/>
      <c r="Y22" s="1159"/>
      <c r="Z22" s="106"/>
      <c r="AA22" s="1159">
        <v>17</v>
      </c>
      <c r="AB22" s="1159">
        <v>17</v>
      </c>
      <c r="AC22" s="106">
        <f t="shared" si="7"/>
        <v>1</v>
      </c>
      <c r="AD22" s="1159">
        <v>15</v>
      </c>
      <c r="AE22" s="1159">
        <v>13</v>
      </c>
      <c r="AF22" s="106">
        <f t="shared" si="8"/>
        <v>0.8666666666666667</v>
      </c>
      <c r="AG22" s="1159">
        <v>29</v>
      </c>
      <c r="AH22" s="1159">
        <v>26</v>
      </c>
      <c r="AI22" s="106">
        <f t="shared" si="9"/>
        <v>0.89655172413793105</v>
      </c>
      <c r="AJ22" s="1159"/>
      <c r="AK22" s="1159"/>
      <c r="AL22" s="1159"/>
      <c r="AM22" s="1159">
        <v>29</v>
      </c>
      <c r="AN22" s="1159">
        <v>29</v>
      </c>
      <c r="AO22" s="106">
        <f t="shared" si="0"/>
        <v>1</v>
      </c>
      <c r="AP22" s="106">
        <v>1</v>
      </c>
      <c r="AQ22" s="106">
        <v>1</v>
      </c>
      <c r="AR22" s="1167">
        <f t="shared" si="5"/>
        <v>0.87439403689403694</v>
      </c>
      <c r="AS22" s="1167">
        <f t="shared" si="1"/>
        <v>0.94080459770114944</v>
      </c>
      <c r="AT22" s="106">
        <f t="shared" si="2"/>
        <v>1.4306994879731949</v>
      </c>
      <c r="AU22" s="106">
        <f>'2.3'!Q21</f>
        <v>1.0735384615384616</v>
      </c>
      <c r="AV22" s="106">
        <f>'2.2.'!Y22</f>
        <v>1.2413333333333332</v>
      </c>
      <c r="AW22" s="106">
        <f>'2.1.'!U23</f>
        <v>1.1255294117647059</v>
      </c>
      <c r="AX22" s="107">
        <f t="shared" si="3"/>
        <v>1.217775173652424</v>
      </c>
    </row>
    <row r="23" spans="1:50" ht="15.75" x14ac:dyDescent="0.25">
      <c r="A23" s="104">
        <v>17</v>
      </c>
      <c r="B23" s="60" t="s">
        <v>102</v>
      </c>
      <c r="C23" s="105">
        <v>18</v>
      </c>
      <c r="D23" s="105">
        <v>18</v>
      </c>
      <c r="E23" s="106">
        <f t="shared" si="4"/>
        <v>1</v>
      </c>
      <c r="F23" s="110">
        <v>20</v>
      </c>
      <c r="G23" s="111">
        <v>16</v>
      </c>
      <c r="H23" s="106">
        <f t="shared" si="6"/>
        <v>0.8</v>
      </c>
      <c r="I23" s="105">
        <v>14</v>
      </c>
      <c r="J23" s="105">
        <v>14</v>
      </c>
      <c r="K23" s="106">
        <f t="shared" si="10"/>
        <v>1</v>
      </c>
      <c r="L23" s="1165">
        <v>13</v>
      </c>
      <c r="M23" s="1166">
        <v>9</v>
      </c>
      <c r="N23" s="106">
        <f t="shared" si="11"/>
        <v>0.69230769230769229</v>
      </c>
      <c r="O23" s="1159">
        <v>3</v>
      </c>
      <c r="P23" s="1159">
        <v>2</v>
      </c>
      <c r="Q23" s="106">
        <f>P23/O23</f>
        <v>0.66666666666666663</v>
      </c>
      <c r="R23" s="1159">
        <v>1</v>
      </c>
      <c r="S23" s="1159">
        <v>0</v>
      </c>
      <c r="T23" s="106">
        <f t="shared" si="12"/>
        <v>0</v>
      </c>
      <c r="U23" s="1159">
        <v>1</v>
      </c>
      <c r="V23" s="1159">
        <v>1</v>
      </c>
      <c r="W23" s="106">
        <v>1</v>
      </c>
      <c r="X23" s="1159">
        <v>1</v>
      </c>
      <c r="Y23" s="1159">
        <v>0</v>
      </c>
      <c r="Z23" s="106">
        <f>Y23/X23</f>
        <v>0</v>
      </c>
      <c r="AA23" s="1159">
        <v>11</v>
      </c>
      <c r="AB23" s="1159">
        <v>11</v>
      </c>
      <c r="AC23" s="106">
        <f t="shared" si="7"/>
        <v>1</v>
      </c>
      <c r="AD23" s="1159">
        <v>9</v>
      </c>
      <c r="AE23" s="1159">
        <v>9</v>
      </c>
      <c r="AF23" s="106">
        <f t="shared" si="8"/>
        <v>1</v>
      </c>
      <c r="AG23" s="1160">
        <v>15</v>
      </c>
      <c r="AH23" s="1160">
        <v>15</v>
      </c>
      <c r="AI23" s="106">
        <f t="shared" si="9"/>
        <v>1</v>
      </c>
      <c r="AJ23" s="1159"/>
      <c r="AK23" s="1159"/>
      <c r="AL23" s="1159"/>
      <c r="AM23" s="1159">
        <v>29</v>
      </c>
      <c r="AN23" s="1159">
        <v>29</v>
      </c>
      <c r="AO23" s="106">
        <f t="shared" si="0"/>
        <v>1</v>
      </c>
      <c r="AP23" s="106">
        <v>1</v>
      </c>
      <c r="AQ23" s="106">
        <v>1</v>
      </c>
      <c r="AR23" s="1167">
        <f t="shared" si="5"/>
        <v>0.64487179487179491</v>
      </c>
      <c r="AS23" s="1167">
        <f t="shared" si="1"/>
        <v>1</v>
      </c>
      <c r="AT23" s="106">
        <f t="shared" si="2"/>
        <v>1.366826923076923</v>
      </c>
      <c r="AU23" s="106">
        <f>'2.3'!Q22</f>
        <v>1.0393846153846154</v>
      </c>
      <c r="AV23" s="106">
        <f>'2.2.'!Y23</f>
        <v>1.1399047619047618</v>
      </c>
      <c r="AW23" s="106">
        <f>'2.1.'!U24</f>
        <v>1.1964705882352942</v>
      </c>
      <c r="AX23" s="107">
        <f t="shared" si="3"/>
        <v>1.1856467221503986</v>
      </c>
    </row>
    <row r="24" spans="1:50" ht="15.75" x14ac:dyDescent="0.25">
      <c r="A24" s="104">
        <v>18</v>
      </c>
      <c r="B24" s="122" t="s">
        <v>340</v>
      </c>
      <c r="C24" s="105">
        <v>21</v>
      </c>
      <c r="D24" s="105">
        <v>21</v>
      </c>
      <c r="E24" s="106">
        <f t="shared" si="4"/>
        <v>1</v>
      </c>
      <c r="F24" s="110">
        <v>21</v>
      </c>
      <c r="G24" s="111">
        <v>20</v>
      </c>
      <c r="H24" s="106">
        <f t="shared" si="6"/>
        <v>0.95238095238095233</v>
      </c>
      <c r="I24" s="105">
        <v>11</v>
      </c>
      <c r="J24" s="105">
        <v>11</v>
      </c>
      <c r="K24" s="106">
        <f t="shared" si="10"/>
        <v>1</v>
      </c>
      <c r="L24" s="1165">
        <v>11</v>
      </c>
      <c r="M24" s="1166">
        <v>11</v>
      </c>
      <c r="N24" s="106">
        <f t="shared" si="11"/>
        <v>1</v>
      </c>
      <c r="O24" s="1159">
        <v>1</v>
      </c>
      <c r="P24" s="1159">
        <v>1</v>
      </c>
      <c r="Q24" s="106">
        <f>P24/O24</f>
        <v>1</v>
      </c>
      <c r="R24" s="1159"/>
      <c r="S24" s="1159"/>
      <c r="T24" s="106"/>
      <c r="U24" s="1162"/>
      <c r="V24" s="1162"/>
      <c r="W24" s="106"/>
      <c r="X24" s="1159"/>
      <c r="Y24" s="1159"/>
      <c r="Z24" s="106"/>
      <c r="AA24" s="1159">
        <v>12</v>
      </c>
      <c r="AB24" s="1159">
        <v>12</v>
      </c>
      <c r="AC24" s="106">
        <f t="shared" si="7"/>
        <v>1</v>
      </c>
      <c r="AD24" s="1160">
        <v>10</v>
      </c>
      <c r="AE24" s="1159">
        <v>10</v>
      </c>
      <c r="AF24" s="106">
        <f t="shared" si="8"/>
        <v>1</v>
      </c>
      <c r="AG24" s="1159">
        <v>16</v>
      </c>
      <c r="AH24" s="1159">
        <v>15</v>
      </c>
      <c r="AI24" s="106">
        <f t="shared" si="9"/>
        <v>0.9375</v>
      </c>
      <c r="AJ24" s="1159"/>
      <c r="AK24" s="1159"/>
      <c r="AL24" s="1159"/>
      <c r="AM24" s="1159">
        <v>12</v>
      </c>
      <c r="AN24" s="1159">
        <v>12</v>
      </c>
      <c r="AO24" s="106">
        <f t="shared" si="0"/>
        <v>1</v>
      </c>
      <c r="AP24" s="106">
        <v>1</v>
      </c>
      <c r="AQ24" s="106">
        <v>1</v>
      </c>
      <c r="AR24" s="1167">
        <f t="shared" si="5"/>
        <v>0.99047619047619051</v>
      </c>
      <c r="AS24" s="1167">
        <f t="shared" si="1"/>
        <v>0.984375</v>
      </c>
      <c r="AT24" s="106">
        <f t="shared" si="2"/>
        <v>1.4905691964285714</v>
      </c>
      <c r="AU24" s="106">
        <f>'2.3'!Q23</f>
        <v>0.82577777777777772</v>
      </c>
      <c r="AV24" s="106">
        <f>'2.2.'!Y24</f>
        <v>1.2067619047619047</v>
      </c>
      <c r="AW24" s="106">
        <f>'2.1.'!U25</f>
        <v>1.2325882352941178</v>
      </c>
      <c r="AX24" s="107">
        <f t="shared" si="3"/>
        <v>1.1889242785655929</v>
      </c>
    </row>
    <row r="25" spans="1:50" ht="15.75" x14ac:dyDescent="0.25">
      <c r="A25" s="104">
        <v>19</v>
      </c>
      <c r="B25" s="123" t="s">
        <v>341</v>
      </c>
      <c r="C25" s="105">
        <v>114</v>
      </c>
      <c r="D25" s="105">
        <v>114</v>
      </c>
      <c r="E25" s="106">
        <f t="shared" si="4"/>
        <v>1</v>
      </c>
      <c r="F25" s="108">
        <v>105</v>
      </c>
      <c r="G25" s="109">
        <v>92</v>
      </c>
      <c r="H25" s="106">
        <f t="shared" si="6"/>
        <v>0.87619047619047619</v>
      </c>
      <c r="I25" s="105"/>
      <c r="J25" s="105"/>
      <c r="K25" s="106"/>
      <c r="L25" s="1165"/>
      <c r="M25" s="1166"/>
      <c r="N25" s="106"/>
      <c r="O25" s="1159"/>
      <c r="P25" s="1159"/>
      <c r="Q25" s="106"/>
      <c r="R25" s="1159"/>
      <c r="S25" s="1159"/>
      <c r="T25" s="106"/>
      <c r="U25" s="1162"/>
      <c r="V25" s="1162"/>
      <c r="W25" s="106"/>
      <c r="X25" s="1159"/>
      <c r="Y25" s="1159"/>
      <c r="Z25" s="106"/>
      <c r="AA25" s="1159">
        <v>67</v>
      </c>
      <c r="AB25" s="1159">
        <v>67</v>
      </c>
      <c r="AC25" s="106">
        <f t="shared" si="7"/>
        <v>1</v>
      </c>
      <c r="AD25" s="1159">
        <v>62</v>
      </c>
      <c r="AE25" s="1159">
        <v>56</v>
      </c>
      <c r="AF25" s="106">
        <f t="shared" si="8"/>
        <v>0.90322580645161288</v>
      </c>
      <c r="AG25" s="1160">
        <v>86</v>
      </c>
      <c r="AH25" s="1159">
        <v>79</v>
      </c>
      <c r="AI25" s="106">
        <f t="shared" si="9"/>
        <v>0.91860465116279066</v>
      </c>
      <c r="AJ25" s="1160">
        <v>10</v>
      </c>
      <c r="AK25" s="1159">
        <v>9</v>
      </c>
      <c r="AL25" s="106">
        <f>AK25/AJ25</f>
        <v>0.9</v>
      </c>
      <c r="AM25" s="1159">
        <v>144</v>
      </c>
      <c r="AN25" s="1159">
        <v>142</v>
      </c>
      <c r="AO25" s="106">
        <f t="shared" si="0"/>
        <v>0.98611111111111116</v>
      </c>
      <c r="AP25" s="106">
        <v>1</v>
      </c>
      <c r="AQ25" s="106">
        <v>0</v>
      </c>
      <c r="AR25" s="1167">
        <f t="shared" si="5"/>
        <v>0.93809523809523809</v>
      </c>
      <c r="AS25" s="1167">
        <f t="shared" si="1"/>
        <v>0.94158831374510288</v>
      </c>
      <c r="AT25" s="106">
        <f t="shared" si="2"/>
        <v>1.0798813319401279</v>
      </c>
      <c r="AU25" s="106">
        <f>'2.3'!Q24</f>
        <v>0.90800000000000003</v>
      </c>
      <c r="AV25" s="106">
        <f>'2.2.'!Y25</f>
        <v>1.2869999999999999</v>
      </c>
      <c r="AW25" s="106">
        <f>'2.1.'!U26</f>
        <v>1.2418749999999998</v>
      </c>
      <c r="AX25" s="107">
        <f t="shared" si="3"/>
        <v>1.129189082985032</v>
      </c>
    </row>
    <row r="26" spans="1:50" ht="15.75" x14ac:dyDescent="0.25">
      <c r="A26" s="104">
        <v>20</v>
      </c>
      <c r="B26" s="60" t="s">
        <v>104</v>
      </c>
      <c r="C26" s="105">
        <v>34</v>
      </c>
      <c r="D26" s="105">
        <v>32</v>
      </c>
      <c r="E26" s="106">
        <f t="shared" si="4"/>
        <v>0.94117647058823528</v>
      </c>
      <c r="F26" s="110">
        <v>35</v>
      </c>
      <c r="G26" s="111">
        <v>23</v>
      </c>
      <c r="H26" s="106">
        <f t="shared" si="6"/>
        <v>0.65714285714285714</v>
      </c>
      <c r="I26" s="105">
        <v>17</v>
      </c>
      <c r="J26" s="105">
        <v>15</v>
      </c>
      <c r="K26" s="106">
        <f t="shared" si="10"/>
        <v>0.88235294117647056</v>
      </c>
      <c r="L26" s="1165">
        <v>30</v>
      </c>
      <c r="M26" s="1166">
        <v>25</v>
      </c>
      <c r="N26" s="106">
        <f t="shared" si="11"/>
        <v>0.83333333333333337</v>
      </c>
      <c r="O26" s="1159"/>
      <c r="P26" s="1159"/>
      <c r="Q26" s="106"/>
      <c r="R26" s="1159">
        <v>2</v>
      </c>
      <c r="S26" s="1159">
        <v>0</v>
      </c>
      <c r="T26" s="106">
        <f t="shared" si="12"/>
        <v>0</v>
      </c>
      <c r="U26" s="1162"/>
      <c r="V26" s="1162"/>
      <c r="W26" s="106"/>
      <c r="X26" s="1159"/>
      <c r="Y26" s="1159"/>
      <c r="Z26" s="106"/>
      <c r="AA26" s="1159">
        <v>30</v>
      </c>
      <c r="AB26" s="1159">
        <v>30</v>
      </c>
      <c r="AC26" s="106">
        <f t="shared" si="7"/>
        <v>1</v>
      </c>
      <c r="AD26" s="1159">
        <v>27</v>
      </c>
      <c r="AE26" s="1159">
        <v>27</v>
      </c>
      <c r="AF26" s="106">
        <f t="shared" si="8"/>
        <v>1</v>
      </c>
      <c r="AG26" s="1159">
        <v>14</v>
      </c>
      <c r="AH26" s="1160">
        <v>14</v>
      </c>
      <c r="AI26" s="106">
        <f t="shared" si="9"/>
        <v>1</v>
      </c>
      <c r="AJ26" s="1159"/>
      <c r="AK26" s="1159"/>
      <c r="AL26" s="1159"/>
      <c r="AM26" s="1159">
        <v>44</v>
      </c>
      <c r="AN26" s="1159">
        <v>44</v>
      </c>
      <c r="AO26" s="106">
        <f t="shared" si="0"/>
        <v>1</v>
      </c>
      <c r="AP26" s="106">
        <v>1</v>
      </c>
      <c r="AQ26" s="106">
        <v>1</v>
      </c>
      <c r="AR26" s="1167">
        <f t="shared" si="5"/>
        <v>0.66280112044817929</v>
      </c>
      <c r="AS26" s="1167">
        <f t="shared" si="1"/>
        <v>1</v>
      </c>
      <c r="AT26" s="106">
        <f t="shared" si="2"/>
        <v>1.3735504201680673</v>
      </c>
      <c r="AU26" s="106">
        <f>'2.3'!Q25</f>
        <v>0.79353846153846141</v>
      </c>
      <c r="AV26" s="106">
        <f>'2.2.'!Y26</f>
        <v>1.0883809523809524</v>
      </c>
      <c r="AW26" s="106">
        <f>'2.1.'!U27</f>
        <v>1.2467058823529411</v>
      </c>
      <c r="AX26" s="107">
        <f t="shared" si="3"/>
        <v>1.1255439291101057</v>
      </c>
    </row>
    <row r="27" spans="1:50" ht="15.75" x14ac:dyDescent="0.25">
      <c r="A27" s="104">
        <v>21</v>
      </c>
      <c r="B27" s="60" t="s">
        <v>106</v>
      </c>
      <c r="C27" s="105">
        <v>61</v>
      </c>
      <c r="D27" s="105">
        <v>52</v>
      </c>
      <c r="E27" s="106">
        <f t="shared" si="4"/>
        <v>0.85245901639344257</v>
      </c>
      <c r="F27" s="110">
        <v>57</v>
      </c>
      <c r="G27" s="111">
        <v>52</v>
      </c>
      <c r="H27" s="106">
        <f t="shared" si="6"/>
        <v>0.91228070175438591</v>
      </c>
      <c r="I27" s="105">
        <v>11</v>
      </c>
      <c r="J27" s="105">
        <v>11</v>
      </c>
      <c r="K27" s="106">
        <f t="shared" si="10"/>
        <v>1</v>
      </c>
      <c r="L27" s="1165">
        <v>11</v>
      </c>
      <c r="M27" s="1166">
        <v>10</v>
      </c>
      <c r="N27" s="106">
        <f t="shared" si="11"/>
        <v>0.90909090909090906</v>
      </c>
      <c r="O27" s="1159"/>
      <c r="P27" s="1159"/>
      <c r="Q27" s="106"/>
      <c r="R27" s="1159">
        <v>1</v>
      </c>
      <c r="S27" s="1159">
        <v>1</v>
      </c>
      <c r="T27" s="106">
        <f t="shared" si="12"/>
        <v>1</v>
      </c>
      <c r="U27" s="1162"/>
      <c r="V27" s="1162"/>
      <c r="W27" s="106"/>
      <c r="X27" s="1159"/>
      <c r="Y27" s="1159"/>
      <c r="Z27" s="106"/>
      <c r="AA27" s="1159">
        <v>23</v>
      </c>
      <c r="AB27" s="1159">
        <v>23</v>
      </c>
      <c r="AC27" s="106">
        <f t="shared" si="7"/>
        <v>1</v>
      </c>
      <c r="AD27" s="1159">
        <v>19</v>
      </c>
      <c r="AE27" s="1159">
        <v>16</v>
      </c>
      <c r="AF27" s="106">
        <f t="shared" si="8"/>
        <v>0.84210526315789469</v>
      </c>
      <c r="AG27" s="1160">
        <v>47</v>
      </c>
      <c r="AH27" s="1160">
        <v>39</v>
      </c>
      <c r="AI27" s="106">
        <f t="shared" si="9"/>
        <v>0.82978723404255317</v>
      </c>
      <c r="AJ27" s="1159">
        <v>19</v>
      </c>
      <c r="AK27" s="1159">
        <v>16</v>
      </c>
      <c r="AL27" s="106">
        <f>AK27/AJ27</f>
        <v>0.84210526315789469</v>
      </c>
      <c r="AM27" s="1159">
        <v>31</v>
      </c>
      <c r="AN27" s="1159">
        <v>31</v>
      </c>
      <c r="AO27" s="106">
        <f t="shared" si="0"/>
        <v>1</v>
      </c>
      <c r="AP27" s="106">
        <v>1</v>
      </c>
      <c r="AQ27" s="106">
        <v>1</v>
      </c>
      <c r="AR27" s="1167">
        <f t="shared" si="5"/>
        <v>0.93476612544774762</v>
      </c>
      <c r="AS27" s="1167">
        <f t="shared" si="1"/>
        <v>0.90279955207166851</v>
      </c>
      <c r="AT27" s="106">
        <f t="shared" si="2"/>
        <v>1.4390871290697811</v>
      </c>
      <c r="AU27" s="106">
        <f>'2.3'!Q26</f>
        <v>1.37425</v>
      </c>
      <c r="AV27" s="106">
        <f>'2.2.'!Y27</f>
        <v>1.136190476190476</v>
      </c>
      <c r="AW27" s="106">
        <f>'2.1.'!U28</f>
        <v>1.2164705882352942</v>
      </c>
      <c r="AX27" s="107">
        <f t="shared" si="3"/>
        <v>1.2914995483738878</v>
      </c>
    </row>
    <row r="28" spans="1:50" ht="15.75" x14ac:dyDescent="0.25">
      <c r="A28" s="104">
        <v>22</v>
      </c>
      <c r="B28" s="60" t="s">
        <v>107</v>
      </c>
      <c r="C28" s="105">
        <v>51</v>
      </c>
      <c r="D28" s="105">
        <v>50</v>
      </c>
      <c r="E28" s="106">
        <f t="shared" si="4"/>
        <v>0.98039215686274506</v>
      </c>
      <c r="F28" s="110">
        <v>50</v>
      </c>
      <c r="G28" s="111">
        <v>28</v>
      </c>
      <c r="H28" s="106">
        <f t="shared" si="6"/>
        <v>0.56000000000000005</v>
      </c>
      <c r="I28" s="105">
        <v>12</v>
      </c>
      <c r="J28" s="105">
        <v>12</v>
      </c>
      <c r="K28" s="106">
        <f t="shared" si="10"/>
        <v>1</v>
      </c>
      <c r="L28" s="1165">
        <v>10</v>
      </c>
      <c r="M28" s="1166">
        <v>9</v>
      </c>
      <c r="N28" s="106">
        <f t="shared" si="11"/>
        <v>0.9</v>
      </c>
      <c r="O28" s="1159"/>
      <c r="P28" s="1159"/>
      <c r="Q28" s="106"/>
      <c r="R28" s="1159">
        <v>5</v>
      </c>
      <c r="S28" s="1159">
        <v>5</v>
      </c>
      <c r="T28" s="106">
        <f t="shared" si="12"/>
        <v>1</v>
      </c>
      <c r="U28" s="1162"/>
      <c r="V28" s="1162"/>
      <c r="W28" s="106"/>
      <c r="X28" s="1159"/>
      <c r="Y28" s="1159"/>
      <c r="Z28" s="106"/>
      <c r="AA28" s="1159">
        <v>36</v>
      </c>
      <c r="AB28" s="1159">
        <v>36</v>
      </c>
      <c r="AC28" s="106">
        <f t="shared" si="7"/>
        <v>1</v>
      </c>
      <c r="AD28" s="1159">
        <v>30</v>
      </c>
      <c r="AE28" s="1159">
        <v>29</v>
      </c>
      <c r="AF28" s="106">
        <f t="shared" si="8"/>
        <v>0.96666666666666667</v>
      </c>
      <c r="AG28" s="1160">
        <v>34</v>
      </c>
      <c r="AH28" s="1160">
        <v>28</v>
      </c>
      <c r="AI28" s="106">
        <f t="shared" si="9"/>
        <v>0.82352941176470584</v>
      </c>
      <c r="AJ28" s="1159"/>
      <c r="AK28" s="1159"/>
      <c r="AL28" s="1159"/>
      <c r="AM28" s="1159">
        <v>53</v>
      </c>
      <c r="AN28" s="1159">
        <v>45</v>
      </c>
      <c r="AO28" s="106">
        <f t="shared" si="0"/>
        <v>0.84905660377358494</v>
      </c>
      <c r="AP28" s="106">
        <v>0</v>
      </c>
      <c r="AQ28" s="106">
        <v>0.5</v>
      </c>
      <c r="AR28" s="1167">
        <f t="shared" si="5"/>
        <v>0.88807843137254905</v>
      </c>
      <c r="AS28" s="1167">
        <f t="shared" si="1"/>
        <v>0.90981317055123934</v>
      </c>
      <c r="AT28" s="106">
        <f t="shared" si="2"/>
        <v>0.86170935072142052</v>
      </c>
      <c r="AU28" s="106">
        <f>'2.3'!Q27</f>
        <v>1.0465</v>
      </c>
      <c r="AV28" s="106">
        <f>'2.2.'!Y28</f>
        <v>1.1681904761904762</v>
      </c>
      <c r="AW28" s="106">
        <f>'2.1.'!U29</f>
        <v>1.1010588235294119</v>
      </c>
      <c r="AX28" s="107">
        <f t="shared" si="3"/>
        <v>1.0443646626103271</v>
      </c>
    </row>
    <row r="29" spans="1:50" ht="15.75" x14ac:dyDescent="0.25">
      <c r="A29" s="104">
        <v>23</v>
      </c>
      <c r="B29" s="60" t="s">
        <v>108</v>
      </c>
      <c r="C29" s="105">
        <v>52</v>
      </c>
      <c r="D29" s="105">
        <v>51</v>
      </c>
      <c r="E29" s="106">
        <f t="shared" si="4"/>
        <v>0.98076923076923073</v>
      </c>
      <c r="F29" s="110">
        <v>47</v>
      </c>
      <c r="G29" s="111">
        <v>44</v>
      </c>
      <c r="H29" s="106">
        <f t="shared" si="6"/>
        <v>0.93617021276595747</v>
      </c>
      <c r="I29" s="105">
        <v>14</v>
      </c>
      <c r="J29" s="105">
        <v>14</v>
      </c>
      <c r="K29" s="106">
        <f t="shared" si="10"/>
        <v>1</v>
      </c>
      <c r="L29" s="1165">
        <v>13</v>
      </c>
      <c r="M29" s="1166">
        <v>9</v>
      </c>
      <c r="N29" s="106">
        <f t="shared" si="11"/>
        <v>0.69230769230769229</v>
      </c>
      <c r="O29" s="1159"/>
      <c r="P29" s="1159"/>
      <c r="Q29" s="106"/>
      <c r="R29" s="1159">
        <v>4</v>
      </c>
      <c r="S29" s="1159">
        <v>4</v>
      </c>
      <c r="T29" s="106">
        <f t="shared" si="12"/>
        <v>1</v>
      </c>
      <c r="U29" s="1162"/>
      <c r="V29" s="1162"/>
      <c r="W29" s="106"/>
      <c r="X29" s="1159">
        <v>2</v>
      </c>
      <c r="Y29" s="1159">
        <v>0</v>
      </c>
      <c r="Z29" s="106">
        <f>Y29/X29</f>
        <v>0</v>
      </c>
      <c r="AA29" s="1159">
        <v>30</v>
      </c>
      <c r="AB29" s="1159">
        <v>30</v>
      </c>
      <c r="AC29" s="106">
        <f t="shared" si="7"/>
        <v>1</v>
      </c>
      <c r="AD29" s="1159">
        <v>27</v>
      </c>
      <c r="AE29" s="1159">
        <v>22</v>
      </c>
      <c r="AF29" s="106">
        <f t="shared" si="8"/>
        <v>0.81481481481481477</v>
      </c>
      <c r="AG29" s="1160">
        <v>34</v>
      </c>
      <c r="AH29" s="1160">
        <v>30</v>
      </c>
      <c r="AI29" s="106">
        <f t="shared" si="9"/>
        <v>0.88235294117647056</v>
      </c>
      <c r="AJ29" s="1159"/>
      <c r="AK29" s="1159"/>
      <c r="AL29" s="1159"/>
      <c r="AM29" s="1159">
        <v>49</v>
      </c>
      <c r="AN29" s="1159">
        <v>49</v>
      </c>
      <c r="AO29" s="106">
        <f t="shared" si="0"/>
        <v>1</v>
      </c>
      <c r="AP29" s="106">
        <v>1</v>
      </c>
      <c r="AQ29" s="106">
        <v>1</v>
      </c>
      <c r="AR29" s="1167">
        <f t="shared" si="5"/>
        <v>0.76820785597381347</v>
      </c>
      <c r="AS29" s="1167">
        <f t="shared" si="1"/>
        <v>0.92429193899782136</v>
      </c>
      <c r="AT29" s="106">
        <f t="shared" si="2"/>
        <v>1.3846874231143631</v>
      </c>
      <c r="AU29" s="106">
        <f>'2.3'!Q28</f>
        <v>1.0063076923076923</v>
      </c>
      <c r="AV29" s="106">
        <f>'2.2.'!Y29</f>
        <v>1.1384761904761906</v>
      </c>
      <c r="AW29" s="106">
        <f>'2.1.'!U30</f>
        <v>1.1565882352941177</v>
      </c>
      <c r="AX29" s="107">
        <f t="shared" si="3"/>
        <v>1.171514885298091</v>
      </c>
    </row>
    <row r="30" spans="1:50" ht="15.75" x14ac:dyDescent="0.25">
      <c r="A30" s="104">
        <v>24</v>
      </c>
      <c r="B30" s="60" t="s">
        <v>109</v>
      </c>
      <c r="C30" s="105">
        <v>66</v>
      </c>
      <c r="D30" s="105">
        <v>66</v>
      </c>
      <c r="E30" s="106">
        <f t="shared" si="4"/>
        <v>1</v>
      </c>
      <c r="F30" s="110">
        <v>61</v>
      </c>
      <c r="G30" s="111">
        <v>52</v>
      </c>
      <c r="H30" s="106">
        <f t="shared" si="6"/>
        <v>0.85245901639344257</v>
      </c>
      <c r="I30" s="105">
        <v>16</v>
      </c>
      <c r="J30" s="105">
        <v>16</v>
      </c>
      <c r="K30" s="106">
        <f t="shared" si="10"/>
        <v>1</v>
      </c>
      <c r="L30" s="1165">
        <v>21</v>
      </c>
      <c r="M30" s="1166">
        <v>18</v>
      </c>
      <c r="N30" s="106">
        <f t="shared" si="11"/>
        <v>0.8571428571428571</v>
      </c>
      <c r="O30" s="1159">
        <v>4</v>
      </c>
      <c r="P30" s="1159">
        <v>4</v>
      </c>
      <c r="Q30" s="106">
        <f>P30/O30</f>
        <v>1</v>
      </c>
      <c r="R30" s="1159">
        <v>2</v>
      </c>
      <c r="S30" s="1159">
        <v>1</v>
      </c>
      <c r="T30" s="106">
        <f t="shared" si="12"/>
        <v>0.5</v>
      </c>
      <c r="U30" s="1162"/>
      <c r="V30" s="1162"/>
      <c r="W30" s="106"/>
      <c r="X30" s="1159">
        <v>2</v>
      </c>
      <c r="Y30" s="1159">
        <v>2</v>
      </c>
      <c r="Z30" s="106">
        <f>Y30/X30</f>
        <v>1</v>
      </c>
      <c r="AA30" s="1159">
        <v>43</v>
      </c>
      <c r="AB30" s="1159">
        <v>43</v>
      </c>
      <c r="AC30" s="106">
        <f t="shared" si="7"/>
        <v>1</v>
      </c>
      <c r="AD30" s="1159">
        <v>51</v>
      </c>
      <c r="AE30" s="1159">
        <v>49</v>
      </c>
      <c r="AF30" s="106">
        <f t="shared" si="8"/>
        <v>0.96078431372549022</v>
      </c>
      <c r="AG30" s="1160">
        <v>42</v>
      </c>
      <c r="AH30" s="1160">
        <v>42</v>
      </c>
      <c r="AI30" s="106">
        <f t="shared" si="9"/>
        <v>1</v>
      </c>
      <c r="AJ30" s="1159">
        <v>14</v>
      </c>
      <c r="AK30" s="1159">
        <v>14</v>
      </c>
      <c r="AL30" s="106">
        <f>AK30/AJ30</f>
        <v>1</v>
      </c>
      <c r="AM30" s="1159">
        <v>55</v>
      </c>
      <c r="AN30" s="1159">
        <v>55</v>
      </c>
      <c r="AO30" s="106">
        <f t="shared" si="0"/>
        <v>1</v>
      </c>
      <c r="AP30" s="106">
        <v>1</v>
      </c>
      <c r="AQ30" s="106">
        <v>1</v>
      </c>
      <c r="AR30" s="1167">
        <f t="shared" si="5"/>
        <v>0.88708598193375721</v>
      </c>
      <c r="AS30" s="1167">
        <f t="shared" si="1"/>
        <v>0.99215686274509807</v>
      </c>
      <c r="AT30" s="106">
        <f t="shared" si="2"/>
        <v>1.4547160667545707</v>
      </c>
      <c r="AU30" s="106">
        <f>'2.3'!Q29</f>
        <v>1.2408333333333335</v>
      </c>
      <c r="AV30" s="106">
        <f>'2.2.'!Y30</f>
        <v>1.3480000000000001</v>
      </c>
      <c r="AW30" s="106">
        <f>'2.1.'!U31</f>
        <v>1.3376470588235294</v>
      </c>
      <c r="AX30" s="107">
        <f t="shared" si="3"/>
        <v>1.3452991147278583</v>
      </c>
    </row>
    <row r="31" spans="1:50" ht="15.75" x14ac:dyDescent="0.25">
      <c r="A31" s="104">
        <v>25</v>
      </c>
      <c r="B31" s="60" t="s">
        <v>110</v>
      </c>
      <c r="C31" s="105">
        <v>23</v>
      </c>
      <c r="D31" s="105">
        <v>22</v>
      </c>
      <c r="E31" s="106">
        <f t="shared" si="4"/>
        <v>0.95652173913043481</v>
      </c>
      <c r="F31" s="110">
        <v>22</v>
      </c>
      <c r="G31" s="111">
        <v>17</v>
      </c>
      <c r="H31" s="106">
        <f t="shared" si="6"/>
        <v>0.77272727272727271</v>
      </c>
      <c r="I31" s="105">
        <v>16</v>
      </c>
      <c r="J31" s="105">
        <v>16</v>
      </c>
      <c r="K31" s="106">
        <f t="shared" si="10"/>
        <v>1</v>
      </c>
      <c r="L31" s="1165">
        <v>16</v>
      </c>
      <c r="M31" s="1166">
        <v>13</v>
      </c>
      <c r="N31" s="106">
        <f t="shared" si="11"/>
        <v>0.8125</v>
      </c>
      <c r="O31" s="1159">
        <v>3</v>
      </c>
      <c r="P31" s="1159">
        <v>3</v>
      </c>
      <c r="Q31" s="106">
        <f>P31/O31</f>
        <v>1</v>
      </c>
      <c r="R31" s="1159">
        <v>1</v>
      </c>
      <c r="S31" s="1159">
        <v>0</v>
      </c>
      <c r="T31" s="106">
        <f t="shared" si="12"/>
        <v>0</v>
      </c>
      <c r="U31" s="1159">
        <v>3</v>
      </c>
      <c r="V31" s="1159">
        <v>1</v>
      </c>
      <c r="W31" s="106">
        <v>0.33300000000000002</v>
      </c>
      <c r="X31" s="1159"/>
      <c r="Y31" s="1159"/>
      <c r="Z31" s="106"/>
      <c r="AA31" s="1159">
        <v>27</v>
      </c>
      <c r="AB31" s="1159">
        <v>27</v>
      </c>
      <c r="AC31" s="106">
        <f t="shared" si="7"/>
        <v>1</v>
      </c>
      <c r="AD31" s="1159">
        <v>24</v>
      </c>
      <c r="AE31" s="1159">
        <v>20</v>
      </c>
      <c r="AF31" s="106">
        <f t="shared" si="8"/>
        <v>0.83333333333333337</v>
      </c>
      <c r="AG31" s="1160">
        <v>15</v>
      </c>
      <c r="AH31" s="1159">
        <v>11</v>
      </c>
      <c r="AI31" s="106">
        <f t="shared" si="9"/>
        <v>0.73333333333333328</v>
      </c>
      <c r="AJ31" s="1159"/>
      <c r="AK31" s="1159"/>
      <c r="AL31" s="1159"/>
      <c r="AM31" s="1159">
        <v>15</v>
      </c>
      <c r="AN31" s="1159">
        <v>15</v>
      </c>
      <c r="AO31" s="106">
        <f t="shared" si="0"/>
        <v>1</v>
      </c>
      <c r="AP31" s="106">
        <v>1</v>
      </c>
      <c r="AQ31" s="106">
        <v>1</v>
      </c>
      <c r="AR31" s="1167">
        <f t="shared" si="5"/>
        <v>0.69639271597967245</v>
      </c>
      <c r="AS31" s="1167">
        <f t="shared" si="1"/>
        <v>0.89166666666666672</v>
      </c>
      <c r="AT31" s="106">
        <f t="shared" si="2"/>
        <v>1.3455222684923771</v>
      </c>
      <c r="AU31" s="106">
        <f>'2.3'!Q30</f>
        <v>0.76900000000000002</v>
      </c>
      <c r="AV31" s="106">
        <f>'2.2.'!Y31</f>
        <v>1.1162857142857145</v>
      </c>
      <c r="AW31" s="106">
        <f>'2.1.'!U32</f>
        <v>1.2083529411764706</v>
      </c>
      <c r="AX31" s="107">
        <f t="shared" si="3"/>
        <v>1.1097902309886405</v>
      </c>
    </row>
    <row r="32" spans="1:50" ht="25.5" x14ac:dyDescent="0.25">
      <c r="A32" s="104">
        <v>26</v>
      </c>
      <c r="B32" s="121" t="s">
        <v>342</v>
      </c>
      <c r="C32" s="105">
        <v>29</v>
      </c>
      <c r="D32" s="105">
        <v>28</v>
      </c>
      <c r="E32" s="106">
        <f t="shared" si="4"/>
        <v>0.96551724137931039</v>
      </c>
      <c r="F32" s="110">
        <v>28</v>
      </c>
      <c r="G32" s="111">
        <v>26</v>
      </c>
      <c r="H32" s="106">
        <f t="shared" si="6"/>
        <v>0.9285714285714286</v>
      </c>
      <c r="I32" s="105">
        <v>8</v>
      </c>
      <c r="J32" s="105">
        <v>8</v>
      </c>
      <c r="K32" s="106">
        <f t="shared" si="10"/>
        <v>1</v>
      </c>
      <c r="L32" s="1165">
        <v>7</v>
      </c>
      <c r="M32" s="1166">
        <v>7</v>
      </c>
      <c r="N32" s="106">
        <f t="shared" si="11"/>
        <v>1</v>
      </c>
      <c r="O32" s="1159"/>
      <c r="P32" s="1159"/>
      <c r="Q32" s="106"/>
      <c r="R32" s="1159">
        <v>2</v>
      </c>
      <c r="S32" s="1159">
        <v>2</v>
      </c>
      <c r="T32" s="106">
        <f t="shared" si="12"/>
        <v>1</v>
      </c>
      <c r="U32" s="1159"/>
      <c r="V32" s="1159"/>
      <c r="W32" s="106"/>
      <c r="X32" s="1159">
        <v>1</v>
      </c>
      <c r="Y32" s="1159">
        <v>1</v>
      </c>
      <c r="Z32" s="106">
        <f>Y32/X32</f>
        <v>1</v>
      </c>
      <c r="AA32" s="1159">
        <v>19</v>
      </c>
      <c r="AB32" s="1159">
        <v>19</v>
      </c>
      <c r="AC32" s="106">
        <f t="shared" si="7"/>
        <v>1</v>
      </c>
      <c r="AD32" s="1159">
        <v>18</v>
      </c>
      <c r="AE32" s="1159">
        <v>17</v>
      </c>
      <c r="AF32" s="106">
        <f t="shared" si="8"/>
        <v>0.94444444444444442</v>
      </c>
      <c r="AG32" s="1160">
        <v>17</v>
      </c>
      <c r="AH32" s="1160">
        <v>15</v>
      </c>
      <c r="AI32" s="106">
        <f t="shared" si="9"/>
        <v>0.88235294117647056</v>
      </c>
      <c r="AJ32" s="1159"/>
      <c r="AK32" s="1159"/>
      <c r="AL32" s="1159"/>
      <c r="AM32" s="1159">
        <v>35</v>
      </c>
      <c r="AN32" s="1159">
        <v>35</v>
      </c>
      <c r="AO32" s="106">
        <f t="shared" si="0"/>
        <v>1</v>
      </c>
      <c r="AP32" s="106">
        <v>1</v>
      </c>
      <c r="AQ32" s="106">
        <v>1</v>
      </c>
      <c r="AR32" s="1167">
        <f t="shared" si="5"/>
        <v>0.98234811165845637</v>
      </c>
      <c r="AS32" s="1167">
        <f t="shared" si="1"/>
        <v>0.95669934640522869</v>
      </c>
      <c r="AT32" s="106">
        <f t="shared" si="2"/>
        <v>1.4771427967738819</v>
      </c>
      <c r="AU32" s="106">
        <f>'2.3'!Q31</f>
        <v>0.88230769230769224</v>
      </c>
      <c r="AV32" s="106">
        <f>'2.2.'!Y32</f>
        <v>1.3967619047619049</v>
      </c>
      <c r="AW32" s="106">
        <f>'2.1.'!U33</f>
        <v>1.26075</v>
      </c>
      <c r="AX32" s="107">
        <f t="shared" si="3"/>
        <v>1.2542405984608698</v>
      </c>
    </row>
    <row r="33" spans="1:50" ht="15.75" x14ac:dyDescent="0.25">
      <c r="A33" s="104">
        <v>27</v>
      </c>
      <c r="B33" s="60" t="s">
        <v>112</v>
      </c>
      <c r="C33" s="105">
        <v>22</v>
      </c>
      <c r="D33" s="105">
        <v>21</v>
      </c>
      <c r="E33" s="106">
        <f t="shared" si="4"/>
        <v>0.95454545454545459</v>
      </c>
      <c r="F33" s="110">
        <v>13</v>
      </c>
      <c r="G33" s="111">
        <v>6</v>
      </c>
      <c r="H33" s="106">
        <f t="shared" si="6"/>
        <v>0.46153846153846156</v>
      </c>
      <c r="I33" s="105">
        <v>15</v>
      </c>
      <c r="J33" s="105">
        <v>15</v>
      </c>
      <c r="K33" s="106">
        <f t="shared" si="10"/>
        <v>1</v>
      </c>
      <c r="L33" s="1165">
        <v>13</v>
      </c>
      <c r="M33" s="1166">
        <v>13</v>
      </c>
      <c r="N33" s="106">
        <f t="shared" si="11"/>
        <v>1</v>
      </c>
      <c r="O33" s="1159"/>
      <c r="P33" s="1159"/>
      <c r="Q33" s="106"/>
      <c r="R33" s="1159">
        <v>2</v>
      </c>
      <c r="S33" s="1159">
        <v>2</v>
      </c>
      <c r="T33" s="106">
        <f t="shared" si="12"/>
        <v>1</v>
      </c>
      <c r="U33" s="1159"/>
      <c r="V33" s="1159"/>
      <c r="W33" s="106"/>
      <c r="X33" s="1159">
        <v>1</v>
      </c>
      <c r="Y33" s="1159">
        <v>1</v>
      </c>
      <c r="Z33" s="106">
        <f>Y33/X33</f>
        <v>1</v>
      </c>
      <c r="AA33" s="1159">
        <v>14</v>
      </c>
      <c r="AB33" s="1159">
        <v>14</v>
      </c>
      <c r="AC33" s="106">
        <f t="shared" si="7"/>
        <v>1</v>
      </c>
      <c r="AD33" s="1159">
        <v>12</v>
      </c>
      <c r="AE33" s="1159">
        <v>12</v>
      </c>
      <c r="AF33" s="106">
        <f t="shared" si="8"/>
        <v>1</v>
      </c>
      <c r="AG33" s="1160">
        <v>11</v>
      </c>
      <c r="AH33" s="1160">
        <v>10</v>
      </c>
      <c r="AI33" s="106">
        <f t="shared" si="9"/>
        <v>0.90909090909090906</v>
      </c>
      <c r="AJ33" s="1159"/>
      <c r="AK33" s="1159"/>
      <c r="AL33" s="1159"/>
      <c r="AM33" s="1159">
        <v>17</v>
      </c>
      <c r="AN33" s="1159">
        <v>17</v>
      </c>
      <c r="AO33" s="106">
        <f t="shared" si="0"/>
        <v>1</v>
      </c>
      <c r="AP33" s="106">
        <v>1</v>
      </c>
      <c r="AQ33" s="106">
        <v>1</v>
      </c>
      <c r="AR33" s="1167">
        <f t="shared" si="5"/>
        <v>0.90268065268065278</v>
      </c>
      <c r="AS33" s="1167">
        <f t="shared" si="1"/>
        <v>0.97727272727272729</v>
      </c>
      <c r="AT33" s="106">
        <f t="shared" si="2"/>
        <v>1.4549825174825175</v>
      </c>
      <c r="AU33" s="106">
        <f>'2.3'!Q32</f>
        <v>0.9341666666666667</v>
      </c>
      <c r="AV33" s="106">
        <f>'2.2.'!Y33</f>
        <v>1.0835238095238096</v>
      </c>
      <c r="AW33" s="106">
        <f>'2.1.'!U34</f>
        <v>1.4387999999999999</v>
      </c>
      <c r="AX33" s="107">
        <f t="shared" si="3"/>
        <v>1.2278682484182484</v>
      </c>
    </row>
    <row r="34" spans="1:50" ht="15.75" x14ac:dyDescent="0.25">
      <c r="A34" s="104">
        <v>28</v>
      </c>
      <c r="B34" s="121" t="s">
        <v>343</v>
      </c>
      <c r="C34" s="105">
        <v>39</v>
      </c>
      <c r="D34" s="105">
        <v>39</v>
      </c>
      <c r="E34" s="106">
        <f t="shared" si="4"/>
        <v>1</v>
      </c>
      <c r="F34" s="110">
        <v>35</v>
      </c>
      <c r="G34" s="111">
        <v>34</v>
      </c>
      <c r="H34" s="106">
        <f t="shared" si="6"/>
        <v>0.97142857142857142</v>
      </c>
      <c r="I34" s="105">
        <v>19</v>
      </c>
      <c r="J34" s="105">
        <v>19</v>
      </c>
      <c r="K34" s="106">
        <f t="shared" si="10"/>
        <v>1</v>
      </c>
      <c r="L34" s="1165">
        <v>18</v>
      </c>
      <c r="M34" s="1166">
        <v>16</v>
      </c>
      <c r="N34" s="106">
        <f t="shared" si="11"/>
        <v>0.88888888888888884</v>
      </c>
      <c r="O34" s="1159"/>
      <c r="P34" s="1159"/>
      <c r="Q34" s="106"/>
      <c r="R34" s="1159">
        <v>33</v>
      </c>
      <c r="S34" s="1159">
        <v>1</v>
      </c>
      <c r="T34" s="106">
        <f t="shared" si="12"/>
        <v>3.0303030303030304E-2</v>
      </c>
      <c r="U34" s="1159"/>
      <c r="V34" s="1159"/>
      <c r="W34" s="106"/>
      <c r="X34" s="1159"/>
      <c r="Y34" s="1159"/>
      <c r="Z34" s="106"/>
      <c r="AA34" s="1159">
        <v>18</v>
      </c>
      <c r="AB34" s="1159">
        <v>18</v>
      </c>
      <c r="AC34" s="106">
        <f t="shared" si="7"/>
        <v>1</v>
      </c>
      <c r="AD34" s="1159">
        <v>18</v>
      </c>
      <c r="AE34" s="1159">
        <v>14</v>
      </c>
      <c r="AF34" s="106">
        <f t="shared" si="8"/>
        <v>0.77777777777777779</v>
      </c>
      <c r="AG34" s="1160">
        <v>30</v>
      </c>
      <c r="AH34" s="1160">
        <v>26</v>
      </c>
      <c r="AI34" s="106">
        <f t="shared" si="9"/>
        <v>0.8666666666666667</v>
      </c>
      <c r="AJ34" s="1159"/>
      <c r="AK34" s="1159"/>
      <c r="AL34" s="1159"/>
      <c r="AM34" s="1159">
        <v>34</v>
      </c>
      <c r="AN34" s="1159">
        <v>34</v>
      </c>
      <c r="AO34" s="106">
        <f t="shared" si="0"/>
        <v>1</v>
      </c>
      <c r="AP34" s="106">
        <v>1</v>
      </c>
      <c r="AQ34" s="106">
        <v>1</v>
      </c>
      <c r="AR34" s="1167">
        <f t="shared" si="5"/>
        <v>0.77812409812409811</v>
      </c>
      <c r="AS34" s="1167">
        <f t="shared" si="1"/>
        <v>0.91111111111111109</v>
      </c>
      <c r="AT34" s="106">
        <f t="shared" si="2"/>
        <v>1.3834632034632035</v>
      </c>
      <c r="AU34" s="106">
        <f>'2.3'!Q33</f>
        <v>0.96769230769230774</v>
      </c>
      <c r="AV34" s="106">
        <f>'2.2.'!Y34</f>
        <v>1.1625714285714286</v>
      </c>
      <c r="AW34" s="106">
        <f>'2.1.'!U35</f>
        <v>1.1484705882352941</v>
      </c>
      <c r="AX34" s="107">
        <f t="shared" si="3"/>
        <v>1.1655493819905585</v>
      </c>
    </row>
    <row r="35" spans="1:50" ht="25.5" x14ac:dyDescent="0.25">
      <c r="A35" s="104">
        <v>29</v>
      </c>
      <c r="B35" s="121" t="s">
        <v>345</v>
      </c>
      <c r="C35" s="105">
        <v>39</v>
      </c>
      <c r="D35" s="105">
        <v>39</v>
      </c>
      <c r="E35" s="106">
        <f t="shared" si="4"/>
        <v>1</v>
      </c>
      <c r="F35" s="110">
        <v>37</v>
      </c>
      <c r="G35" s="111">
        <v>20</v>
      </c>
      <c r="H35" s="106">
        <f t="shared" si="6"/>
        <v>0.54054054054054057</v>
      </c>
      <c r="I35" s="105">
        <v>11</v>
      </c>
      <c r="J35" s="105">
        <v>11</v>
      </c>
      <c r="K35" s="106">
        <f t="shared" si="10"/>
        <v>1</v>
      </c>
      <c r="L35" s="1165">
        <v>8</v>
      </c>
      <c r="M35" s="1166">
        <v>5</v>
      </c>
      <c r="N35" s="106">
        <f t="shared" si="11"/>
        <v>0.625</v>
      </c>
      <c r="O35" s="1159"/>
      <c r="P35" s="1159"/>
      <c r="Q35" s="106"/>
      <c r="R35" s="1159">
        <v>3</v>
      </c>
      <c r="S35" s="1159">
        <v>3</v>
      </c>
      <c r="T35" s="106">
        <f t="shared" si="12"/>
        <v>1</v>
      </c>
      <c r="U35" s="1159"/>
      <c r="V35" s="1159"/>
      <c r="W35" s="106"/>
      <c r="X35" s="1161">
        <v>1</v>
      </c>
      <c r="Y35" s="1161">
        <v>1</v>
      </c>
      <c r="Z35" s="106">
        <f>Y35/X35</f>
        <v>1</v>
      </c>
      <c r="AA35" s="1159">
        <v>41</v>
      </c>
      <c r="AB35" s="1159">
        <v>41</v>
      </c>
      <c r="AC35" s="106">
        <f t="shared" si="7"/>
        <v>1</v>
      </c>
      <c r="AD35" s="1159">
        <v>32</v>
      </c>
      <c r="AE35" s="1159">
        <v>32</v>
      </c>
      <c r="AF35" s="106">
        <f t="shared" si="8"/>
        <v>1</v>
      </c>
      <c r="AG35" s="1161">
        <v>26</v>
      </c>
      <c r="AH35" s="1160">
        <v>26</v>
      </c>
      <c r="AI35" s="106">
        <f t="shared" si="9"/>
        <v>1</v>
      </c>
      <c r="AJ35" s="1159"/>
      <c r="AK35" s="1159"/>
      <c r="AL35" s="1159"/>
      <c r="AM35" s="1159">
        <v>52</v>
      </c>
      <c r="AN35" s="1159">
        <v>52</v>
      </c>
      <c r="AO35" s="106">
        <f t="shared" si="0"/>
        <v>1</v>
      </c>
      <c r="AP35" s="106">
        <v>0</v>
      </c>
      <c r="AQ35" s="106">
        <v>0.5</v>
      </c>
      <c r="AR35" s="1167">
        <f t="shared" si="5"/>
        <v>0.86092342342342343</v>
      </c>
      <c r="AS35" s="1167">
        <f t="shared" si="1"/>
        <v>1</v>
      </c>
      <c r="AT35" s="106">
        <f t="shared" si="2"/>
        <v>0.88534628378378377</v>
      </c>
      <c r="AU35" s="106">
        <f>'2.3'!Q34</f>
        <v>0.99633333333333329</v>
      </c>
      <c r="AV35" s="106">
        <f>'2.2.'!Y35</f>
        <v>1.2136190476190476</v>
      </c>
      <c r="AW35" s="106">
        <f>'2.1.'!U36</f>
        <v>1.1705882352941175</v>
      </c>
      <c r="AX35" s="107">
        <f t="shared" si="3"/>
        <v>1.0664717250075704</v>
      </c>
    </row>
    <row r="36" spans="1:50" ht="15.75" x14ac:dyDescent="0.25">
      <c r="A36" s="104">
        <v>30</v>
      </c>
      <c r="B36" s="60" t="s">
        <v>114</v>
      </c>
      <c r="C36" s="105">
        <v>24</v>
      </c>
      <c r="D36" s="105">
        <v>24</v>
      </c>
      <c r="E36" s="106">
        <f t="shared" si="4"/>
        <v>1</v>
      </c>
      <c r="F36" s="110">
        <v>23</v>
      </c>
      <c r="G36" s="111">
        <v>21</v>
      </c>
      <c r="H36" s="106">
        <f t="shared" si="6"/>
        <v>0.91304347826086951</v>
      </c>
      <c r="I36" s="105">
        <v>7</v>
      </c>
      <c r="J36" s="105">
        <v>7</v>
      </c>
      <c r="K36" s="106">
        <f t="shared" si="10"/>
        <v>1</v>
      </c>
      <c r="L36" s="1165">
        <v>6</v>
      </c>
      <c r="M36" s="1166">
        <v>6</v>
      </c>
      <c r="N36" s="106">
        <f t="shared" si="11"/>
        <v>1</v>
      </c>
      <c r="O36" s="1159"/>
      <c r="P36" s="1159"/>
      <c r="Q36" s="106"/>
      <c r="R36" s="1159">
        <v>1</v>
      </c>
      <c r="S36" s="1159">
        <v>1</v>
      </c>
      <c r="T36" s="106">
        <f t="shared" si="12"/>
        <v>1</v>
      </c>
      <c r="U36" s="1159"/>
      <c r="V36" s="1159"/>
      <c r="W36" s="106"/>
      <c r="X36" s="1160">
        <v>1</v>
      </c>
      <c r="Y36" s="1160">
        <v>1</v>
      </c>
      <c r="Z36" s="106">
        <f>Y36/X36</f>
        <v>1</v>
      </c>
      <c r="AA36" s="1159">
        <v>18</v>
      </c>
      <c r="AB36" s="1159">
        <v>18</v>
      </c>
      <c r="AC36" s="106">
        <f t="shared" si="7"/>
        <v>1</v>
      </c>
      <c r="AD36" s="1159">
        <v>34</v>
      </c>
      <c r="AE36" s="1159">
        <v>33</v>
      </c>
      <c r="AF36" s="106">
        <f t="shared" si="8"/>
        <v>0.97058823529411764</v>
      </c>
      <c r="AG36" s="1160">
        <v>20</v>
      </c>
      <c r="AH36" s="1160">
        <v>19</v>
      </c>
      <c r="AI36" s="106">
        <f t="shared" si="9"/>
        <v>0.95</v>
      </c>
      <c r="AJ36" s="1159"/>
      <c r="AK36" s="1159"/>
      <c r="AL36" s="1159"/>
      <c r="AM36" s="1159">
        <v>31</v>
      </c>
      <c r="AN36" s="1159">
        <v>31</v>
      </c>
      <c r="AO36" s="106">
        <f t="shared" si="0"/>
        <v>1</v>
      </c>
      <c r="AP36" s="106">
        <v>0.5</v>
      </c>
      <c r="AQ36" s="106">
        <v>1</v>
      </c>
      <c r="AR36" s="1167">
        <f t="shared" si="5"/>
        <v>0.98550724637681153</v>
      </c>
      <c r="AS36" s="1167">
        <f t="shared" si="1"/>
        <v>0.98014705882352948</v>
      </c>
      <c r="AT36" s="106">
        <f t="shared" si="2"/>
        <v>1.2996203644501279</v>
      </c>
      <c r="AU36" s="106">
        <f>'2.3'!Q35</f>
        <v>1.0209999999999999</v>
      </c>
      <c r="AV36" s="106">
        <f>'2.2.'!Y36</f>
        <v>1.2004761904761905</v>
      </c>
      <c r="AW36" s="106">
        <f>'2.1.'!U37</f>
        <v>1.5251764705882354</v>
      </c>
      <c r="AX36" s="107">
        <f t="shared" si="3"/>
        <v>1.2615682563786383</v>
      </c>
    </row>
    <row r="37" spans="1:50" ht="25.5" x14ac:dyDescent="0.25">
      <c r="A37" s="104">
        <v>31</v>
      </c>
      <c r="B37" s="121" t="s">
        <v>344</v>
      </c>
      <c r="C37" s="105">
        <v>10</v>
      </c>
      <c r="D37" s="105">
        <v>9</v>
      </c>
      <c r="E37" s="106">
        <f t="shared" si="4"/>
        <v>0.9</v>
      </c>
      <c r="F37" s="110">
        <v>11</v>
      </c>
      <c r="G37" s="111">
        <v>8</v>
      </c>
      <c r="H37" s="106">
        <f t="shared" si="6"/>
        <v>0.72727272727272729</v>
      </c>
      <c r="I37" s="105">
        <v>11</v>
      </c>
      <c r="J37" s="105">
        <v>11</v>
      </c>
      <c r="K37" s="106">
        <f t="shared" si="10"/>
        <v>1</v>
      </c>
      <c r="L37" s="1165">
        <v>11</v>
      </c>
      <c r="M37" s="1166">
        <v>11</v>
      </c>
      <c r="N37" s="106">
        <f t="shared" si="11"/>
        <v>1</v>
      </c>
      <c r="O37" s="1159"/>
      <c r="P37" s="1159"/>
      <c r="Q37" s="106"/>
      <c r="R37" s="1159">
        <v>2</v>
      </c>
      <c r="S37" s="1159">
        <v>2</v>
      </c>
      <c r="T37" s="106">
        <f t="shared" si="12"/>
        <v>1</v>
      </c>
      <c r="U37" s="1159"/>
      <c r="V37" s="1159"/>
      <c r="W37" s="106"/>
      <c r="X37" s="1159"/>
      <c r="Y37" s="1159"/>
      <c r="Z37" s="106"/>
      <c r="AA37" s="1159">
        <v>20</v>
      </c>
      <c r="AB37" s="1159">
        <v>20</v>
      </c>
      <c r="AC37" s="106">
        <f t="shared" si="7"/>
        <v>1</v>
      </c>
      <c r="AD37" s="1159">
        <v>17</v>
      </c>
      <c r="AE37" s="1159">
        <v>15</v>
      </c>
      <c r="AF37" s="106">
        <f t="shared" si="8"/>
        <v>0.88235294117647056</v>
      </c>
      <c r="AG37" s="1160">
        <v>8</v>
      </c>
      <c r="AH37" s="1160">
        <v>7</v>
      </c>
      <c r="AI37" s="106">
        <f t="shared" si="9"/>
        <v>0.875</v>
      </c>
      <c r="AJ37" s="1159"/>
      <c r="AK37" s="1159"/>
      <c r="AL37" s="1159"/>
      <c r="AM37" s="1159">
        <v>38</v>
      </c>
      <c r="AN37" s="1159">
        <v>38</v>
      </c>
      <c r="AO37" s="106">
        <f t="shared" si="0"/>
        <v>1</v>
      </c>
      <c r="AP37" s="106">
        <v>1</v>
      </c>
      <c r="AQ37" s="106">
        <v>1</v>
      </c>
      <c r="AR37" s="1167">
        <f t="shared" si="5"/>
        <v>0.92545454545454542</v>
      </c>
      <c r="AS37" s="1167">
        <f t="shared" si="1"/>
        <v>0.93933823529411764</v>
      </c>
      <c r="AT37" s="106">
        <f t="shared" si="2"/>
        <v>1.4492972927807486</v>
      </c>
      <c r="AU37" s="106">
        <f>'2.3'!Q36</f>
        <v>0.81081538461538472</v>
      </c>
      <c r="AV37" s="106">
        <f>'2.2.'!Y37</f>
        <v>1.1343619047619047</v>
      </c>
      <c r="AW37" s="106">
        <f>'2.1.'!U38</f>
        <v>1.1363411764705882</v>
      </c>
      <c r="AX37" s="107">
        <f t="shared" si="3"/>
        <v>1.1327039396571565</v>
      </c>
    </row>
    <row r="38" spans="1:50" ht="15.75" x14ac:dyDescent="0.25">
      <c r="A38" s="104">
        <v>32</v>
      </c>
      <c r="B38" s="60" t="s">
        <v>115</v>
      </c>
      <c r="C38" s="105">
        <v>43</v>
      </c>
      <c r="D38" s="105">
        <v>42</v>
      </c>
      <c r="E38" s="106">
        <f t="shared" si="4"/>
        <v>0.97674418604651159</v>
      </c>
      <c r="F38" s="110">
        <v>41</v>
      </c>
      <c r="G38" s="111">
        <v>34</v>
      </c>
      <c r="H38" s="106">
        <f t="shared" si="6"/>
        <v>0.82926829268292679</v>
      </c>
      <c r="I38" s="105">
        <v>10</v>
      </c>
      <c r="J38" s="105">
        <v>10</v>
      </c>
      <c r="K38" s="106">
        <f t="shared" si="10"/>
        <v>1</v>
      </c>
      <c r="L38" s="1165">
        <v>7</v>
      </c>
      <c r="M38" s="1166">
        <v>6</v>
      </c>
      <c r="N38" s="106">
        <f t="shared" si="11"/>
        <v>0.8571428571428571</v>
      </c>
      <c r="O38" s="1159"/>
      <c r="P38" s="1159"/>
      <c r="Q38" s="106"/>
      <c r="R38" s="1159">
        <v>4</v>
      </c>
      <c r="S38" s="1159">
        <v>4</v>
      </c>
      <c r="T38" s="106">
        <f t="shared" si="12"/>
        <v>1</v>
      </c>
      <c r="U38" s="1159"/>
      <c r="V38" s="1159"/>
      <c r="W38" s="106"/>
      <c r="X38" s="1161">
        <v>1</v>
      </c>
      <c r="Y38" s="1161">
        <v>1</v>
      </c>
      <c r="Z38" s="106">
        <f>Y38/X38</f>
        <v>1</v>
      </c>
      <c r="AA38" s="1159">
        <v>29</v>
      </c>
      <c r="AB38" s="1159">
        <v>29</v>
      </c>
      <c r="AC38" s="106">
        <f t="shared" si="7"/>
        <v>1</v>
      </c>
      <c r="AD38" s="1159">
        <v>29</v>
      </c>
      <c r="AE38" s="1159">
        <v>26</v>
      </c>
      <c r="AF38" s="106">
        <f t="shared" si="8"/>
        <v>0.89655172413793105</v>
      </c>
      <c r="AG38" s="1160">
        <v>34</v>
      </c>
      <c r="AH38" s="1160">
        <v>32</v>
      </c>
      <c r="AI38" s="106">
        <f t="shared" si="9"/>
        <v>0.94117647058823528</v>
      </c>
      <c r="AJ38" s="1159"/>
      <c r="AK38" s="1159"/>
      <c r="AL38" s="1159"/>
      <c r="AM38" s="1159">
        <v>50</v>
      </c>
      <c r="AN38" s="1159">
        <v>50</v>
      </c>
      <c r="AO38" s="106">
        <f t="shared" si="0"/>
        <v>1</v>
      </c>
      <c r="AP38" s="106">
        <v>0.5</v>
      </c>
      <c r="AQ38" s="106">
        <v>1</v>
      </c>
      <c r="AR38" s="1167">
        <f t="shared" si="5"/>
        <v>0.94385922264538247</v>
      </c>
      <c r="AS38" s="1167">
        <f t="shared" si="1"/>
        <v>0.95943204868154153</v>
      </c>
      <c r="AT38" s="106">
        <f t="shared" si="2"/>
        <v>1.2762342267475963</v>
      </c>
      <c r="AU38" s="106">
        <f>'2.3'!Q37</f>
        <v>0.93233333333333324</v>
      </c>
      <c r="AV38" s="106">
        <f>'2.2.'!Y38</f>
        <v>1.0412380952380953</v>
      </c>
      <c r="AW38" s="106">
        <f>'2.1.'!U39</f>
        <v>1.4124000000000001</v>
      </c>
      <c r="AX38" s="107">
        <f t="shared" si="3"/>
        <v>1.1655514138297562</v>
      </c>
    </row>
    <row r="39" spans="1:50" ht="15.75" x14ac:dyDescent="0.25">
      <c r="A39" s="104">
        <v>33</v>
      </c>
      <c r="B39" s="60" t="s">
        <v>116</v>
      </c>
      <c r="C39" s="105">
        <v>67</v>
      </c>
      <c r="D39" s="105">
        <v>66</v>
      </c>
      <c r="E39" s="106">
        <f t="shared" si="4"/>
        <v>0.9850746268656716</v>
      </c>
      <c r="F39" s="110">
        <v>65</v>
      </c>
      <c r="G39" s="111">
        <v>57</v>
      </c>
      <c r="H39" s="106">
        <f t="shared" si="6"/>
        <v>0.87692307692307692</v>
      </c>
      <c r="I39" s="105">
        <v>16</v>
      </c>
      <c r="J39" s="105">
        <v>16</v>
      </c>
      <c r="K39" s="106">
        <f t="shared" si="10"/>
        <v>1</v>
      </c>
      <c r="L39" s="1165">
        <v>9</v>
      </c>
      <c r="M39" s="1166">
        <v>9</v>
      </c>
      <c r="N39" s="106">
        <f t="shared" si="11"/>
        <v>1</v>
      </c>
      <c r="O39" s="1159">
        <v>1</v>
      </c>
      <c r="P39" s="1159">
        <v>0</v>
      </c>
      <c r="Q39" s="106">
        <f>P39/O39</f>
        <v>0</v>
      </c>
      <c r="R39" s="1159">
        <v>3</v>
      </c>
      <c r="S39" s="1159">
        <v>3</v>
      </c>
      <c r="T39" s="106">
        <f t="shared" si="12"/>
        <v>1</v>
      </c>
      <c r="U39" s="1159"/>
      <c r="V39" s="1159"/>
      <c r="W39" s="106"/>
      <c r="X39" s="1160">
        <v>2</v>
      </c>
      <c r="Y39" s="1161">
        <v>2</v>
      </c>
      <c r="Z39" s="106">
        <f>Y39/X39</f>
        <v>1</v>
      </c>
      <c r="AA39" s="1159"/>
      <c r="AB39" s="1159"/>
      <c r="AC39" s="106"/>
      <c r="AD39" s="1159">
        <v>21</v>
      </c>
      <c r="AE39" s="1159">
        <v>18</v>
      </c>
      <c r="AF39" s="106">
        <f t="shared" si="8"/>
        <v>0.8571428571428571</v>
      </c>
      <c r="AG39" s="1160">
        <v>35</v>
      </c>
      <c r="AH39" s="1160">
        <v>32</v>
      </c>
      <c r="AI39" s="106">
        <f t="shared" si="9"/>
        <v>0.91428571428571426</v>
      </c>
      <c r="AJ39" s="1159"/>
      <c r="AK39" s="1159"/>
      <c r="AL39" s="1159"/>
      <c r="AM39" s="1159">
        <v>56</v>
      </c>
      <c r="AN39" s="1159">
        <v>56</v>
      </c>
      <c r="AO39" s="106">
        <f t="shared" si="0"/>
        <v>1</v>
      </c>
      <c r="AP39" s="106">
        <v>1</v>
      </c>
      <c r="AQ39" s="106">
        <v>1</v>
      </c>
      <c r="AR39" s="1167">
        <f t="shared" si="5"/>
        <v>0.83742824339839272</v>
      </c>
      <c r="AS39" s="1167">
        <f t="shared" si="1"/>
        <v>0.92380952380952375</v>
      </c>
      <c r="AT39" s="106">
        <f t="shared" si="2"/>
        <v>1.4104641627029686</v>
      </c>
      <c r="AU39" s="106">
        <f>'2.3'!Q38</f>
        <v>0.78666666666666674</v>
      </c>
      <c r="AV39" s="106">
        <f>'2.2.'!Y39</f>
        <v>1.253266666666667</v>
      </c>
      <c r="AW39" s="106">
        <f>'2.1.'!U40</f>
        <v>1.4356470588235297</v>
      </c>
      <c r="AX39" s="107">
        <f t="shared" si="3"/>
        <v>1.221511138714958</v>
      </c>
    </row>
    <row r="40" spans="1:50" ht="15.75" x14ac:dyDescent="0.25">
      <c r="A40" s="104">
        <v>34</v>
      </c>
      <c r="B40" s="60" t="s">
        <v>117</v>
      </c>
      <c r="C40" s="105">
        <v>43</v>
      </c>
      <c r="D40" s="105">
        <v>43</v>
      </c>
      <c r="E40" s="106">
        <f t="shared" si="4"/>
        <v>1</v>
      </c>
      <c r="F40" s="110">
        <v>42</v>
      </c>
      <c r="G40" s="111">
        <v>36</v>
      </c>
      <c r="H40" s="106">
        <f t="shared" si="6"/>
        <v>0.8571428571428571</v>
      </c>
      <c r="I40" s="105">
        <v>6</v>
      </c>
      <c r="J40" s="105">
        <v>6</v>
      </c>
      <c r="K40" s="106">
        <f t="shared" si="10"/>
        <v>1</v>
      </c>
      <c r="L40" s="1165">
        <v>6</v>
      </c>
      <c r="M40" s="1166">
        <v>3</v>
      </c>
      <c r="N40" s="106">
        <f t="shared" si="11"/>
        <v>0.5</v>
      </c>
      <c r="O40" s="1159"/>
      <c r="P40" s="1159"/>
      <c r="Q40" s="106"/>
      <c r="R40" s="1159"/>
      <c r="S40" s="1159"/>
      <c r="T40" s="106"/>
      <c r="U40" s="1159"/>
      <c r="V40" s="1159"/>
      <c r="W40" s="106"/>
      <c r="X40" s="1159"/>
      <c r="Y40" s="1159"/>
      <c r="Z40" s="106"/>
      <c r="AA40" s="1159">
        <v>19</v>
      </c>
      <c r="AB40" s="1159">
        <v>19</v>
      </c>
      <c r="AC40" s="106">
        <f t="shared" si="7"/>
        <v>1</v>
      </c>
      <c r="AD40" s="1159">
        <v>38</v>
      </c>
      <c r="AE40" s="1159">
        <v>36</v>
      </c>
      <c r="AF40" s="106">
        <f t="shared" si="8"/>
        <v>0.94736842105263153</v>
      </c>
      <c r="AG40" s="1160">
        <v>25</v>
      </c>
      <c r="AH40" s="1161">
        <v>23</v>
      </c>
      <c r="AI40" s="106">
        <f t="shared" si="9"/>
        <v>0.92</v>
      </c>
      <c r="AJ40" s="1159"/>
      <c r="AK40" s="1159"/>
      <c r="AL40" s="1159"/>
      <c r="AM40" s="1159">
        <v>30</v>
      </c>
      <c r="AN40" s="1159">
        <v>30</v>
      </c>
      <c r="AO40" s="106">
        <f t="shared" si="0"/>
        <v>1</v>
      </c>
      <c r="AP40" s="106">
        <v>1</v>
      </c>
      <c r="AQ40" s="106">
        <v>1</v>
      </c>
      <c r="AR40" s="1167">
        <f t="shared" si="5"/>
        <v>0.8392857142857143</v>
      </c>
      <c r="AS40" s="1167">
        <f t="shared" si="1"/>
        <v>0.96684210526315784</v>
      </c>
      <c r="AT40" s="106">
        <f t="shared" si="2"/>
        <v>1.427297932330827</v>
      </c>
      <c r="AU40" s="106">
        <f>'2.3'!Q39</f>
        <v>0.73953846153846148</v>
      </c>
      <c r="AV40" s="106">
        <f>'2.2.'!Y40</f>
        <v>1.2487619047619047</v>
      </c>
      <c r="AW40" s="106">
        <f>'2.1.'!U41</f>
        <v>1.3404705882352941</v>
      </c>
      <c r="AX40" s="107">
        <f t="shared" si="3"/>
        <v>1.1890172217166217</v>
      </c>
    </row>
    <row r="41" spans="1:50" ht="15.75" x14ac:dyDescent="0.25">
      <c r="A41" s="104">
        <v>35</v>
      </c>
      <c r="B41" s="60" t="s">
        <v>118</v>
      </c>
      <c r="C41" s="105">
        <v>24</v>
      </c>
      <c r="D41" s="105">
        <v>22</v>
      </c>
      <c r="E41" s="106">
        <f t="shared" si="4"/>
        <v>0.91666666666666663</v>
      </c>
      <c r="F41" s="110">
        <v>23</v>
      </c>
      <c r="G41" s="111">
        <v>13</v>
      </c>
      <c r="H41" s="106">
        <f t="shared" si="6"/>
        <v>0.56521739130434778</v>
      </c>
      <c r="I41" s="105">
        <v>16</v>
      </c>
      <c r="J41" s="105">
        <v>14</v>
      </c>
      <c r="K41" s="106">
        <f t="shared" si="10"/>
        <v>0.875</v>
      </c>
      <c r="L41" s="1165">
        <v>8</v>
      </c>
      <c r="M41" s="1166">
        <v>8</v>
      </c>
      <c r="N41" s="106">
        <f t="shared" si="11"/>
        <v>1</v>
      </c>
      <c r="O41" s="1159">
        <v>1</v>
      </c>
      <c r="P41" s="1159">
        <v>1</v>
      </c>
      <c r="Q41" s="106">
        <f>P41/O41</f>
        <v>1</v>
      </c>
      <c r="R41" s="1159">
        <v>3</v>
      </c>
      <c r="S41" s="1159">
        <v>2</v>
      </c>
      <c r="T41" s="106">
        <f t="shared" si="12"/>
        <v>0.66666666666666663</v>
      </c>
      <c r="U41" s="1159"/>
      <c r="V41" s="1159"/>
      <c r="W41" s="106"/>
      <c r="X41" s="1159">
        <v>2</v>
      </c>
      <c r="Y41" s="1160">
        <v>1</v>
      </c>
      <c r="Z41" s="106">
        <f>Y41/X41</f>
        <v>0.5</v>
      </c>
      <c r="AA41" s="1159">
        <v>14</v>
      </c>
      <c r="AB41" s="1159">
        <v>14</v>
      </c>
      <c r="AC41" s="106">
        <f t="shared" si="7"/>
        <v>1</v>
      </c>
      <c r="AD41" s="1159">
        <v>11</v>
      </c>
      <c r="AE41" s="1159">
        <v>11</v>
      </c>
      <c r="AF41" s="106">
        <f t="shared" si="8"/>
        <v>1</v>
      </c>
      <c r="AG41" s="1161">
        <v>21</v>
      </c>
      <c r="AH41" s="1160">
        <v>17</v>
      </c>
      <c r="AI41" s="106">
        <f t="shared" si="9"/>
        <v>0.80952380952380953</v>
      </c>
      <c r="AJ41" s="1159"/>
      <c r="AK41" s="1159"/>
      <c r="AL41" s="1159"/>
      <c r="AM41" s="1159">
        <v>18</v>
      </c>
      <c r="AN41" s="1159">
        <v>18</v>
      </c>
      <c r="AO41" s="106">
        <f t="shared" si="0"/>
        <v>1</v>
      </c>
      <c r="AP41" s="106">
        <v>1</v>
      </c>
      <c r="AQ41" s="106">
        <v>1</v>
      </c>
      <c r="AR41" s="1167">
        <f t="shared" si="5"/>
        <v>0.78907867494824024</v>
      </c>
      <c r="AS41" s="1167">
        <f t="shared" si="1"/>
        <v>0.95238095238095233</v>
      </c>
      <c r="AT41" s="106">
        <f t="shared" si="2"/>
        <v>1.4030473602484475</v>
      </c>
      <c r="AU41" s="106">
        <f>'2.3'!Q40</f>
        <v>0.76927272727272722</v>
      </c>
      <c r="AV41" s="106">
        <f>'2.2.'!Y41</f>
        <v>1.2438095238095239</v>
      </c>
      <c r="AW41" s="106">
        <f>'2.1.'!U42</f>
        <v>1.2010588235294117</v>
      </c>
      <c r="AX41" s="107">
        <f t="shared" si="3"/>
        <v>1.1542971087150276</v>
      </c>
    </row>
    <row r="42" spans="1:50" ht="15.75" x14ac:dyDescent="0.25">
      <c r="A42" s="104">
        <v>36</v>
      </c>
      <c r="B42" s="60" t="s">
        <v>119</v>
      </c>
      <c r="C42" s="105">
        <v>34</v>
      </c>
      <c r="D42" s="105">
        <v>34</v>
      </c>
      <c r="E42" s="106">
        <f t="shared" si="4"/>
        <v>1</v>
      </c>
      <c r="F42" s="110">
        <v>34</v>
      </c>
      <c r="G42" s="111">
        <v>30</v>
      </c>
      <c r="H42" s="106">
        <f t="shared" si="6"/>
        <v>0.88235294117647056</v>
      </c>
      <c r="I42" s="105">
        <v>6</v>
      </c>
      <c r="J42" s="105">
        <v>6</v>
      </c>
      <c r="K42" s="106">
        <f t="shared" si="10"/>
        <v>1</v>
      </c>
      <c r="L42" s="1165">
        <v>6</v>
      </c>
      <c r="M42" s="1166">
        <v>3</v>
      </c>
      <c r="N42" s="106">
        <f t="shared" si="11"/>
        <v>0.5</v>
      </c>
      <c r="O42" s="1159">
        <v>1</v>
      </c>
      <c r="P42" s="1159">
        <v>1</v>
      </c>
      <c r="Q42" s="106">
        <f>P42/O42</f>
        <v>1</v>
      </c>
      <c r="R42" s="1159"/>
      <c r="S42" s="1159"/>
      <c r="T42" s="106"/>
      <c r="U42" s="1159"/>
      <c r="V42" s="1159"/>
      <c r="W42" s="106"/>
      <c r="X42" s="1159"/>
      <c r="Y42" s="1159"/>
      <c r="Z42" s="106"/>
      <c r="AA42" s="1159">
        <v>20</v>
      </c>
      <c r="AB42" s="1159">
        <v>20</v>
      </c>
      <c r="AC42" s="106">
        <f t="shared" si="7"/>
        <v>1</v>
      </c>
      <c r="AD42" s="1159">
        <v>17</v>
      </c>
      <c r="AE42" s="1159">
        <v>17</v>
      </c>
      <c r="AF42" s="106">
        <f t="shared" si="8"/>
        <v>1</v>
      </c>
      <c r="AG42" s="1161">
        <v>30</v>
      </c>
      <c r="AH42" s="1161">
        <v>30</v>
      </c>
      <c r="AI42" s="106">
        <f t="shared" si="9"/>
        <v>1</v>
      </c>
      <c r="AJ42" s="1159"/>
      <c r="AK42" s="1159"/>
      <c r="AL42" s="1159"/>
      <c r="AM42" s="1159">
        <v>39</v>
      </c>
      <c r="AN42" s="1159">
        <v>39</v>
      </c>
      <c r="AO42" s="106">
        <f t="shared" si="0"/>
        <v>1</v>
      </c>
      <c r="AP42" s="106">
        <v>1</v>
      </c>
      <c r="AQ42" s="106">
        <v>1</v>
      </c>
      <c r="AR42" s="1167">
        <f t="shared" si="5"/>
        <v>0.87647058823529422</v>
      </c>
      <c r="AS42" s="1167">
        <f t="shared" si="1"/>
        <v>1</v>
      </c>
      <c r="AT42" s="106">
        <f t="shared" si="2"/>
        <v>1.4536764705882352</v>
      </c>
      <c r="AU42" s="106">
        <f>'2.3'!Q41</f>
        <v>1.0453111111111111</v>
      </c>
      <c r="AV42" s="106">
        <f>'2.2.'!Y42</f>
        <v>1.2160952380952377</v>
      </c>
      <c r="AW42" s="106">
        <f>'2.1.'!U43</f>
        <v>1.2647142857142857</v>
      </c>
      <c r="AX42" s="107">
        <f t="shared" si="3"/>
        <v>1.2449492763772174</v>
      </c>
    </row>
    <row r="43" spans="1:50" ht="15.75" x14ac:dyDescent="0.25">
      <c r="A43" s="104">
        <v>37</v>
      </c>
      <c r="B43" s="60" t="s">
        <v>120</v>
      </c>
      <c r="C43" s="105">
        <v>26</v>
      </c>
      <c r="D43" s="105">
        <v>24</v>
      </c>
      <c r="E43" s="106">
        <f t="shared" si="4"/>
        <v>0.92307692307692313</v>
      </c>
      <c r="F43" s="110">
        <v>21</v>
      </c>
      <c r="G43" s="111">
        <v>6</v>
      </c>
      <c r="H43" s="106">
        <f t="shared" si="6"/>
        <v>0.2857142857142857</v>
      </c>
      <c r="I43" s="105">
        <v>15</v>
      </c>
      <c r="J43" s="105">
        <v>14</v>
      </c>
      <c r="K43" s="106">
        <f t="shared" si="10"/>
        <v>0.93333333333333335</v>
      </c>
      <c r="L43" s="1165">
        <v>11</v>
      </c>
      <c r="M43" s="1166">
        <v>8</v>
      </c>
      <c r="N43" s="106">
        <f t="shared" si="11"/>
        <v>0.72727272727272729</v>
      </c>
      <c r="O43" s="1159">
        <v>1</v>
      </c>
      <c r="P43" s="1159">
        <v>0</v>
      </c>
      <c r="Q43" s="106">
        <f>P43/O43</f>
        <v>0</v>
      </c>
      <c r="R43" s="1159">
        <v>2</v>
      </c>
      <c r="S43" s="1159">
        <v>1</v>
      </c>
      <c r="T43" s="106">
        <f t="shared" si="12"/>
        <v>0.5</v>
      </c>
      <c r="U43" s="1159"/>
      <c r="V43" s="1159"/>
      <c r="W43" s="106"/>
      <c r="X43" s="1159">
        <v>2</v>
      </c>
      <c r="Y43" s="1159">
        <v>1</v>
      </c>
      <c r="Z43" s="106">
        <f>Y43/X43</f>
        <v>0.5</v>
      </c>
      <c r="AA43" s="1159">
        <v>11</v>
      </c>
      <c r="AB43" s="1159">
        <v>11</v>
      </c>
      <c r="AC43" s="106">
        <f t="shared" si="7"/>
        <v>1</v>
      </c>
      <c r="AD43" s="1159">
        <v>14</v>
      </c>
      <c r="AE43" s="1159">
        <v>13</v>
      </c>
      <c r="AF43" s="106">
        <f t="shared" si="8"/>
        <v>0.9285714285714286</v>
      </c>
      <c r="AG43" s="1161">
        <v>19</v>
      </c>
      <c r="AH43" s="1160">
        <v>15</v>
      </c>
      <c r="AI43" s="106">
        <f t="shared" si="9"/>
        <v>0.78947368421052633</v>
      </c>
      <c r="AJ43" s="1159"/>
      <c r="AK43" s="1159"/>
      <c r="AL43" s="1159"/>
      <c r="AM43" s="1159">
        <v>41</v>
      </c>
      <c r="AN43" s="1159">
        <v>40</v>
      </c>
      <c r="AO43" s="106">
        <f t="shared" si="0"/>
        <v>0.97560975609756095</v>
      </c>
      <c r="AP43" s="106">
        <v>1</v>
      </c>
      <c r="AQ43" s="106">
        <v>1</v>
      </c>
      <c r="AR43" s="1167">
        <f t="shared" si="5"/>
        <v>0.55277103848532427</v>
      </c>
      <c r="AS43" s="1167">
        <f t="shared" si="1"/>
        <v>0.92341371721987897</v>
      </c>
      <c r="AT43" s="106">
        <f t="shared" si="2"/>
        <v>1.3035692833894512</v>
      </c>
      <c r="AU43" s="106">
        <f>'2.3'!Q42</f>
        <v>1.0166923076923076</v>
      </c>
      <c r="AV43" s="106">
        <f>'2.2.'!Y43</f>
        <v>1.2551999999999999</v>
      </c>
      <c r="AW43" s="106">
        <f>'2.1.'!U44</f>
        <v>1.2401176470588235</v>
      </c>
      <c r="AX43" s="107">
        <f t="shared" si="3"/>
        <v>1.2038948095351456</v>
      </c>
    </row>
    <row r="44" spans="1:50" ht="15.75" x14ac:dyDescent="0.25">
      <c r="A44" s="104">
        <v>38</v>
      </c>
      <c r="B44" s="60" t="s">
        <v>121</v>
      </c>
      <c r="C44" s="105">
        <v>46</v>
      </c>
      <c r="D44" s="105">
        <v>44</v>
      </c>
      <c r="E44" s="106">
        <f t="shared" si="4"/>
        <v>0.95652173913043481</v>
      </c>
      <c r="F44" s="110">
        <v>45</v>
      </c>
      <c r="G44" s="111">
        <v>36</v>
      </c>
      <c r="H44" s="106">
        <f t="shared" si="6"/>
        <v>0.8</v>
      </c>
      <c r="I44" s="105">
        <v>17</v>
      </c>
      <c r="J44" s="105">
        <v>15</v>
      </c>
      <c r="K44" s="106">
        <f t="shared" si="10"/>
        <v>0.88235294117647056</v>
      </c>
      <c r="L44" s="1165">
        <v>14</v>
      </c>
      <c r="M44" s="1166">
        <v>7</v>
      </c>
      <c r="N44" s="106">
        <f t="shared" si="11"/>
        <v>0.5</v>
      </c>
      <c r="O44" s="1159">
        <v>1</v>
      </c>
      <c r="P44" s="1159">
        <v>0</v>
      </c>
      <c r="Q44" s="106">
        <f>P44/O44</f>
        <v>0</v>
      </c>
      <c r="R44" s="1159"/>
      <c r="S44" s="1159"/>
      <c r="T44" s="106"/>
      <c r="U44" s="1159"/>
      <c r="V44" s="1159"/>
      <c r="W44" s="106"/>
      <c r="X44" s="1159"/>
      <c r="Y44" s="1159"/>
      <c r="Z44" s="106"/>
      <c r="AA44" s="1159">
        <v>34</v>
      </c>
      <c r="AB44" s="1159">
        <v>34</v>
      </c>
      <c r="AC44" s="106">
        <f t="shared" si="7"/>
        <v>1</v>
      </c>
      <c r="AD44" s="1159">
        <v>34</v>
      </c>
      <c r="AE44" s="1159">
        <v>32</v>
      </c>
      <c r="AF44" s="106">
        <f t="shared" si="8"/>
        <v>0.94117647058823528</v>
      </c>
      <c r="AG44" s="1161">
        <v>40</v>
      </c>
      <c r="AH44" s="1161">
        <v>37</v>
      </c>
      <c r="AI44" s="106">
        <f t="shared" si="9"/>
        <v>0.92500000000000004</v>
      </c>
      <c r="AJ44" s="1159">
        <v>12</v>
      </c>
      <c r="AK44" s="1159">
        <v>11</v>
      </c>
      <c r="AL44" s="106">
        <f>AK44/AJ44</f>
        <v>0.91666666666666663</v>
      </c>
      <c r="AM44" s="1159">
        <v>45</v>
      </c>
      <c r="AN44" s="1159">
        <v>42</v>
      </c>
      <c r="AO44" s="106">
        <f t="shared" si="0"/>
        <v>0.93333333333333335</v>
      </c>
      <c r="AP44" s="106">
        <v>1</v>
      </c>
      <c r="AQ44" s="106">
        <v>0.5</v>
      </c>
      <c r="AR44" s="1167">
        <f t="shared" si="5"/>
        <v>0.62777493606138113</v>
      </c>
      <c r="AS44" s="1167">
        <f t="shared" si="1"/>
        <v>0.94323529411764695</v>
      </c>
      <c r="AT44" s="106">
        <f t="shared" si="2"/>
        <v>1.1516288363171356</v>
      </c>
      <c r="AU44" s="106">
        <f>'2.3'!Q43</f>
        <v>1.1453333333333333</v>
      </c>
      <c r="AV44" s="106">
        <f>'2.2.'!Y44</f>
        <v>1.1355238095238094</v>
      </c>
      <c r="AW44" s="106">
        <f>'2.1.'!U45</f>
        <v>1.2847058823529409</v>
      </c>
      <c r="AX44" s="107">
        <f t="shared" si="3"/>
        <v>1.1792979653818048</v>
      </c>
    </row>
    <row r="45" spans="1:50" ht="25.5" x14ac:dyDescent="0.25">
      <c r="A45" s="104">
        <v>39</v>
      </c>
      <c r="B45" s="121" t="s">
        <v>346</v>
      </c>
      <c r="C45" s="105">
        <v>34</v>
      </c>
      <c r="D45" s="105">
        <v>33</v>
      </c>
      <c r="E45" s="106">
        <f t="shared" si="4"/>
        <v>0.97058823529411764</v>
      </c>
      <c r="F45" s="110">
        <v>32</v>
      </c>
      <c r="G45" s="111">
        <v>17</v>
      </c>
      <c r="H45" s="106">
        <f t="shared" si="6"/>
        <v>0.53125</v>
      </c>
      <c r="I45" s="105">
        <v>12</v>
      </c>
      <c r="J45" s="105">
        <v>12</v>
      </c>
      <c r="K45" s="106">
        <f t="shared" si="10"/>
        <v>1</v>
      </c>
      <c r="L45" s="1165">
        <v>11</v>
      </c>
      <c r="M45" s="1166">
        <v>10</v>
      </c>
      <c r="N45" s="106">
        <f t="shared" si="11"/>
        <v>0.90909090909090906</v>
      </c>
      <c r="O45" s="1159"/>
      <c r="P45" s="1159"/>
      <c r="Q45" s="106"/>
      <c r="R45" s="1159">
        <v>4</v>
      </c>
      <c r="S45" s="1159">
        <v>3</v>
      </c>
      <c r="T45" s="106">
        <f t="shared" si="12"/>
        <v>0.75</v>
      </c>
      <c r="U45" s="1159"/>
      <c r="V45" s="1159"/>
      <c r="W45" s="106"/>
      <c r="X45" s="1159">
        <v>2</v>
      </c>
      <c r="Y45" s="1159">
        <v>1</v>
      </c>
      <c r="Z45" s="106">
        <f>Y45/X45</f>
        <v>0.5</v>
      </c>
      <c r="AA45" s="1159">
        <v>20</v>
      </c>
      <c r="AB45" s="1159">
        <v>20</v>
      </c>
      <c r="AC45" s="106">
        <f t="shared" si="7"/>
        <v>1</v>
      </c>
      <c r="AD45" s="1159">
        <v>20</v>
      </c>
      <c r="AE45" s="1159">
        <v>19</v>
      </c>
      <c r="AF45" s="106">
        <f t="shared" si="8"/>
        <v>0.95</v>
      </c>
      <c r="AG45" s="1160">
        <v>31</v>
      </c>
      <c r="AH45" s="1161">
        <v>23</v>
      </c>
      <c r="AI45" s="106">
        <f t="shared" si="9"/>
        <v>0.74193548387096775</v>
      </c>
      <c r="AJ45" s="1159"/>
      <c r="AK45" s="1159"/>
      <c r="AL45" s="1159"/>
      <c r="AM45" s="1159">
        <v>55</v>
      </c>
      <c r="AN45" s="1159">
        <v>55</v>
      </c>
      <c r="AO45" s="106">
        <f t="shared" si="0"/>
        <v>1</v>
      </c>
      <c r="AP45" s="106">
        <v>1</v>
      </c>
      <c r="AQ45" s="106">
        <v>1</v>
      </c>
      <c r="AR45" s="1167">
        <f t="shared" si="5"/>
        <v>0.77682152406417115</v>
      </c>
      <c r="AS45" s="1167">
        <f t="shared" si="1"/>
        <v>0.92298387096774193</v>
      </c>
      <c r="AT45" s="106">
        <f t="shared" si="2"/>
        <v>1.3874270231369674</v>
      </c>
      <c r="AU45" s="106">
        <f>'2.3'!Q44</f>
        <v>0.60815384615384616</v>
      </c>
      <c r="AV45" s="106">
        <f>'2.2.'!Y45</f>
        <v>1.1732380952380952</v>
      </c>
      <c r="AW45" s="106">
        <f>'2.1.'!U46</f>
        <v>1.1284705882352941</v>
      </c>
      <c r="AX45" s="107">
        <f t="shared" si="3"/>
        <v>1.0743223881910506</v>
      </c>
    </row>
    <row r="46" spans="1:50" ht="15.75" x14ac:dyDescent="0.25">
      <c r="A46" s="104">
        <v>40</v>
      </c>
      <c r="B46" s="60" t="s">
        <v>122</v>
      </c>
      <c r="C46" s="105">
        <v>20</v>
      </c>
      <c r="D46" s="105">
        <v>19</v>
      </c>
      <c r="E46" s="106">
        <f t="shared" si="4"/>
        <v>0.95</v>
      </c>
      <c r="F46" s="110">
        <v>20</v>
      </c>
      <c r="G46" s="111">
        <v>20</v>
      </c>
      <c r="H46" s="106">
        <f t="shared" si="6"/>
        <v>1</v>
      </c>
      <c r="I46" s="105">
        <v>6</v>
      </c>
      <c r="J46" s="105">
        <v>6</v>
      </c>
      <c r="K46" s="106">
        <f t="shared" si="10"/>
        <v>1</v>
      </c>
      <c r="L46" s="1165">
        <v>4</v>
      </c>
      <c r="M46" s="1166">
        <v>4</v>
      </c>
      <c r="N46" s="106">
        <f t="shared" si="11"/>
        <v>1</v>
      </c>
      <c r="O46" s="1159"/>
      <c r="P46" s="1159"/>
      <c r="Q46" s="106"/>
      <c r="R46" s="1159"/>
      <c r="S46" s="1159"/>
      <c r="T46" s="106"/>
      <c r="U46" s="1159"/>
      <c r="V46" s="1159"/>
      <c r="W46" s="106"/>
      <c r="X46" s="1159"/>
      <c r="Y46" s="1159"/>
      <c r="Z46" s="106"/>
      <c r="AA46" s="1159">
        <v>9</v>
      </c>
      <c r="AB46" s="1159">
        <v>9</v>
      </c>
      <c r="AC46" s="106">
        <f t="shared" si="7"/>
        <v>1</v>
      </c>
      <c r="AD46" s="1159">
        <v>11</v>
      </c>
      <c r="AE46" s="1159">
        <v>11</v>
      </c>
      <c r="AF46" s="106">
        <f t="shared" si="8"/>
        <v>1</v>
      </c>
      <c r="AG46" s="1160">
        <v>17</v>
      </c>
      <c r="AH46" s="1161">
        <v>17</v>
      </c>
      <c r="AI46" s="106">
        <f t="shared" si="9"/>
        <v>1</v>
      </c>
      <c r="AJ46" s="1159"/>
      <c r="AK46" s="1159"/>
      <c r="AL46" s="1159"/>
      <c r="AM46" s="1159">
        <v>21</v>
      </c>
      <c r="AN46" s="1159">
        <v>21</v>
      </c>
      <c r="AO46" s="106">
        <f t="shared" si="0"/>
        <v>1</v>
      </c>
      <c r="AP46" s="106">
        <v>1</v>
      </c>
      <c r="AQ46" s="106">
        <v>1</v>
      </c>
      <c r="AR46" s="1167">
        <f t="shared" si="5"/>
        <v>0.98750000000000004</v>
      </c>
      <c r="AS46" s="1167">
        <f t="shared" si="1"/>
        <v>1</v>
      </c>
      <c r="AT46" s="106">
        <f t="shared" si="2"/>
        <v>1.4953124999999998</v>
      </c>
      <c r="AU46" s="106">
        <f>'2.3'!Q45</f>
        <v>1.4080000000000001</v>
      </c>
      <c r="AV46" s="106">
        <f>'2.2.'!Y46</f>
        <v>1.284</v>
      </c>
      <c r="AW46" s="106">
        <f>'2.1.'!U47</f>
        <v>1.1823529411764706</v>
      </c>
      <c r="AX46" s="107">
        <f t="shared" si="3"/>
        <v>1.3424163602941177</v>
      </c>
    </row>
    <row r="47" spans="1:50" ht="38.25" x14ac:dyDescent="0.25">
      <c r="A47" s="104">
        <v>41</v>
      </c>
      <c r="B47" s="121" t="s">
        <v>347</v>
      </c>
      <c r="C47" s="105">
        <v>113</v>
      </c>
      <c r="D47" s="105">
        <v>111</v>
      </c>
      <c r="E47" s="106">
        <f t="shared" si="4"/>
        <v>0.98230088495575218</v>
      </c>
      <c r="F47" s="110">
        <v>110</v>
      </c>
      <c r="G47" s="111">
        <v>96</v>
      </c>
      <c r="H47" s="106">
        <f t="shared" si="6"/>
        <v>0.87272727272727268</v>
      </c>
      <c r="I47" s="105">
        <v>20</v>
      </c>
      <c r="J47" s="105">
        <v>20</v>
      </c>
      <c r="K47" s="106">
        <f t="shared" si="10"/>
        <v>1</v>
      </c>
      <c r="L47" s="1165">
        <v>16</v>
      </c>
      <c r="M47" s="1166">
        <v>16</v>
      </c>
      <c r="N47" s="106">
        <f t="shared" si="11"/>
        <v>1</v>
      </c>
      <c r="O47" s="1159"/>
      <c r="P47" s="1159"/>
      <c r="Q47" s="106"/>
      <c r="R47" s="1159">
        <v>5</v>
      </c>
      <c r="S47" s="1159">
        <v>2</v>
      </c>
      <c r="T47" s="106">
        <f t="shared" si="12"/>
        <v>0.4</v>
      </c>
      <c r="U47" s="1159">
        <v>1</v>
      </c>
      <c r="V47" s="1159">
        <v>1</v>
      </c>
      <c r="W47" s="106">
        <v>1</v>
      </c>
      <c r="X47" s="1159">
        <v>1</v>
      </c>
      <c r="Y47" s="1159">
        <v>1</v>
      </c>
      <c r="Z47" s="106">
        <f>Y47/X47</f>
        <v>1</v>
      </c>
      <c r="AA47" s="1159">
        <v>69</v>
      </c>
      <c r="AB47" s="1159">
        <v>69</v>
      </c>
      <c r="AC47" s="106">
        <f t="shared" si="7"/>
        <v>1</v>
      </c>
      <c r="AD47" s="1159">
        <v>64</v>
      </c>
      <c r="AE47" s="1159">
        <v>64</v>
      </c>
      <c r="AF47" s="106">
        <f t="shared" si="8"/>
        <v>1</v>
      </c>
      <c r="AG47" s="1161">
        <v>79</v>
      </c>
      <c r="AH47" s="1160">
        <v>75</v>
      </c>
      <c r="AI47" s="106">
        <f t="shared" si="9"/>
        <v>0.94936708860759489</v>
      </c>
      <c r="AJ47" s="1159"/>
      <c r="AK47" s="1159"/>
      <c r="AL47" s="1159"/>
      <c r="AM47" s="1159">
        <v>116</v>
      </c>
      <c r="AN47" s="1159">
        <v>116</v>
      </c>
      <c r="AO47" s="106">
        <f t="shared" si="0"/>
        <v>1</v>
      </c>
      <c r="AP47" s="106">
        <v>0.5</v>
      </c>
      <c r="AQ47" s="106">
        <v>1</v>
      </c>
      <c r="AR47" s="1167">
        <f t="shared" si="5"/>
        <v>0.89357545109757497</v>
      </c>
      <c r="AS47" s="1167">
        <f t="shared" si="1"/>
        <v>0.98734177215189867</v>
      </c>
      <c r="AT47" s="106">
        <f t="shared" si="2"/>
        <v>1.2678439587185526</v>
      </c>
      <c r="AU47" s="106">
        <f>'2.3'!Q46</f>
        <v>1.0047692307692306</v>
      </c>
      <c r="AV47" s="106">
        <f>'2.2.'!Y47</f>
        <v>1.3132380952380953</v>
      </c>
      <c r="AW47" s="106">
        <f>'2.1.'!U48</f>
        <v>1.3107058823529412</v>
      </c>
      <c r="AX47" s="107">
        <f t="shared" si="3"/>
        <v>1.2241392917697049</v>
      </c>
    </row>
    <row r="48" spans="1:50" ht="15.75" x14ac:dyDescent="0.25">
      <c r="A48" s="104">
        <v>42</v>
      </c>
      <c r="B48" s="60" t="s">
        <v>124</v>
      </c>
      <c r="C48" s="105">
        <v>9</v>
      </c>
      <c r="D48" s="105">
        <v>9</v>
      </c>
      <c r="E48" s="106">
        <f t="shared" si="4"/>
        <v>1</v>
      </c>
      <c r="F48" s="105">
        <v>9</v>
      </c>
      <c r="G48" s="105">
        <v>5</v>
      </c>
      <c r="H48" s="106">
        <f t="shared" si="6"/>
        <v>0.55555555555555558</v>
      </c>
      <c r="I48" s="105">
        <v>9</v>
      </c>
      <c r="J48" s="105">
        <v>8</v>
      </c>
      <c r="K48" s="106">
        <f t="shared" si="10"/>
        <v>0.88888888888888884</v>
      </c>
      <c r="L48" s="1159">
        <v>8</v>
      </c>
      <c r="M48" s="1159">
        <v>8</v>
      </c>
      <c r="N48" s="106">
        <f t="shared" si="11"/>
        <v>1</v>
      </c>
      <c r="O48" s="1159"/>
      <c r="P48" s="1159"/>
      <c r="Q48" s="106"/>
      <c r="R48" s="1159">
        <v>3</v>
      </c>
      <c r="S48" s="1159">
        <v>3</v>
      </c>
      <c r="T48" s="106">
        <f t="shared" si="12"/>
        <v>1</v>
      </c>
      <c r="U48" s="1159"/>
      <c r="V48" s="1159"/>
      <c r="W48" s="106"/>
      <c r="X48" s="1159"/>
      <c r="Y48" s="1159"/>
      <c r="Z48" s="106"/>
      <c r="AA48" s="1159">
        <v>14</v>
      </c>
      <c r="AB48" s="1159">
        <v>14</v>
      </c>
      <c r="AC48" s="106">
        <f t="shared" si="7"/>
        <v>1</v>
      </c>
      <c r="AD48" s="1159">
        <v>13</v>
      </c>
      <c r="AE48" s="1159">
        <v>12</v>
      </c>
      <c r="AF48" s="106">
        <f t="shared" si="8"/>
        <v>0.92307692307692313</v>
      </c>
      <c r="AG48" s="1160">
        <v>7</v>
      </c>
      <c r="AH48" s="1160">
        <v>7</v>
      </c>
      <c r="AI48" s="106">
        <f t="shared" si="9"/>
        <v>1</v>
      </c>
      <c r="AJ48" s="1159"/>
      <c r="AK48" s="1159"/>
      <c r="AL48" s="1159"/>
      <c r="AM48" s="1159">
        <v>15</v>
      </c>
      <c r="AN48" s="1159">
        <v>15</v>
      </c>
      <c r="AO48" s="106">
        <f t="shared" si="0"/>
        <v>1</v>
      </c>
      <c r="AP48" s="106">
        <v>1</v>
      </c>
      <c r="AQ48" s="106">
        <v>1</v>
      </c>
      <c r="AR48" s="1167">
        <f t="shared" si="5"/>
        <v>0.88888888888888895</v>
      </c>
      <c r="AS48" s="1167">
        <f t="shared" si="1"/>
        <v>0.98076923076923084</v>
      </c>
      <c r="AT48" s="106">
        <f t="shared" si="2"/>
        <v>1.4511217948717949</v>
      </c>
      <c r="AU48" s="106">
        <f>'2.3'!Q47</f>
        <v>1.38</v>
      </c>
      <c r="AV48" s="106">
        <f>'2.2.'!Y48</f>
        <v>1.1341904761904762</v>
      </c>
      <c r="AW48" s="106">
        <f>'2.1.'!U49</f>
        <v>1.2458823529411767</v>
      </c>
      <c r="AX48" s="107">
        <f t="shared" si="3"/>
        <v>1.3027986560008618</v>
      </c>
    </row>
    <row r="49" spans="1:50" ht="25.5" customHeight="1" x14ac:dyDescent="0.25">
      <c r="A49" s="104">
        <v>43</v>
      </c>
      <c r="B49" s="120" t="s">
        <v>338</v>
      </c>
      <c r="C49" s="105">
        <v>72</v>
      </c>
      <c r="D49" s="105">
        <v>71</v>
      </c>
      <c r="E49" s="106">
        <f t="shared" si="4"/>
        <v>0.98611111111111116</v>
      </c>
      <c r="F49" s="105">
        <v>70</v>
      </c>
      <c r="G49" s="105">
        <v>51</v>
      </c>
      <c r="H49" s="106">
        <f t="shared" si="6"/>
        <v>0.72857142857142854</v>
      </c>
      <c r="I49" s="105">
        <v>15</v>
      </c>
      <c r="J49" s="105">
        <v>15</v>
      </c>
      <c r="K49" s="106">
        <f t="shared" si="10"/>
        <v>1</v>
      </c>
      <c r="L49" s="1159">
        <v>13</v>
      </c>
      <c r="M49" s="1159">
        <v>10</v>
      </c>
      <c r="N49" s="106">
        <f t="shared" si="11"/>
        <v>0.76923076923076927</v>
      </c>
      <c r="O49" s="1159">
        <v>1</v>
      </c>
      <c r="P49" s="1159">
        <v>1</v>
      </c>
      <c r="Q49" s="106">
        <f>P49/O49</f>
        <v>1</v>
      </c>
      <c r="R49" s="1159">
        <v>6</v>
      </c>
      <c r="S49" s="1159">
        <v>2</v>
      </c>
      <c r="T49" s="106">
        <f t="shared" si="12"/>
        <v>0.33333333333333331</v>
      </c>
      <c r="U49" s="106"/>
      <c r="V49" s="106"/>
      <c r="W49" s="106"/>
      <c r="X49" s="1159">
        <v>1</v>
      </c>
      <c r="Y49" s="1159">
        <v>1</v>
      </c>
      <c r="Z49" s="106">
        <f>Y49/X49</f>
        <v>1</v>
      </c>
      <c r="AA49" s="1159">
        <v>48</v>
      </c>
      <c r="AB49" s="1159">
        <v>48</v>
      </c>
      <c r="AC49" s="106">
        <f t="shared" si="7"/>
        <v>1</v>
      </c>
      <c r="AD49" s="1160">
        <v>45</v>
      </c>
      <c r="AE49" s="1160">
        <v>40</v>
      </c>
      <c r="AF49" s="106">
        <f t="shared" si="8"/>
        <v>0.88888888888888884</v>
      </c>
      <c r="AG49" s="1159">
        <v>58</v>
      </c>
      <c r="AH49" s="1159">
        <v>49</v>
      </c>
      <c r="AI49" s="106">
        <f t="shared" si="9"/>
        <v>0.84482758620689657</v>
      </c>
      <c r="AJ49" s="1160">
        <v>13</v>
      </c>
      <c r="AK49" s="1160">
        <v>13</v>
      </c>
      <c r="AL49" s="106">
        <f>AK49/AJ49</f>
        <v>1</v>
      </c>
      <c r="AM49" s="1159">
        <v>66</v>
      </c>
      <c r="AN49" s="1159">
        <v>66</v>
      </c>
      <c r="AO49" s="106">
        <f t="shared" si="0"/>
        <v>1</v>
      </c>
      <c r="AP49" s="106">
        <v>1</v>
      </c>
      <c r="AQ49" s="106">
        <v>0.5</v>
      </c>
      <c r="AR49" s="1167">
        <f t="shared" si="5"/>
        <v>0.83103523460666306</v>
      </c>
      <c r="AS49" s="1167">
        <f t="shared" si="1"/>
        <v>0.94674329501915699</v>
      </c>
      <c r="AT49" s="106">
        <f t="shared" si="2"/>
        <v>1.2291669486096826</v>
      </c>
      <c r="AU49" s="106">
        <f>'2.3'!Q48</f>
        <v>1.0655384615384615</v>
      </c>
      <c r="AV49" s="106">
        <f>'2.2.'!Y49</f>
        <v>1.3395238095238096</v>
      </c>
      <c r="AW49" s="106">
        <f>'2.1.'!U50</f>
        <v>1.2198823529411764</v>
      </c>
      <c r="AX49" s="107">
        <f t="shared" si="3"/>
        <v>1.2135278931532825</v>
      </c>
    </row>
  </sheetData>
  <sheetProtection algorithmName="SHA-512" hashValue="TKhrp+vMidNZtcs7R/jBvAxQ3PMdCOvXEzvl/UvHMGXiq34pNsCV4323DBQ5zm2d7/5FT7LWWwwXk1uspLXvqg==" saltValue="eOhzd+ohYmFCjvOgDK5jiQ==" spinCount="100000" sheet="1" selectLockedCells="1" selectUnlockedCells="1"/>
  <mergeCells count="28">
    <mergeCell ref="A2:AT2"/>
    <mergeCell ref="A3:AT3"/>
    <mergeCell ref="A4:A6"/>
    <mergeCell ref="B4:B6"/>
    <mergeCell ref="C4:Z4"/>
    <mergeCell ref="AP4:AP6"/>
    <mergeCell ref="AQ4:AQ6"/>
    <mergeCell ref="AT5:AT6"/>
    <mergeCell ref="R5:T5"/>
    <mergeCell ref="U5:W5"/>
    <mergeCell ref="AM5:AO5"/>
    <mergeCell ref="X5:Z5"/>
    <mergeCell ref="C5:E5"/>
    <mergeCell ref="F5:H5"/>
    <mergeCell ref="AR4:AR6"/>
    <mergeCell ref="AS4:AS6"/>
    <mergeCell ref="AW5:AW6"/>
    <mergeCell ref="AX4:AX6"/>
    <mergeCell ref="I5:K5"/>
    <mergeCell ref="L5:N5"/>
    <mergeCell ref="O5:Q5"/>
    <mergeCell ref="AU5:AU6"/>
    <mergeCell ref="AV5:AV6"/>
    <mergeCell ref="AA5:AC5"/>
    <mergeCell ref="AA4:AO4"/>
    <mergeCell ref="AJ5:AL5"/>
    <mergeCell ref="AG5:AI5"/>
    <mergeCell ref="AD5:AF5"/>
  </mergeCells>
  <pageMargins left="0.7" right="0.7" top="0.75" bottom="0.75" header="0.3" footer="0.3"/>
  <pageSetup paperSize="9" scale="19" firstPageNumber="2147483648"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MJ48"/>
  <sheetViews>
    <sheetView topLeftCell="A25" zoomScale="70" zoomScaleNormal="70" workbookViewId="0">
      <selection activeCell="AJ41" sqref="AJ41"/>
    </sheetView>
  </sheetViews>
  <sheetFormatPr defaultColWidth="8.85546875" defaultRowHeight="15" x14ac:dyDescent="0.25"/>
  <cols>
    <col min="1" max="1" width="6.42578125" style="46" customWidth="1"/>
    <col min="2" max="2" width="21" style="46" customWidth="1"/>
    <col min="3" max="3" width="35.5703125" style="46" customWidth="1"/>
    <col min="4" max="4" width="28" style="46" customWidth="1"/>
    <col min="5" max="5" width="14.7109375" style="46" customWidth="1"/>
    <col min="6" max="6" width="15" style="46" customWidth="1"/>
    <col min="7" max="8" width="8" style="124" customWidth="1"/>
    <col min="9" max="9" width="7.7109375" style="124" customWidth="1"/>
    <col min="10" max="10" width="7.5703125" style="124" customWidth="1"/>
    <col min="11" max="11" width="6.85546875" style="124" customWidth="1"/>
    <col min="12" max="12" width="7.5703125" style="124" customWidth="1"/>
    <col min="13" max="13" width="6.42578125" style="124" customWidth="1"/>
    <col min="14" max="14" width="7.140625" style="124" customWidth="1"/>
    <col min="15" max="18" width="6.42578125" style="124" customWidth="1"/>
    <col min="19" max="19" width="9.42578125" style="46" customWidth="1"/>
    <col min="20" max="20" width="9.28515625" style="46" customWidth="1"/>
    <col min="21" max="21" width="10.28515625" style="46" customWidth="1"/>
    <col min="22" max="22" width="9" style="46" customWidth="1"/>
    <col min="23" max="23" width="10.28515625" style="46" customWidth="1"/>
    <col min="24" max="24" width="8.5703125" style="46" customWidth="1"/>
    <col min="25" max="25" width="10.28515625" style="46" customWidth="1"/>
    <col min="26" max="26" width="8" style="46" customWidth="1"/>
    <col min="27" max="27" width="10.140625" style="46" customWidth="1"/>
    <col min="28" max="28" width="9.42578125" style="46" customWidth="1"/>
    <col min="29" max="29" width="9.5703125" style="46" customWidth="1"/>
    <col min="30" max="30" width="13.7109375" style="46" customWidth="1"/>
    <col min="31" max="31" width="11.7109375" style="46" customWidth="1"/>
    <col min="32" max="32" width="5.85546875" style="46" customWidth="1"/>
    <col min="33" max="33" width="22.42578125" style="46" customWidth="1"/>
    <col min="34" max="34" width="19.5703125" style="46" customWidth="1"/>
    <col min="35" max="35" width="6.42578125" style="46" customWidth="1"/>
    <col min="36" max="36" width="18.85546875" style="46" bestFit="1" customWidth="1"/>
    <col min="37" max="37" width="22" style="46" bestFit="1" customWidth="1"/>
    <col min="38" max="38" width="20.28515625" style="46" bestFit="1" customWidth="1"/>
    <col min="39" max="39" width="26.42578125" style="46" customWidth="1"/>
    <col min="40" max="40" width="18.7109375" style="46" customWidth="1"/>
    <col min="41" max="16384" width="8.85546875" style="46"/>
  </cols>
  <sheetData>
    <row r="1" spans="1:40" ht="15.75" x14ac:dyDescent="0.25">
      <c r="A1" s="1444" t="s">
        <v>301</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c r="Y1" s="1444"/>
      <c r="Z1" s="1444"/>
      <c r="AA1" s="1444"/>
      <c r="AB1" s="1444"/>
      <c r="AC1" s="1444"/>
      <c r="AD1" s="1444"/>
      <c r="AE1" s="1444"/>
      <c r="AF1" s="47"/>
    </row>
    <row r="3" spans="1:40" ht="45" customHeight="1" x14ac:dyDescent="0.25">
      <c r="A3" s="1352" t="s">
        <v>50</v>
      </c>
      <c r="B3" s="1352" t="s">
        <v>302</v>
      </c>
      <c r="C3" s="1352" t="s">
        <v>52</v>
      </c>
      <c r="D3" s="112" t="s">
        <v>303</v>
      </c>
      <c r="E3" s="1445" t="s">
        <v>304</v>
      </c>
      <c r="F3" s="1446"/>
      <c r="G3" s="1447" t="s">
        <v>305</v>
      </c>
      <c r="H3" s="1448"/>
      <c r="I3" s="1449"/>
      <c r="J3" s="1449"/>
      <c r="K3" s="1449"/>
      <c r="L3" s="1449"/>
      <c r="M3" s="1449"/>
      <c r="N3" s="1449"/>
      <c r="O3" s="1449"/>
      <c r="P3" s="1449"/>
      <c r="Q3" s="1449"/>
      <c r="R3" s="1449"/>
      <c r="S3" s="1450" t="s">
        <v>306</v>
      </c>
      <c r="T3" s="1451"/>
      <c r="U3" s="1451"/>
      <c r="V3" s="1451"/>
      <c r="W3" s="1451"/>
      <c r="X3" s="1452"/>
      <c r="Y3" s="1450" t="s">
        <v>307</v>
      </c>
      <c r="Z3" s="1453"/>
      <c r="AA3" s="1453"/>
      <c r="AB3" s="1453"/>
      <c r="AC3" s="1454"/>
      <c r="AD3" s="1454"/>
      <c r="AE3" s="1455"/>
      <c r="AF3" s="1426" t="s">
        <v>308</v>
      </c>
      <c r="AG3" s="1427"/>
      <c r="AH3" s="1427"/>
      <c r="AI3" s="1427"/>
      <c r="AJ3" s="1427"/>
      <c r="AK3" s="1427"/>
      <c r="AL3" s="1427"/>
      <c r="AM3" s="1428"/>
      <c r="AN3" s="1328" t="s">
        <v>61</v>
      </c>
    </row>
    <row r="4" spans="1:40" ht="88.9" customHeight="1" x14ac:dyDescent="0.25">
      <c r="A4" s="1357"/>
      <c r="B4" s="1357"/>
      <c r="C4" s="1357"/>
      <c r="D4" s="1352" t="s">
        <v>309</v>
      </c>
      <c r="E4" s="1352" t="s">
        <v>310</v>
      </c>
      <c r="F4" s="1352" t="s">
        <v>311</v>
      </c>
      <c r="G4" s="1431" t="s">
        <v>312</v>
      </c>
      <c r="H4" s="1432"/>
      <c r="I4" s="1433"/>
      <c r="J4" s="1431" t="s">
        <v>313</v>
      </c>
      <c r="K4" s="1434"/>
      <c r="L4" s="1435"/>
      <c r="M4" s="1431" t="s">
        <v>314</v>
      </c>
      <c r="N4" s="1434"/>
      <c r="O4" s="1435"/>
      <c r="P4" s="1431" t="s">
        <v>315</v>
      </c>
      <c r="Q4" s="1434"/>
      <c r="R4" s="1435"/>
      <c r="S4" s="1365" t="s">
        <v>316</v>
      </c>
      <c r="T4" s="1436"/>
      <c r="U4" s="1365" t="s">
        <v>317</v>
      </c>
      <c r="V4" s="1436"/>
      <c r="W4" s="1365" t="s">
        <v>318</v>
      </c>
      <c r="X4" s="1436" t="s">
        <v>319</v>
      </c>
      <c r="Y4" s="1365" t="s">
        <v>320</v>
      </c>
      <c r="Z4" s="1437"/>
      <c r="AA4" s="1365" t="s">
        <v>321</v>
      </c>
      <c r="AB4" s="1437"/>
      <c r="AC4" s="1438" t="s">
        <v>322</v>
      </c>
      <c r="AD4" s="1439"/>
      <c r="AE4" s="1440"/>
      <c r="AF4" s="1441" t="s">
        <v>323</v>
      </c>
      <c r="AG4" s="1442"/>
      <c r="AH4" s="1443"/>
      <c r="AI4" s="1425" t="s">
        <v>324</v>
      </c>
      <c r="AJ4" s="1425"/>
      <c r="AK4" s="1425"/>
      <c r="AL4" s="1425"/>
      <c r="AM4" s="1425"/>
      <c r="AN4" s="1330"/>
    </row>
    <row r="5" spans="1:40" ht="81" customHeight="1" x14ac:dyDescent="0.25">
      <c r="A5" s="1429"/>
      <c r="B5" s="1357"/>
      <c r="C5" s="1429"/>
      <c r="D5" s="1429"/>
      <c r="E5" s="1430"/>
      <c r="F5" s="1430"/>
      <c r="G5" s="125" t="s">
        <v>62</v>
      </c>
      <c r="H5" s="125" t="s">
        <v>63</v>
      </c>
      <c r="I5" s="125" t="s">
        <v>64</v>
      </c>
      <c r="J5" s="125" t="s">
        <v>62</v>
      </c>
      <c r="K5" s="125" t="s">
        <v>63</v>
      </c>
      <c r="L5" s="125" t="s">
        <v>64</v>
      </c>
      <c r="M5" s="125" t="s">
        <v>62</v>
      </c>
      <c r="N5" s="125" t="s">
        <v>63</v>
      </c>
      <c r="O5" s="125" t="s">
        <v>64</v>
      </c>
      <c r="P5" s="125" t="s">
        <v>62</v>
      </c>
      <c r="Q5" s="125" t="s">
        <v>63</v>
      </c>
      <c r="R5" s="125" t="s">
        <v>64</v>
      </c>
      <c r="S5" s="113" t="s">
        <v>325</v>
      </c>
      <c r="T5" s="113" t="s">
        <v>326</v>
      </c>
      <c r="U5" s="113" t="s">
        <v>325</v>
      </c>
      <c r="V5" s="113" t="s">
        <v>326</v>
      </c>
      <c r="W5" s="113" t="s">
        <v>325</v>
      </c>
      <c r="X5" s="113" t="s">
        <v>326</v>
      </c>
      <c r="Y5" s="113" t="s">
        <v>325</v>
      </c>
      <c r="Z5" s="113" t="s">
        <v>326</v>
      </c>
      <c r="AA5" s="113" t="s">
        <v>325</v>
      </c>
      <c r="AB5" s="113" t="s">
        <v>326</v>
      </c>
      <c r="AC5" s="113" t="s">
        <v>325</v>
      </c>
      <c r="AD5" s="113" t="s">
        <v>327</v>
      </c>
      <c r="AE5" s="113" t="s">
        <v>328</v>
      </c>
      <c r="AF5" s="114" t="s">
        <v>329</v>
      </c>
      <c r="AG5" s="114" t="s">
        <v>330</v>
      </c>
      <c r="AH5" s="114" t="s">
        <v>331</v>
      </c>
      <c r="AI5" s="115" t="s">
        <v>332</v>
      </c>
      <c r="AJ5" s="115" t="s">
        <v>333</v>
      </c>
      <c r="AK5" s="115" t="s">
        <v>334</v>
      </c>
      <c r="AL5" s="115" t="s">
        <v>335</v>
      </c>
      <c r="AM5" s="115" t="s">
        <v>336</v>
      </c>
      <c r="AN5" s="116"/>
    </row>
    <row r="6" spans="1:40" ht="25.5" x14ac:dyDescent="0.25">
      <c r="A6" s="23">
        <v>1</v>
      </c>
      <c r="B6" s="23" t="s">
        <v>86</v>
      </c>
      <c r="C6" s="1070" t="s">
        <v>87</v>
      </c>
      <c r="D6" s="141">
        <v>0.96299999999999997</v>
      </c>
      <c r="E6" s="142">
        <v>15</v>
      </c>
      <c r="F6" s="142">
        <v>1</v>
      </c>
      <c r="G6" s="626">
        <v>146</v>
      </c>
      <c r="H6" s="627">
        <v>0</v>
      </c>
      <c r="I6" s="627">
        <v>0</v>
      </c>
      <c r="J6" s="627">
        <v>36</v>
      </c>
      <c r="K6" s="627">
        <v>0</v>
      </c>
      <c r="L6" s="627">
        <v>0</v>
      </c>
      <c r="M6" s="627">
        <v>3</v>
      </c>
      <c r="N6" s="627">
        <v>0</v>
      </c>
      <c r="O6" s="627">
        <v>0</v>
      </c>
      <c r="P6" s="627">
        <v>0</v>
      </c>
      <c r="Q6" s="627">
        <v>0</v>
      </c>
      <c r="R6" s="627">
        <v>0</v>
      </c>
      <c r="S6" s="143">
        <v>4</v>
      </c>
      <c r="T6" s="143">
        <v>4.0999999999999996</v>
      </c>
      <c r="U6" s="143"/>
      <c r="V6" s="143"/>
      <c r="W6" s="143"/>
      <c r="X6" s="143"/>
      <c r="Y6" s="143">
        <v>4</v>
      </c>
      <c r="Z6" s="143">
        <v>4.0999999999999996</v>
      </c>
      <c r="AA6" s="143"/>
      <c r="AB6" s="143"/>
      <c r="AC6" s="143"/>
      <c r="AD6" s="143"/>
      <c r="AE6" s="143"/>
      <c r="AF6" s="270"/>
      <c r="AG6" s="270"/>
      <c r="AH6" s="270"/>
      <c r="AI6" s="270"/>
      <c r="AJ6" s="270"/>
      <c r="AK6" s="270"/>
      <c r="AL6" s="270"/>
      <c r="AM6" s="270"/>
      <c r="AN6" s="140"/>
    </row>
    <row r="7" spans="1:40" ht="25.5" x14ac:dyDescent="0.25">
      <c r="A7" s="23">
        <v>2</v>
      </c>
      <c r="B7" s="23" t="s">
        <v>86</v>
      </c>
      <c r="C7" s="1070" t="s">
        <v>88</v>
      </c>
      <c r="D7" s="117"/>
      <c r="E7" s="117"/>
      <c r="F7" s="117"/>
      <c r="G7" s="626"/>
      <c r="H7" s="627"/>
      <c r="I7" s="627"/>
      <c r="J7" s="627"/>
      <c r="K7" s="627"/>
      <c r="L7" s="627"/>
      <c r="M7" s="627"/>
      <c r="N7" s="627"/>
      <c r="O7" s="627"/>
      <c r="P7" s="627"/>
      <c r="Q7" s="627"/>
      <c r="R7" s="627"/>
      <c r="S7" s="118"/>
      <c r="T7" s="118"/>
      <c r="U7" s="118"/>
      <c r="V7" s="118"/>
      <c r="W7" s="118"/>
      <c r="X7" s="118"/>
      <c r="Y7" s="118"/>
      <c r="Z7" s="118"/>
      <c r="AA7" s="118"/>
      <c r="AB7" s="118"/>
      <c r="AC7" s="118"/>
      <c r="AD7" s="118"/>
      <c r="AE7" s="118"/>
      <c r="AF7" s="270"/>
      <c r="AG7" s="270"/>
      <c r="AH7" s="270"/>
      <c r="AI7" s="270"/>
      <c r="AJ7" s="270"/>
      <c r="AK7" s="270"/>
      <c r="AL7" s="270"/>
      <c r="AM7" s="270"/>
      <c r="AN7" s="57"/>
    </row>
    <row r="8" spans="1:40" ht="25.5" x14ac:dyDescent="0.25">
      <c r="A8" s="163">
        <v>3</v>
      </c>
      <c r="B8" s="163" t="s">
        <v>86</v>
      </c>
      <c r="C8" s="1070" t="s">
        <v>89</v>
      </c>
      <c r="D8" s="165">
        <v>0.81599999999999995</v>
      </c>
      <c r="E8" s="165">
        <v>9</v>
      </c>
      <c r="F8" s="165">
        <v>1</v>
      </c>
      <c r="G8" s="626">
        <v>94</v>
      </c>
      <c r="H8" s="627"/>
      <c r="I8" s="627"/>
      <c r="J8" s="627">
        <v>22</v>
      </c>
      <c r="K8" s="627"/>
      <c r="L8" s="627"/>
      <c r="M8" s="627">
        <v>1</v>
      </c>
      <c r="N8" s="627"/>
      <c r="O8" s="627"/>
      <c r="P8" s="627">
        <v>0</v>
      </c>
      <c r="Q8" s="627"/>
      <c r="R8" s="627"/>
      <c r="S8" s="166">
        <v>3.98</v>
      </c>
      <c r="T8" s="166">
        <v>4.0659999999999998</v>
      </c>
      <c r="U8" s="166"/>
      <c r="V8" s="166"/>
      <c r="W8" s="166"/>
      <c r="X8" s="166"/>
      <c r="Y8" s="166">
        <v>3.93</v>
      </c>
      <c r="Z8" s="166">
        <v>3.9</v>
      </c>
      <c r="AA8" s="166"/>
      <c r="AB8" s="166"/>
      <c r="AC8" s="166"/>
      <c r="AD8" s="166"/>
      <c r="AE8" s="166"/>
      <c r="AF8" s="270"/>
      <c r="AG8" s="270"/>
      <c r="AH8" s="270"/>
      <c r="AI8" s="270"/>
      <c r="AJ8" s="270"/>
      <c r="AK8" s="270"/>
      <c r="AL8" s="270"/>
      <c r="AM8" s="270"/>
      <c r="AN8" s="164"/>
    </row>
    <row r="9" spans="1:40" ht="25.5" x14ac:dyDescent="0.25">
      <c r="A9" s="191">
        <v>4</v>
      </c>
      <c r="B9" s="191" t="s">
        <v>86</v>
      </c>
      <c r="C9" s="1071" t="s">
        <v>90</v>
      </c>
      <c r="D9" s="203">
        <v>1</v>
      </c>
      <c r="E9" s="203">
        <v>16</v>
      </c>
      <c r="F9" s="203">
        <v>2</v>
      </c>
      <c r="G9" s="626">
        <v>52</v>
      </c>
      <c r="H9" s="627">
        <v>58</v>
      </c>
      <c r="I9" s="627"/>
      <c r="J9" s="627">
        <v>14</v>
      </c>
      <c r="K9" s="627">
        <v>12</v>
      </c>
      <c r="L9" s="627"/>
      <c r="M9" s="627">
        <v>0</v>
      </c>
      <c r="N9" s="627">
        <v>1</v>
      </c>
      <c r="O9" s="627"/>
      <c r="P9" s="627">
        <v>0</v>
      </c>
      <c r="Q9" s="627">
        <v>0</v>
      </c>
      <c r="R9" s="627"/>
      <c r="S9" s="204">
        <v>3.42</v>
      </c>
      <c r="T9" s="204">
        <v>3.78</v>
      </c>
      <c r="U9" s="204">
        <v>3.66</v>
      </c>
      <c r="V9" s="204">
        <v>3.41</v>
      </c>
      <c r="W9" s="204"/>
      <c r="X9" s="204"/>
      <c r="Y9" s="204">
        <v>3.21</v>
      </c>
      <c r="Z9" s="204">
        <v>3.64</v>
      </c>
      <c r="AA9" s="204">
        <v>4.08</v>
      </c>
      <c r="AB9" s="204">
        <v>3.75</v>
      </c>
      <c r="AC9" s="204"/>
      <c r="AD9" s="204"/>
      <c r="AE9" s="204"/>
      <c r="AF9" s="270">
        <v>0</v>
      </c>
      <c r="AG9" s="270">
        <v>0</v>
      </c>
      <c r="AH9" s="270">
        <v>0</v>
      </c>
      <c r="AI9" s="270"/>
      <c r="AJ9" s="270"/>
      <c r="AK9" s="270"/>
      <c r="AL9" s="270"/>
      <c r="AM9" s="270"/>
      <c r="AN9" s="196"/>
    </row>
    <row r="10" spans="1:40" ht="25.5" x14ac:dyDescent="0.25">
      <c r="A10" s="23">
        <v>5</v>
      </c>
      <c r="B10" s="23" t="s">
        <v>86</v>
      </c>
      <c r="C10" s="1071" t="s">
        <v>92</v>
      </c>
      <c r="D10" s="117"/>
      <c r="E10" s="117"/>
      <c r="F10" s="117"/>
      <c r="G10" s="626"/>
      <c r="H10" s="627"/>
      <c r="I10" s="627"/>
      <c r="J10" s="627"/>
      <c r="K10" s="627"/>
      <c r="L10" s="627"/>
      <c r="M10" s="627"/>
      <c r="N10" s="627"/>
      <c r="O10" s="627"/>
      <c r="P10" s="627"/>
      <c r="Q10" s="627"/>
      <c r="R10" s="627"/>
      <c r="S10" s="118"/>
      <c r="T10" s="118"/>
      <c r="U10" s="118"/>
      <c r="V10" s="118"/>
      <c r="W10" s="118"/>
      <c r="X10" s="118"/>
      <c r="Y10" s="118"/>
      <c r="Z10" s="118"/>
      <c r="AA10" s="118"/>
      <c r="AB10" s="118"/>
      <c r="AC10" s="118"/>
      <c r="AD10" s="118"/>
      <c r="AE10" s="118"/>
      <c r="AF10" s="270"/>
      <c r="AG10" s="270"/>
      <c r="AH10" s="270"/>
      <c r="AI10" s="270"/>
      <c r="AJ10" s="270"/>
      <c r="AK10" s="270"/>
      <c r="AL10" s="270"/>
      <c r="AM10" s="270"/>
      <c r="AN10" s="57"/>
    </row>
    <row r="11" spans="1:40" ht="25.5" x14ac:dyDescent="0.25">
      <c r="A11" s="224">
        <v>6</v>
      </c>
      <c r="B11" s="224" t="s">
        <v>86</v>
      </c>
      <c r="C11" s="1072" t="s">
        <v>93</v>
      </c>
      <c r="D11" s="225">
        <v>1</v>
      </c>
      <c r="E11" s="225">
        <v>22</v>
      </c>
      <c r="F11" s="225">
        <v>2</v>
      </c>
      <c r="G11" s="465">
        <v>81</v>
      </c>
      <c r="H11" s="270">
        <v>87</v>
      </c>
      <c r="I11" s="270">
        <v>6</v>
      </c>
      <c r="J11" s="270">
        <v>20</v>
      </c>
      <c r="K11" s="270">
        <v>20</v>
      </c>
      <c r="L11" s="270"/>
      <c r="M11" s="270">
        <v>2</v>
      </c>
      <c r="N11" s="270">
        <v>2</v>
      </c>
      <c r="O11" s="270"/>
      <c r="P11" s="270">
        <v>0</v>
      </c>
      <c r="Q11" s="270">
        <v>1</v>
      </c>
      <c r="R11" s="270"/>
      <c r="S11" s="226">
        <v>3.9</v>
      </c>
      <c r="T11" s="226">
        <v>4</v>
      </c>
      <c r="U11" s="226">
        <v>3.6</v>
      </c>
      <c r="V11" s="226">
        <v>3.8</v>
      </c>
      <c r="W11" s="226"/>
      <c r="X11" s="226"/>
      <c r="Y11" s="226">
        <v>4</v>
      </c>
      <c r="Z11" s="226">
        <v>4.16</v>
      </c>
      <c r="AA11" s="226">
        <v>3.67</v>
      </c>
      <c r="AB11" s="226">
        <v>3.86</v>
      </c>
      <c r="AC11" s="226"/>
      <c r="AD11" s="226"/>
      <c r="AE11" s="226"/>
      <c r="AF11" s="270">
        <v>3</v>
      </c>
      <c r="AG11" s="270">
        <v>0</v>
      </c>
      <c r="AH11" s="270">
        <v>0</v>
      </c>
      <c r="AI11" s="270"/>
      <c r="AJ11" s="270"/>
      <c r="AK11" s="270"/>
      <c r="AL11" s="270"/>
      <c r="AM11" s="270"/>
      <c r="AN11" s="227"/>
    </row>
    <row r="12" spans="1:40" ht="19.5" customHeight="1" x14ac:dyDescent="0.25">
      <c r="A12" s="248">
        <v>7</v>
      </c>
      <c r="B12" s="248" t="s">
        <v>86</v>
      </c>
      <c r="C12" s="1072" t="s">
        <v>94</v>
      </c>
      <c r="D12" s="250">
        <v>1</v>
      </c>
      <c r="E12" s="250">
        <v>32</v>
      </c>
      <c r="F12" s="250">
        <v>1</v>
      </c>
      <c r="G12" s="465">
        <v>121</v>
      </c>
      <c r="H12" s="270">
        <v>126</v>
      </c>
      <c r="I12" s="270">
        <v>19</v>
      </c>
      <c r="J12" s="270">
        <v>31</v>
      </c>
      <c r="K12" s="270">
        <v>16</v>
      </c>
      <c r="L12" s="270">
        <v>8</v>
      </c>
      <c r="M12" s="270">
        <v>2</v>
      </c>
      <c r="N12" s="270">
        <v>4</v>
      </c>
      <c r="O12" s="270">
        <v>0</v>
      </c>
      <c r="P12" s="270">
        <v>0</v>
      </c>
      <c r="Q12" s="270">
        <v>0</v>
      </c>
      <c r="R12" s="270">
        <v>0</v>
      </c>
      <c r="S12" s="251">
        <v>3.5</v>
      </c>
      <c r="T12" s="251">
        <v>3.6</v>
      </c>
      <c r="U12" s="251">
        <v>3.75</v>
      </c>
      <c r="V12" s="251">
        <v>3.6</v>
      </c>
      <c r="W12" s="251">
        <v>3.4</v>
      </c>
      <c r="X12" s="251">
        <v>3.4</v>
      </c>
      <c r="Y12" s="251">
        <v>3.5</v>
      </c>
      <c r="Z12" s="251">
        <v>3.7</v>
      </c>
      <c r="AA12" s="251">
        <v>3.75</v>
      </c>
      <c r="AB12" s="251">
        <v>3.8130000000000002</v>
      </c>
      <c r="AC12" s="1173">
        <v>58</v>
      </c>
      <c r="AD12" s="1173">
        <v>3.6</v>
      </c>
      <c r="AE12" s="1173">
        <v>56</v>
      </c>
      <c r="AF12" s="270">
        <v>1</v>
      </c>
      <c r="AG12" s="270">
        <v>1</v>
      </c>
      <c r="AH12" s="270">
        <v>0</v>
      </c>
      <c r="AI12" s="270">
        <v>0</v>
      </c>
      <c r="AJ12" s="270">
        <v>0</v>
      </c>
      <c r="AK12" s="270">
        <v>0</v>
      </c>
      <c r="AL12" s="270">
        <v>0</v>
      </c>
      <c r="AM12" s="270">
        <v>0</v>
      </c>
      <c r="AN12" s="249"/>
    </row>
    <row r="13" spans="1:40" ht="25.5" x14ac:dyDescent="0.25">
      <c r="A13" s="267">
        <v>8</v>
      </c>
      <c r="B13" s="267" t="s">
        <v>86</v>
      </c>
      <c r="C13" s="1072" t="s">
        <v>95</v>
      </c>
      <c r="D13" s="271">
        <v>1</v>
      </c>
      <c r="E13" s="271">
        <v>41</v>
      </c>
      <c r="F13" s="271">
        <v>1</v>
      </c>
      <c r="G13" s="465">
        <v>261</v>
      </c>
      <c r="H13" s="270">
        <v>445</v>
      </c>
      <c r="I13" s="270">
        <v>76</v>
      </c>
      <c r="J13" s="270">
        <v>58</v>
      </c>
      <c r="K13" s="270">
        <v>85</v>
      </c>
      <c r="L13" s="270">
        <v>33</v>
      </c>
      <c r="M13" s="270">
        <v>0</v>
      </c>
      <c r="N13" s="270">
        <v>2</v>
      </c>
      <c r="O13" s="270">
        <v>1</v>
      </c>
      <c r="P13" s="270">
        <v>0</v>
      </c>
      <c r="Q13" s="270">
        <v>1</v>
      </c>
      <c r="R13" s="270">
        <v>1</v>
      </c>
      <c r="S13" s="269">
        <v>4.069</v>
      </c>
      <c r="T13" s="269">
        <v>4.2069999999999999</v>
      </c>
      <c r="U13" s="269">
        <v>3.64</v>
      </c>
      <c r="V13" s="269">
        <v>3.8</v>
      </c>
      <c r="W13" s="269">
        <v>3.843</v>
      </c>
      <c r="X13" s="269">
        <v>3.9380000000000002</v>
      </c>
      <c r="Y13" s="269">
        <v>4.077</v>
      </c>
      <c r="Z13" s="269">
        <v>4.2750000000000004</v>
      </c>
      <c r="AA13" s="269">
        <v>4.09</v>
      </c>
      <c r="AB13" s="269">
        <v>3.91</v>
      </c>
      <c r="AC13" s="1173">
        <v>66</v>
      </c>
      <c r="AD13" s="1173">
        <v>3.625</v>
      </c>
      <c r="AE13" s="1173">
        <v>43</v>
      </c>
      <c r="AF13" s="270">
        <v>7</v>
      </c>
      <c r="AG13" s="270">
        <v>3</v>
      </c>
      <c r="AH13" s="270">
        <v>1</v>
      </c>
      <c r="AI13" s="270">
        <v>5</v>
      </c>
      <c r="AJ13" s="270">
        <v>4</v>
      </c>
      <c r="AK13" s="270">
        <v>1</v>
      </c>
      <c r="AL13" s="270">
        <v>2</v>
      </c>
      <c r="AM13" s="270">
        <v>0</v>
      </c>
      <c r="AN13" s="268"/>
    </row>
    <row r="14" spans="1:40" ht="25.5" x14ac:dyDescent="0.25">
      <c r="A14" s="292">
        <v>9</v>
      </c>
      <c r="B14" s="292" t="s">
        <v>86</v>
      </c>
      <c r="C14" s="1072" t="s">
        <v>96</v>
      </c>
      <c r="D14" s="293">
        <v>1</v>
      </c>
      <c r="E14" s="293">
        <v>48</v>
      </c>
      <c r="F14" s="293">
        <v>4</v>
      </c>
      <c r="G14" s="465">
        <v>284</v>
      </c>
      <c r="H14" s="270">
        <v>332</v>
      </c>
      <c r="I14" s="270">
        <v>29</v>
      </c>
      <c r="J14" s="270">
        <v>66</v>
      </c>
      <c r="K14" s="270">
        <v>61</v>
      </c>
      <c r="L14" s="270">
        <v>18</v>
      </c>
      <c r="M14" s="270">
        <v>3</v>
      </c>
      <c r="N14" s="270">
        <v>10</v>
      </c>
      <c r="O14" s="270">
        <v>0</v>
      </c>
      <c r="P14" s="270">
        <v>0</v>
      </c>
      <c r="Q14" s="270">
        <v>1</v>
      </c>
      <c r="R14" s="270">
        <v>0</v>
      </c>
      <c r="S14" s="294">
        <v>4</v>
      </c>
      <c r="T14" s="294">
        <v>4.25</v>
      </c>
      <c r="U14" s="294">
        <v>3.8</v>
      </c>
      <c r="V14" s="294">
        <v>3.56</v>
      </c>
      <c r="W14" s="294">
        <v>3.93</v>
      </c>
      <c r="X14" s="294">
        <v>3.76</v>
      </c>
      <c r="Y14" s="294">
        <v>4</v>
      </c>
      <c r="Z14" s="294">
        <v>4</v>
      </c>
      <c r="AA14" s="294">
        <v>4</v>
      </c>
      <c r="AB14" s="294">
        <v>4</v>
      </c>
      <c r="AC14" s="1173">
        <v>62</v>
      </c>
      <c r="AD14" s="1173">
        <v>4</v>
      </c>
      <c r="AE14" s="1173">
        <v>53</v>
      </c>
      <c r="AF14" s="270">
        <v>2</v>
      </c>
      <c r="AG14" s="270">
        <v>0</v>
      </c>
      <c r="AH14" s="270">
        <v>0</v>
      </c>
      <c r="AI14" s="270"/>
      <c r="AJ14" s="270"/>
      <c r="AK14" s="270"/>
      <c r="AL14" s="270"/>
      <c r="AM14" s="270"/>
      <c r="AN14" s="295"/>
    </row>
    <row r="15" spans="1:40" ht="25.5" x14ac:dyDescent="0.25">
      <c r="A15" s="313">
        <v>10</v>
      </c>
      <c r="B15" s="313" t="s">
        <v>86</v>
      </c>
      <c r="C15" s="1072" t="s">
        <v>97</v>
      </c>
      <c r="D15" s="315">
        <v>0.82</v>
      </c>
      <c r="E15" s="315">
        <v>49</v>
      </c>
      <c r="F15" s="315">
        <v>1</v>
      </c>
      <c r="G15" s="270">
        <v>355</v>
      </c>
      <c r="H15" s="270">
        <v>351</v>
      </c>
      <c r="I15" s="270">
        <v>44</v>
      </c>
      <c r="J15" s="270">
        <v>83</v>
      </c>
      <c r="K15" s="270">
        <v>71</v>
      </c>
      <c r="L15" s="270">
        <v>15</v>
      </c>
      <c r="M15" s="270">
        <v>8</v>
      </c>
      <c r="N15" s="270">
        <v>6</v>
      </c>
      <c r="O15" s="270">
        <v>0</v>
      </c>
      <c r="P15" s="270">
        <v>1</v>
      </c>
      <c r="Q15" s="270">
        <v>0</v>
      </c>
      <c r="R15" s="270">
        <v>0</v>
      </c>
      <c r="S15" s="316">
        <v>3.9289999999999998</v>
      </c>
      <c r="T15" s="316">
        <v>3.988</v>
      </c>
      <c r="U15" s="316">
        <v>3.5750000000000002</v>
      </c>
      <c r="V15" s="316">
        <v>3.6030000000000002</v>
      </c>
      <c r="W15" s="316">
        <v>4.2</v>
      </c>
      <c r="X15" s="316">
        <v>4.4669999999999996</v>
      </c>
      <c r="Y15" s="316">
        <v>3.9009999999999998</v>
      </c>
      <c r="Z15" s="316">
        <v>4</v>
      </c>
      <c r="AA15" s="316">
        <v>4.1639999999999997</v>
      </c>
      <c r="AB15" s="316">
        <v>3.8359999999999999</v>
      </c>
      <c r="AC15" s="1173">
        <v>71</v>
      </c>
      <c r="AD15" s="1173">
        <v>4</v>
      </c>
      <c r="AE15" s="1173">
        <v>50</v>
      </c>
      <c r="AF15" s="270">
        <v>4</v>
      </c>
      <c r="AG15" s="270">
        <v>0</v>
      </c>
      <c r="AH15" s="270">
        <v>0</v>
      </c>
      <c r="AI15" s="270">
        <v>2</v>
      </c>
      <c r="AJ15" s="270">
        <v>2</v>
      </c>
      <c r="AK15" s="270">
        <v>2</v>
      </c>
      <c r="AL15" s="270">
        <v>1</v>
      </c>
      <c r="AM15" s="270">
        <v>0</v>
      </c>
      <c r="AN15" s="314"/>
    </row>
    <row r="16" spans="1:40" ht="25.5" x14ac:dyDescent="0.25">
      <c r="A16" s="191">
        <v>11</v>
      </c>
      <c r="B16" s="191" t="s">
        <v>86</v>
      </c>
      <c r="C16" s="1072" t="s">
        <v>98</v>
      </c>
      <c r="D16" s="203">
        <v>0.8</v>
      </c>
      <c r="E16" s="203">
        <v>30</v>
      </c>
      <c r="F16" s="203">
        <v>0</v>
      </c>
      <c r="G16" s="626">
        <v>237</v>
      </c>
      <c r="H16" s="627">
        <v>220</v>
      </c>
      <c r="I16" s="627">
        <v>25</v>
      </c>
      <c r="J16" s="627">
        <v>51</v>
      </c>
      <c r="K16" s="627">
        <v>43</v>
      </c>
      <c r="L16" s="627">
        <v>12</v>
      </c>
      <c r="M16" s="627">
        <v>0</v>
      </c>
      <c r="N16" s="627">
        <v>2</v>
      </c>
      <c r="O16" s="627">
        <v>0</v>
      </c>
      <c r="P16" s="627">
        <v>0</v>
      </c>
      <c r="Q16" s="627">
        <v>3</v>
      </c>
      <c r="R16" s="627">
        <v>0</v>
      </c>
      <c r="S16" s="204">
        <v>3.72</v>
      </c>
      <c r="T16" s="204">
        <v>3.86</v>
      </c>
      <c r="U16" s="204">
        <v>3.4</v>
      </c>
      <c r="V16" s="204">
        <v>3.31</v>
      </c>
      <c r="W16" s="204">
        <v>3.6</v>
      </c>
      <c r="X16" s="204">
        <v>3.9</v>
      </c>
      <c r="Y16" s="204">
        <v>3.78</v>
      </c>
      <c r="Z16" s="204">
        <v>3.76</v>
      </c>
      <c r="AA16" s="204">
        <v>3.6</v>
      </c>
      <c r="AB16" s="204">
        <v>3.65</v>
      </c>
      <c r="AC16" s="1173">
        <v>58</v>
      </c>
      <c r="AD16" s="1173">
        <v>3</v>
      </c>
      <c r="AE16" s="1173">
        <v>58</v>
      </c>
      <c r="AF16" s="270">
        <v>0</v>
      </c>
      <c r="AG16" s="270">
        <v>0</v>
      </c>
      <c r="AH16" s="270">
        <v>0</v>
      </c>
      <c r="AI16" s="270">
        <v>3</v>
      </c>
      <c r="AJ16" s="270">
        <v>2</v>
      </c>
      <c r="AK16" s="270">
        <v>1</v>
      </c>
      <c r="AL16" s="270">
        <v>2</v>
      </c>
      <c r="AM16" s="270">
        <v>0</v>
      </c>
      <c r="AN16" s="196"/>
    </row>
    <row r="17" spans="1:1024" ht="25.5" x14ac:dyDescent="0.25">
      <c r="A17" s="335">
        <v>12</v>
      </c>
      <c r="B17" s="335" t="s">
        <v>86</v>
      </c>
      <c r="C17" s="1072" t="s">
        <v>99</v>
      </c>
      <c r="D17" s="337">
        <v>1</v>
      </c>
      <c r="E17" s="337">
        <v>86</v>
      </c>
      <c r="F17" s="337">
        <v>4</v>
      </c>
      <c r="G17" s="465">
        <v>574</v>
      </c>
      <c r="H17" s="270">
        <v>630</v>
      </c>
      <c r="I17" s="270">
        <v>116</v>
      </c>
      <c r="J17" s="270">
        <v>136</v>
      </c>
      <c r="K17" s="270">
        <v>114</v>
      </c>
      <c r="L17" s="270">
        <v>55</v>
      </c>
      <c r="M17" s="270">
        <v>9</v>
      </c>
      <c r="N17" s="270">
        <v>13</v>
      </c>
      <c r="O17" s="270">
        <v>4</v>
      </c>
      <c r="P17" s="270">
        <v>1</v>
      </c>
      <c r="Q17" s="270">
        <v>4</v>
      </c>
      <c r="R17" s="270">
        <v>2</v>
      </c>
      <c r="S17" s="338">
        <v>3.8</v>
      </c>
      <c r="T17" s="338">
        <v>3.9</v>
      </c>
      <c r="U17" s="338">
        <v>3.6</v>
      </c>
      <c r="V17" s="338">
        <v>3.8</v>
      </c>
      <c r="W17" s="338">
        <v>3.7</v>
      </c>
      <c r="X17" s="338">
        <v>3.6</v>
      </c>
      <c r="Y17" s="338">
        <v>3.8</v>
      </c>
      <c r="Z17" s="338">
        <v>3.9</v>
      </c>
      <c r="AA17" s="338">
        <v>3.8</v>
      </c>
      <c r="AB17" s="338">
        <v>3.9</v>
      </c>
      <c r="AC17" s="1173">
        <v>55</v>
      </c>
      <c r="AD17" s="1173">
        <v>3.4</v>
      </c>
      <c r="AE17" s="1173">
        <v>46</v>
      </c>
      <c r="AF17" s="270">
        <v>4</v>
      </c>
      <c r="AG17" s="270">
        <v>1</v>
      </c>
      <c r="AH17" s="270">
        <v>1</v>
      </c>
      <c r="AI17" s="270">
        <v>3</v>
      </c>
      <c r="AJ17" s="270">
        <v>1</v>
      </c>
      <c r="AK17" s="270">
        <v>1</v>
      </c>
      <c r="AL17" s="270">
        <v>1</v>
      </c>
      <c r="AM17" s="270">
        <v>0</v>
      </c>
      <c r="AN17" s="336"/>
    </row>
    <row r="18" spans="1:1024" ht="25.5" x14ac:dyDescent="0.25">
      <c r="A18" s="358">
        <v>13</v>
      </c>
      <c r="B18" s="358" t="s">
        <v>86</v>
      </c>
      <c r="C18" s="1077" t="s">
        <v>337</v>
      </c>
      <c r="D18" s="360">
        <v>1.8</v>
      </c>
      <c r="E18" s="360">
        <v>27</v>
      </c>
      <c r="F18" s="360">
        <v>2</v>
      </c>
      <c r="G18" s="465">
        <v>149</v>
      </c>
      <c r="H18" s="270">
        <v>149</v>
      </c>
      <c r="I18" s="270">
        <v>22</v>
      </c>
      <c r="J18" s="270">
        <v>39</v>
      </c>
      <c r="K18" s="270">
        <v>26</v>
      </c>
      <c r="L18" s="270">
        <v>10</v>
      </c>
      <c r="M18" s="270">
        <v>3</v>
      </c>
      <c r="N18" s="270">
        <v>3</v>
      </c>
      <c r="O18" s="270">
        <v>1</v>
      </c>
      <c r="P18" s="270">
        <v>1</v>
      </c>
      <c r="Q18" s="270">
        <v>0</v>
      </c>
      <c r="R18" s="270">
        <v>1</v>
      </c>
      <c r="S18" s="361">
        <v>3.9</v>
      </c>
      <c r="T18" s="361">
        <v>3.9</v>
      </c>
      <c r="U18" s="361">
        <v>3.73</v>
      </c>
      <c r="V18" s="361">
        <v>3.88</v>
      </c>
      <c r="W18" s="361">
        <v>3.82</v>
      </c>
      <c r="X18" s="361">
        <v>4.09</v>
      </c>
      <c r="Y18" s="361">
        <v>4</v>
      </c>
      <c r="Z18" s="361">
        <v>3.94</v>
      </c>
      <c r="AA18" s="361">
        <v>4</v>
      </c>
      <c r="AB18" s="361">
        <v>4</v>
      </c>
      <c r="AC18" s="1173">
        <v>70.3</v>
      </c>
      <c r="AD18" s="1173">
        <v>4</v>
      </c>
      <c r="AE18" s="1173">
        <v>55</v>
      </c>
      <c r="AF18" s="270">
        <v>1</v>
      </c>
      <c r="AG18" s="270">
        <v>1</v>
      </c>
      <c r="AH18" s="270">
        <v>0</v>
      </c>
      <c r="AI18" s="270">
        <v>2</v>
      </c>
      <c r="AJ18" s="270">
        <v>2</v>
      </c>
      <c r="AK18" s="270">
        <v>2</v>
      </c>
      <c r="AL18" s="270">
        <v>1</v>
      </c>
      <c r="AM18" s="270">
        <v>0</v>
      </c>
      <c r="AN18" s="359"/>
    </row>
    <row r="19" spans="1:1024" ht="25.5" x14ac:dyDescent="0.25">
      <c r="A19" s="381">
        <v>14</v>
      </c>
      <c r="B19" s="381" t="s">
        <v>86</v>
      </c>
      <c r="C19" s="1072" t="s">
        <v>100</v>
      </c>
      <c r="D19" s="383">
        <v>1</v>
      </c>
      <c r="E19" s="383">
        <v>18</v>
      </c>
      <c r="F19" s="383">
        <v>1</v>
      </c>
      <c r="G19" s="465">
        <v>68</v>
      </c>
      <c r="H19" s="270">
        <v>81</v>
      </c>
      <c r="I19" s="270">
        <v>14</v>
      </c>
      <c r="J19" s="270">
        <v>23</v>
      </c>
      <c r="K19" s="270">
        <v>17</v>
      </c>
      <c r="L19" s="270">
        <v>1</v>
      </c>
      <c r="M19" s="270">
        <v>5</v>
      </c>
      <c r="N19" s="270">
        <v>0</v>
      </c>
      <c r="O19" s="270">
        <v>0</v>
      </c>
      <c r="P19" s="270">
        <v>3</v>
      </c>
      <c r="Q19" s="270">
        <v>0</v>
      </c>
      <c r="R19" s="270">
        <v>0</v>
      </c>
      <c r="S19" s="384">
        <v>3.652173913043478</v>
      </c>
      <c r="T19" s="384">
        <v>3.652173913043478</v>
      </c>
      <c r="U19" s="384">
        <v>3.82</v>
      </c>
      <c r="V19" s="384">
        <v>4</v>
      </c>
      <c r="W19" s="384">
        <v>3</v>
      </c>
      <c r="X19" s="384">
        <v>3</v>
      </c>
      <c r="Y19" s="384">
        <v>3.66</v>
      </c>
      <c r="Z19" s="384">
        <v>3.782</v>
      </c>
      <c r="AA19" s="384">
        <v>3.76</v>
      </c>
      <c r="AB19" s="384">
        <v>3.59</v>
      </c>
      <c r="AC19" s="1173">
        <v>42</v>
      </c>
      <c r="AD19" s="1173">
        <v>2</v>
      </c>
      <c r="AE19" s="1173"/>
      <c r="AF19" s="270">
        <v>0</v>
      </c>
      <c r="AG19" s="270">
        <v>0</v>
      </c>
      <c r="AH19" s="270"/>
      <c r="AI19" s="270">
        <v>0</v>
      </c>
      <c r="AJ19" s="270">
        <v>0</v>
      </c>
      <c r="AK19" s="270">
        <v>0</v>
      </c>
      <c r="AL19" s="270">
        <v>0</v>
      </c>
      <c r="AM19" s="270">
        <v>1</v>
      </c>
      <c r="AN19" s="382"/>
    </row>
    <row r="20" spans="1:1024" ht="25.5" x14ac:dyDescent="0.25">
      <c r="A20" s="405">
        <v>15</v>
      </c>
      <c r="B20" s="405" t="s">
        <v>86</v>
      </c>
      <c r="C20" s="1077" t="s">
        <v>339</v>
      </c>
      <c r="D20" s="407">
        <v>1.61</v>
      </c>
      <c r="E20" s="407">
        <v>40</v>
      </c>
      <c r="F20" s="407">
        <v>1</v>
      </c>
      <c r="G20" s="465">
        <v>219</v>
      </c>
      <c r="H20" s="270">
        <v>236</v>
      </c>
      <c r="I20" s="270">
        <v>59</v>
      </c>
      <c r="J20" s="270">
        <v>54</v>
      </c>
      <c r="K20" s="270">
        <v>43</v>
      </c>
      <c r="L20" s="270">
        <v>17</v>
      </c>
      <c r="M20" s="270">
        <v>1</v>
      </c>
      <c r="N20" s="270">
        <v>3</v>
      </c>
      <c r="O20" s="270">
        <v>0</v>
      </c>
      <c r="P20" s="270">
        <v>0</v>
      </c>
      <c r="Q20" s="270">
        <v>1</v>
      </c>
      <c r="R20" s="270">
        <v>0</v>
      </c>
      <c r="S20" s="408">
        <v>3.8</v>
      </c>
      <c r="T20" s="408">
        <v>3.8</v>
      </c>
      <c r="U20" s="408">
        <v>3.7</v>
      </c>
      <c r="V20" s="408">
        <v>3.6</v>
      </c>
      <c r="W20" s="408">
        <v>4.0999999999999996</v>
      </c>
      <c r="X20" s="408">
        <v>3.9</v>
      </c>
      <c r="Y20" s="408">
        <v>3.6</v>
      </c>
      <c r="Z20" s="408">
        <v>3.8</v>
      </c>
      <c r="AA20" s="408">
        <v>4</v>
      </c>
      <c r="AB20" s="408">
        <v>4</v>
      </c>
      <c r="AC20" s="1173">
        <v>56</v>
      </c>
      <c r="AD20" s="1173">
        <v>3</v>
      </c>
      <c r="AE20" s="1173">
        <v>35</v>
      </c>
      <c r="AF20" s="270">
        <v>2</v>
      </c>
      <c r="AG20" s="270">
        <v>0</v>
      </c>
      <c r="AH20" s="270">
        <v>0</v>
      </c>
      <c r="AI20" s="270">
        <v>1</v>
      </c>
      <c r="AJ20" s="270">
        <v>0</v>
      </c>
      <c r="AK20" s="270">
        <v>1</v>
      </c>
      <c r="AL20" s="270">
        <v>0</v>
      </c>
      <c r="AM20" s="270">
        <v>0</v>
      </c>
      <c r="AN20" s="406"/>
    </row>
    <row r="21" spans="1:1024" ht="25.5" x14ac:dyDescent="0.25">
      <c r="A21" s="429">
        <v>16</v>
      </c>
      <c r="B21" s="429" t="s">
        <v>86</v>
      </c>
      <c r="C21" s="1072" t="s">
        <v>101</v>
      </c>
      <c r="D21" s="435">
        <v>1497.8</v>
      </c>
      <c r="E21" s="433">
        <v>32</v>
      </c>
      <c r="F21" s="433"/>
      <c r="G21" s="465">
        <v>145</v>
      </c>
      <c r="H21" s="270">
        <v>169</v>
      </c>
      <c r="I21" s="270">
        <v>34</v>
      </c>
      <c r="J21" s="270">
        <v>35</v>
      </c>
      <c r="K21" s="270">
        <v>38</v>
      </c>
      <c r="L21" s="270">
        <v>13</v>
      </c>
      <c r="M21" s="270">
        <v>1</v>
      </c>
      <c r="N21" s="270">
        <v>0</v>
      </c>
      <c r="O21" s="270">
        <v>0</v>
      </c>
      <c r="P21" s="270">
        <v>0</v>
      </c>
      <c r="Q21" s="270">
        <v>0</v>
      </c>
      <c r="R21" s="270">
        <v>0</v>
      </c>
      <c r="S21" s="434">
        <v>3.9</v>
      </c>
      <c r="T21" s="434">
        <v>4</v>
      </c>
      <c r="U21" s="434">
        <v>3.5</v>
      </c>
      <c r="V21" s="434">
        <v>3.4</v>
      </c>
      <c r="W21" s="434">
        <v>3.1</v>
      </c>
      <c r="X21" s="434">
        <v>3.5</v>
      </c>
      <c r="Y21" s="434">
        <v>3.7</v>
      </c>
      <c r="Z21" s="434">
        <v>4</v>
      </c>
      <c r="AA21" s="434">
        <v>3.5</v>
      </c>
      <c r="AB21" s="434">
        <v>3.6</v>
      </c>
      <c r="AC21" s="1173">
        <v>45</v>
      </c>
      <c r="AD21" s="1173">
        <v>3</v>
      </c>
      <c r="AE21" s="1173">
        <v>49</v>
      </c>
      <c r="AF21" s="270">
        <v>0</v>
      </c>
      <c r="AG21" s="270">
        <v>0</v>
      </c>
      <c r="AH21" s="270">
        <v>0</v>
      </c>
      <c r="AI21" s="270">
        <v>1</v>
      </c>
      <c r="AJ21" s="270">
        <v>1</v>
      </c>
      <c r="AK21" s="270">
        <v>1</v>
      </c>
      <c r="AL21" s="270">
        <v>1</v>
      </c>
      <c r="AM21" s="270">
        <v>0</v>
      </c>
      <c r="AN21" s="431"/>
    </row>
    <row r="22" spans="1:1024" ht="25.5" x14ac:dyDescent="0.25">
      <c r="A22" s="457">
        <v>17</v>
      </c>
      <c r="B22" s="457" t="s">
        <v>86</v>
      </c>
      <c r="C22" s="1077" t="s">
        <v>362</v>
      </c>
      <c r="D22" s="459">
        <v>1.4930000000000001</v>
      </c>
      <c r="E22" s="459">
        <v>27</v>
      </c>
      <c r="F22" s="459">
        <v>0</v>
      </c>
      <c r="G22" s="463">
        <v>110</v>
      </c>
      <c r="H22" s="463">
        <v>128</v>
      </c>
      <c r="I22" s="463">
        <v>26</v>
      </c>
      <c r="J22" s="463">
        <v>19</v>
      </c>
      <c r="K22" s="463">
        <v>19</v>
      </c>
      <c r="L22" s="463">
        <v>14</v>
      </c>
      <c r="M22" s="627">
        <v>0</v>
      </c>
      <c r="N22" s="627">
        <v>2</v>
      </c>
      <c r="O22" s="627">
        <v>0</v>
      </c>
      <c r="P22" s="627">
        <v>0</v>
      </c>
      <c r="Q22" s="627">
        <v>2</v>
      </c>
      <c r="R22" s="627">
        <v>0</v>
      </c>
      <c r="S22" s="460">
        <v>3.7</v>
      </c>
      <c r="T22" s="460">
        <v>3.7</v>
      </c>
      <c r="U22" s="460">
        <v>3.6</v>
      </c>
      <c r="V22" s="460">
        <v>3.6</v>
      </c>
      <c r="W22" s="460">
        <v>3.6</v>
      </c>
      <c r="X22" s="460">
        <v>3.3</v>
      </c>
      <c r="Y22" s="460">
        <v>3.6</v>
      </c>
      <c r="Z22" s="460">
        <v>3.6</v>
      </c>
      <c r="AA22" s="460">
        <v>3.8</v>
      </c>
      <c r="AB22" s="460">
        <v>3.6</v>
      </c>
      <c r="AC22" s="1173">
        <v>52.2</v>
      </c>
      <c r="AD22" s="1173">
        <v>3</v>
      </c>
      <c r="AE22" s="1173">
        <v>46.8</v>
      </c>
      <c r="AF22" s="270">
        <v>3</v>
      </c>
      <c r="AG22" s="270">
        <v>0</v>
      </c>
      <c r="AH22" s="270">
        <v>0</v>
      </c>
      <c r="AI22" s="270">
        <v>1</v>
      </c>
      <c r="AJ22" s="270">
        <v>1</v>
      </c>
      <c r="AK22" s="270">
        <v>0</v>
      </c>
      <c r="AL22" s="270">
        <v>0</v>
      </c>
      <c r="AM22" s="270">
        <v>0</v>
      </c>
      <c r="AN22" s="458"/>
    </row>
    <row r="23" spans="1:1024" ht="25.5" x14ac:dyDescent="0.25">
      <c r="A23" s="480">
        <v>18</v>
      </c>
      <c r="B23" s="480" t="s">
        <v>86</v>
      </c>
      <c r="C23" s="1078" t="s">
        <v>340</v>
      </c>
      <c r="D23" s="483">
        <v>1</v>
      </c>
      <c r="E23" s="483">
        <v>24</v>
      </c>
      <c r="F23" s="483">
        <v>1</v>
      </c>
      <c r="G23" s="464">
        <v>82</v>
      </c>
      <c r="H23" s="466">
        <v>102</v>
      </c>
      <c r="I23" s="466">
        <v>18</v>
      </c>
      <c r="J23" s="466">
        <v>23</v>
      </c>
      <c r="K23" s="466">
        <v>21</v>
      </c>
      <c r="L23" s="466">
        <v>11</v>
      </c>
      <c r="M23" s="466">
        <v>0</v>
      </c>
      <c r="N23" s="466">
        <v>2</v>
      </c>
      <c r="O23" s="466">
        <v>0</v>
      </c>
      <c r="P23" s="466">
        <v>0</v>
      </c>
      <c r="Q23" s="466">
        <v>0</v>
      </c>
      <c r="R23" s="466">
        <v>0</v>
      </c>
      <c r="S23" s="484">
        <v>4.0999999999999996</v>
      </c>
      <c r="T23" s="484">
        <v>4.3</v>
      </c>
      <c r="U23" s="484">
        <v>3.5</v>
      </c>
      <c r="V23" s="484">
        <v>3.5</v>
      </c>
      <c r="W23" s="484">
        <v>4.0999999999999996</v>
      </c>
      <c r="X23" s="484">
        <v>3.6</v>
      </c>
      <c r="Y23" s="484">
        <v>3.81</v>
      </c>
      <c r="Z23" s="484">
        <v>3.9089999999999998</v>
      </c>
      <c r="AA23" s="484">
        <v>4</v>
      </c>
      <c r="AB23" s="484">
        <v>4</v>
      </c>
      <c r="AC23" s="1173">
        <v>68</v>
      </c>
      <c r="AD23" s="1173">
        <v>4</v>
      </c>
      <c r="AE23" s="1173">
        <v>56</v>
      </c>
      <c r="AF23" s="270">
        <v>0</v>
      </c>
      <c r="AG23" s="270">
        <v>0</v>
      </c>
      <c r="AH23" s="270">
        <v>0</v>
      </c>
      <c r="AI23" s="270">
        <v>0</v>
      </c>
      <c r="AJ23" s="270">
        <v>0</v>
      </c>
      <c r="AK23" s="270">
        <v>0</v>
      </c>
      <c r="AL23" s="270">
        <v>0</v>
      </c>
      <c r="AM23" s="270">
        <v>0</v>
      </c>
      <c r="AN23" s="481"/>
    </row>
    <row r="24" spans="1:1024" ht="25.5" x14ac:dyDescent="0.25">
      <c r="A24" s="499">
        <v>19</v>
      </c>
      <c r="B24" s="499" t="s">
        <v>86</v>
      </c>
      <c r="C24" s="1079" t="s">
        <v>341</v>
      </c>
      <c r="D24" s="504">
        <v>1</v>
      </c>
      <c r="E24" s="504">
        <v>78</v>
      </c>
      <c r="F24" s="504">
        <v>2</v>
      </c>
      <c r="G24" s="626">
        <v>678</v>
      </c>
      <c r="H24" s="627">
        <v>601</v>
      </c>
      <c r="I24" s="627">
        <v>82</v>
      </c>
      <c r="J24" s="627">
        <v>151</v>
      </c>
      <c r="K24" s="627">
        <v>114</v>
      </c>
      <c r="L24" s="627">
        <v>0</v>
      </c>
      <c r="M24" s="627">
        <v>3</v>
      </c>
      <c r="N24" s="627">
        <v>0</v>
      </c>
      <c r="O24" s="627">
        <v>0</v>
      </c>
      <c r="P24" s="627">
        <v>2</v>
      </c>
      <c r="Q24" s="627">
        <v>0</v>
      </c>
      <c r="R24" s="627">
        <v>0</v>
      </c>
      <c r="S24" s="505">
        <v>3.8570000000000002</v>
      </c>
      <c r="T24" s="505">
        <v>3.952</v>
      </c>
      <c r="U24" s="505">
        <v>3.6749999999999998</v>
      </c>
      <c r="V24" s="505">
        <v>3.75</v>
      </c>
      <c r="W24" s="506"/>
      <c r="X24" s="506"/>
      <c r="Y24" s="505">
        <v>3.67</v>
      </c>
      <c r="Z24" s="505">
        <v>4.2640000000000002</v>
      </c>
      <c r="AA24" s="505">
        <v>4.3419999999999996</v>
      </c>
      <c r="AB24" s="505">
        <v>4.1139999999999999</v>
      </c>
      <c r="AC24" s="1174"/>
      <c r="AD24" s="1174"/>
      <c r="AE24" s="1174"/>
      <c r="AF24" s="270">
        <v>6</v>
      </c>
      <c r="AG24" s="270">
        <v>4</v>
      </c>
      <c r="AH24" s="270">
        <v>0</v>
      </c>
      <c r="AI24" s="270"/>
      <c r="AJ24" s="270"/>
      <c r="AK24" s="270"/>
      <c r="AL24" s="270"/>
      <c r="AM24" s="270"/>
      <c r="AN24" s="502"/>
    </row>
    <row r="25" spans="1:1024" ht="25.5" x14ac:dyDescent="0.25">
      <c r="A25" s="523">
        <v>20</v>
      </c>
      <c r="B25" s="523" t="s">
        <v>86</v>
      </c>
      <c r="C25" s="1072" t="s">
        <v>104</v>
      </c>
      <c r="D25" s="526">
        <v>1</v>
      </c>
      <c r="E25" s="526">
        <v>26</v>
      </c>
      <c r="F25" s="526">
        <v>27</v>
      </c>
      <c r="G25" s="1130">
        <v>216</v>
      </c>
      <c r="H25" s="1131">
        <v>222</v>
      </c>
      <c r="I25" s="1131">
        <v>34</v>
      </c>
      <c r="J25" s="1131">
        <v>59</v>
      </c>
      <c r="K25" s="1131">
        <v>34</v>
      </c>
      <c r="L25" s="1131">
        <v>34</v>
      </c>
      <c r="M25" s="1131">
        <v>3</v>
      </c>
      <c r="N25" s="1131">
        <v>3</v>
      </c>
      <c r="O25" s="1131">
        <v>0</v>
      </c>
      <c r="P25" s="1131">
        <v>0</v>
      </c>
      <c r="Q25" s="1131">
        <v>0</v>
      </c>
      <c r="R25" s="1131">
        <v>0</v>
      </c>
      <c r="S25" s="527">
        <v>4</v>
      </c>
      <c r="T25" s="527">
        <v>4</v>
      </c>
      <c r="U25" s="527">
        <v>3.5</v>
      </c>
      <c r="V25" s="527">
        <v>3.6</v>
      </c>
      <c r="W25" s="527">
        <v>3.5</v>
      </c>
      <c r="X25" s="527">
        <v>3.6</v>
      </c>
      <c r="Y25" s="527">
        <v>4.0999999999999996</v>
      </c>
      <c r="Z25" s="527">
        <v>4.3499999999999996</v>
      </c>
      <c r="AA25" s="527" t="s">
        <v>350</v>
      </c>
      <c r="AB25" s="527">
        <v>3.7</v>
      </c>
      <c r="AC25" s="1176">
        <v>45</v>
      </c>
      <c r="AD25" s="1176">
        <v>3</v>
      </c>
      <c r="AE25" s="1176">
        <v>27</v>
      </c>
      <c r="AF25" s="270">
        <v>2</v>
      </c>
      <c r="AG25" s="270">
        <v>1</v>
      </c>
      <c r="AH25" s="270">
        <v>0</v>
      </c>
      <c r="AI25" s="270">
        <v>0</v>
      </c>
      <c r="AJ25" s="270">
        <v>0</v>
      </c>
      <c r="AK25" s="270">
        <v>0</v>
      </c>
      <c r="AL25" s="270">
        <v>0</v>
      </c>
      <c r="AM25" s="270">
        <v>0</v>
      </c>
      <c r="AN25" s="524"/>
    </row>
    <row r="26" spans="1:1024" ht="25.5" x14ac:dyDescent="0.25">
      <c r="A26" s="544">
        <v>21</v>
      </c>
      <c r="B26" s="544" t="s">
        <v>86</v>
      </c>
      <c r="C26" s="1072" t="s">
        <v>106</v>
      </c>
      <c r="D26" s="547">
        <v>1</v>
      </c>
      <c r="E26" s="547">
        <v>30</v>
      </c>
      <c r="F26" s="547">
        <v>1</v>
      </c>
      <c r="G26" s="1132">
        <v>185</v>
      </c>
      <c r="H26" s="1133">
        <v>178</v>
      </c>
      <c r="I26" s="1133">
        <v>37</v>
      </c>
      <c r="J26" s="1133">
        <v>50</v>
      </c>
      <c r="K26" s="1133">
        <v>60</v>
      </c>
      <c r="L26" s="1133">
        <v>11</v>
      </c>
      <c r="M26" s="1133">
        <v>2</v>
      </c>
      <c r="N26" s="1133">
        <v>4</v>
      </c>
      <c r="O26" s="1133">
        <v>0</v>
      </c>
      <c r="P26" s="1133">
        <v>0</v>
      </c>
      <c r="Q26" s="1133">
        <v>1</v>
      </c>
      <c r="R26" s="1133">
        <v>0</v>
      </c>
      <c r="S26" s="546">
        <v>4.08</v>
      </c>
      <c r="T26" s="546">
        <v>4.22</v>
      </c>
      <c r="U26" s="546">
        <v>3.64</v>
      </c>
      <c r="V26" s="546">
        <v>3.67</v>
      </c>
      <c r="W26" s="546">
        <v>3.5449999999999999</v>
      </c>
      <c r="X26" s="546">
        <v>3.1819999999999999</v>
      </c>
      <c r="Y26" s="546">
        <v>4</v>
      </c>
      <c r="Z26" s="546">
        <v>4</v>
      </c>
      <c r="AA26" s="546">
        <v>3.48</v>
      </c>
      <c r="AB26" s="546">
        <v>3.82</v>
      </c>
      <c r="AC26" s="1176">
        <v>45.273000000000003</v>
      </c>
      <c r="AD26" s="1176">
        <v>3.27</v>
      </c>
      <c r="AE26" s="1176"/>
      <c r="AF26" s="270">
        <v>4</v>
      </c>
      <c r="AG26" s="270">
        <v>1</v>
      </c>
      <c r="AH26" s="270">
        <v>0</v>
      </c>
      <c r="AI26" s="270"/>
      <c r="AJ26" s="270"/>
      <c r="AK26" s="270"/>
      <c r="AL26" s="270"/>
      <c r="AM26" s="270"/>
      <c r="AN26" s="545"/>
      <c r="AO26" s="501"/>
      <c r="AP26" s="501"/>
      <c r="AQ26" s="501"/>
      <c r="AR26" s="501"/>
      <c r="AS26" s="501"/>
      <c r="AT26" s="501"/>
      <c r="AU26" s="501"/>
      <c r="AV26" s="501"/>
      <c r="AW26" s="501"/>
      <c r="AX26" s="501"/>
      <c r="AY26" s="501"/>
      <c r="AZ26" s="501"/>
      <c r="BA26" s="501"/>
      <c r="BB26" s="501"/>
      <c r="BC26" s="501"/>
      <c r="BD26" s="501"/>
      <c r="BE26" s="501"/>
      <c r="BF26" s="501"/>
      <c r="BG26" s="501"/>
      <c r="BH26" s="501"/>
      <c r="BI26" s="501"/>
      <c r="BJ26" s="501"/>
      <c r="BK26" s="501"/>
      <c r="BL26" s="501"/>
      <c r="BM26" s="501"/>
      <c r="BN26" s="501"/>
      <c r="BO26" s="501"/>
      <c r="BP26" s="501"/>
      <c r="BQ26" s="501"/>
      <c r="BR26" s="501"/>
      <c r="BS26" s="501"/>
      <c r="BT26" s="501"/>
      <c r="BU26" s="501"/>
      <c r="BV26" s="501"/>
      <c r="BW26" s="501"/>
      <c r="BX26" s="501"/>
      <c r="BY26" s="501"/>
      <c r="BZ26" s="501"/>
      <c r="CA26" s="501"/>
      <c r="CB26" s="501"/>
      <c r="CC26" s="501"/>
      <c r="CD26" s="501"/>
      <c r="CE26" s="501"/>
      <c r="CF26" s="501"/>
      <c r="CG26" s="501"/>
      <c r="CH26" s="501"/>
      <c r="CI26" s="501"/>
      <c r="CJ26" s="501"/>
      <c r="CK26" s="501"/>
      <c r="CL26" s="501"/>
      <c r="CM26" s="501"/>
      <c r="CN26" s="501"/>
      <c r="CO26" s="501"/>
      <c r="CP26" s="501"/>
      <c r="CQ26" s="501"/>
      <c r="CR26" s="501"/>
      <c r="CS26" s="501"/>
      <c r="CT26" s="501"/>
      <c r="CU26" s="501"/>
      <c r="CV26" s="501"/>
      <c r="CW26" s="501"/>
      <c r="CX26" s="501"/>
      <c r="CY26" s="501"/>
      <c r="CZ26" s="501"/>
      <c r="DA26" s="501"/>
      <c r="DB26" s="501"/>
      <c r="DC26" s="501"/>
      <c r="DD26" s="501"/>
      <c r="DE26" s="501"/>
      <c r="DF26" s="501"/>
      <c r="DG26" s="501"/>
      <c r="DH26" s="501"/>
      <c r="DI26" s="501"/>
      <c r="DJ26" s="501"/>
      <c r="DK26" s="501"/>
      <c r="DL26" s="501"/>
      <c r="DM26" s="501"/>
      <c r="DN26" s="501"/>
      <c r="DO26" s="501"/>
      <c r="DP26" s="501"/>
      <c r="DQ26" s="501"/>
      <c r="DR26" s="501"/>
      <c r="DS26" s="501"/>
      <c r="DT26" s="501"/>
      <c r="DU26" s="501"/>
      <c r="DV26" s="501"/>
      <c r="DW26" s="501"/>
      <c r="DX26" s="501"/>
      <c r="DY26" s="501"/>
      <c r="DZ26" s="501"/>
      <c r="EA26" s="501"/>
      <c r="EB26" s="501"/>
      <c r="EC26" s="501"/>
      <c r="ED26" s="501"/>
      <c r="EE26" s="501"/>
      <c r="EF26" s="501"/>
      <c r="EG26" s="501"/>
      <c r="EH26" s="501"/>
      <c r="EI26" s="501"/>
      <c r="EJ26" s="501"/>
      <c r="EK26" s="501"/>
      <c r="EL26" s="501"/>
      <c r="EM26" s="501"/>
      <c r="EN26" s="501"/>
      <c r="EO26" s="501"/>
      <c r="EP26" s="501"/>
      <c r="EQ26" s="501"/>
      <c r="ER26" s="501"/>
      <c r="ES26" s="501"/>
      <c r="ET26" s="501"/>
      <c r="EU26" s="501"/>
      <c r="EV26" s="501"/>
      <c r="EW26" s="501"/>
      <c r="EX26" s="501"/>
      <c r="EY26" s="501"/>
      <c r="EZ26" s="501"/>
      <c r="FA26" s="501"/>
      <c r="FB26" s="501"/>
      <c r="FC26" s="501"/>
      <c r="FD26" s="501"/>
      <c r="FE26" s="501"/>
      <c r="FF26" s="501"/>
      <c r="FG26" s="501"/>
      <c r="FH26" s="501"/>
      <c r="FI26" s="501"/>
      <c r="FJ26" s="501"/>
      <c r="FK26" s="501"/>
      <c r="FL26" s="501"/>
      <c r="FM26" s="501"/>
      <c r="FN26" s="501"/>
      <c r="FO26" s="501"/>
      <c r="FP26" s="501"/>
      <c r="FQ26" s="501"/>
      <c r="FR26" s="501"/>
      <c r="FS26" s="501"/>
      <c r="FT26" s="501"/>
      <c r="FU26" s="501"/>
      <c r="FV26" s="501"/>
      <c r="FW26" s="501"/>
      <c r="FX26" s="501"/>
      <c r="FY26" s="501"/>
      <c r="FZ26" s="501"/>
      <c r="GA26" s="501"/>
      <c r="GB26" s="501"/>
      <c r="GC26" s="501"/>
      <c r="GD26" s="501"/>
      <c r="GE26" s="501"/>
      <c r="GF26" s="501"/>
      <c r="GG26" s="501"/>
      <c r="GH26" s="501"/>
      <c r="GI26" s="501"/>
      <c r="GJ26" s="501"/>
      <c r="GK26" s="501"/>
      <c r="GL26" s="501"/>
      <c r="GM26" s="501"/>
      <c r="GN26" s="501"/>
      <c r="GO26" s="501"/>
      <c r="GP26" s="501"/>
      <c r="GQ26" s="501"/>
      <c r="GR26" s="501"/>
      <c r="GS26" s="501"/>
      <c r="GT26" s="501"/>
      <c r="GU26" s="501"/>
      <c r="GV26" s="501"/>
      <c r="GW26" s="501"/>
      <c r="GX26" s="501"/>
      <c r="GY26" s="501"/>
      <c r="GZ26" s="501"/>
      <c r="HA26" s="501"/>
      <c r="HB26" s="501"/>
      <c r="HC26" s="501"/>
      <c r="HD26" s="501"/>
      <c r="HE26" s="501"/>
      <c r="HF26" s="501"/>
      <c r="HG26" s="501"/>
      <c r="HH26" s="501"/>
      <c r="HI26" s="501"/>
      <c r="HJ26" s="501"/>
      <c r="HK26" s="501"/>
      <c r="HL26" s="501"/>
      <c r="HM26" s="501"/>
      <c r="HN26" s="501"/>
      <c r="HO26" s="501"/>
      <c r="HP26" s="501"/>
      <c r="HQ26" s="501"/>
      <c r="HR26" s="501"/>
      <c r="HS26" s="501"/>
      <c r="HT26" s="501"/>
      <c r="HU26" s="501"/>
      <c r="HV26" s="501"/>
      <c r="HW26" s="501"/>
      <c r="HX26" s="501"/>
      <c r="HY26" s="501"/>
      <c r="HZ26" s="501"/>
      <c r="IA26" s="501"/>
      <c r="IB26" s="501"/>
      <c r="IC26" s="501"/>
      <c r="ID26" s="501"/>
      <c r="IE26" s="501"/>
      <c r="IF26" s="501"/>
      <c r="IG26" s="501"/>
      <c r="IH26" s="501"/>
      <c r="II26" s="501"/>
      <c r="IJ26" s="501"/>
      <c r="IK26" s="501"/>
      <c r="IL26" s="501"/>
      <c r="IM26" s="501"/>
      <c r="IN26" s="501"/>
      <c r="IO26" s="501"/>
      <c r="IP26" s="501"/>
      <c r="IQ26" s="501"/>
      <c r="IR26" s="501"/>
      <c r="IS26" s="501"/>
      <c r="IT26" s="501"/>
      <c r="IU26" s="501"/>
      <c r="IV26" s="501"/>
      <c r="IW26" s="501"/>
      <c r="IX26" s="501"/>
      <c r="IY26" s="501"/>
      <c r="IZ26" s="501"/>
      <c r="JA26" s="501"/>
      <c r="JB26" s="501"/>
      <c r="JC26" s="501"/>
      <c r="JD26" s="501"/>
      <c r="JE26" s="501"/>
      <c r="JF26" s="501"/>
      <c r="JG26" s="501"/>
      <c r="JH26" s="501"/>
      <c r="JI26" s="501"/>
      <c r="JJ26" s="501"/>
      <c r="JK26" s="501"/>
      <c r="JL26" s="501"/>
      <c r="JM26" s="501"/>
      <c r="JN26" s="501"/>
      <c r="JO26" s="501"/>
      <c r="JP26" s="501"/>
      <c r="JQ26" s="501"/>
      <c r="JR26" s="501"/>
      <c r="JS26" s="501"/>
      <c r="JT26" s="501"/>
      <c r="JU26" s="501"/>
      <c r="JV26" s="501"/>
      <c r="JW26" s="501"/>
      <c r="JX26" s="501"/>
      <c r="JY26" s="501"/>
      <c r="JZ26" s="501"/>
      <c r="KA26" s="501"/>
      <c r="KB26" s="501"/>
      <c r="KC26" s="501"/>
      <c r="KD26" s="501"/>
      <c r="KE26" s="501"/>
      <c r="KF26" s="501"/>
      <c r="KG26" s="501"/>
      <c r="KH26" s="501"/>
      <c r="KI26" s="501"/>
      <c r="KJ26" s="501"/>
      <c r="KK26" s="501"/>
      <c r="KL26" s="501"/>
      <c r="KM26" s="501"/>
      <c r="KN26" s="501"/>
      <c r="KO26" s="501"/>
      <c r="KP26" s="501"/>
      <c r="KQ26" s="501"/>
      <c r="KR26" s="501"/>
      <c r="KS26" s="501"/>
      <c r="KT26" s="501"/>
      <c r="KU26" s="501"/>
      <c r="KV26" s="501"/>
      <c r="KW26" s="501"/>
      <c r="KX26" s="501"/>
      <c r="KY26" s="501"/>
      <c r="KZ26" s="501"/>
      <c r="LA26" s="501"/>
      <c r="LB26" s="501"/>
      <c r="LC26" s="501"/>
      <c r="LD26" s="501"/>
      <c r="LE26" s="501"/>
      <c r="LF26" s="501"/>
      <c r="LG26" s="501"/>
      <c r="LH26" s="501"/>
      <c r="LI26" s="501"/>
      <c r="LJ26" s="501"/>
      <c r="LK26" s="501"/>
      <c r="LL26" s="501"/>
      <c r="LM26" s="501"/>
      <c r="LN26" s="501"/>
      <c r="LO26" s="501"/>
      <c r="LP26" s="501"/>
      <c r="LQ26" s="501"/>
      <c r="LR26" s="501"/>
      <c r="LS26" s="501"/>
      <c r="LT26" s="501"/>
      <c r="LU26" s="501"/>
      <c r="LV26" s="501"/>
      <c r="LW26" s="501"/>
      <c r="LX26" s="501"/>
      <c r="LY26" s="501"/>
      <c r="LZ26" s="501"/>
      <c r="MA26" s="501"/>
      <c r="MB26" s="501"/>
      <c r="MC26" s="501"/>
      <c r="MD26" s="501"/>
      <c r="ME26" s="501"/>
      <c r="MF26" s="501"/>
      <c r="MG26" s="501"/>
      <c r="MH26" s="501"/>
      <c r="MI26" s="501"/>
      <c r="MJ26" s="501"/>
      <c r="MK26" s="501"/>
      <c r="ML26" s="501"/>
      <c r="MM26" s="501"/>
      <c r="MN26" s="501"/>
      <c r="MO26" s="501"/>
      <c r="MP26" s="501"/>
      <c r="MQ26" s="501"/>
      <c r="MR26" s="501"/>
      <c r="MS26" s="501"/>
      <c r="MT26" s="501"/>
      <c r="MU26" s="501"/>
      <c r="MV26" s="501"/>
      <c r="MW26" s="501"/>
      <c r="MX26" s="501"/>
      <c r="MY26" s="501"/>
      <c r="MZ26" s="501"/>
      <c r="NA26" s="501"/>
      <c r="NB26" s="501"/>
      <c r="NC26" s="501"/>
      <c r="ND26" s="501"/>
      <c r="NE26" s="501"/>
      <c r="NF26" s="501"/>
      <c r="NG26" s="501"/>
      <c r="NH26" s="501"/>
      <c r="NI26" s="501"/>
      <c r="NJ26" s="501"/>
      <c r="NK26" s="501"/>
      <c r="NL26" s="501"/>
      <c r="NM26" s="501"/>
      <c r="NN26" s="501"/>
      <c r="NO26" s="501"/>
      <c r="NP26" s="501"/>
      <c r="NQ26" s="501"/>
      <c r="NR26" s="501"/>
      <c r="NS26" s="501"/>
      <c r="NT26" s="501"/>
      <c r="NU26" s="501"/>
      <c r="NV26" s="501"/>
      <c r="NW26" s="501"/>
      <c r="NX26" s="501"/>
      <c r="NY26" s="501"/>
      <c r="NZ26" s="501"/>
      <c r="OA26" s="501"/>
      <c r="OB26" s="501"/>
      <c r="OC26" s="501"/>
      <c r="OD26" s="501"/>
      <c r="OE26" s="501"/>
      <c r="OF26" s="501"/>
      <c r="OG26" s="501"/>
      <c r="OH26" s="501"/>
      <c r="OI26" s="501"/>
      <c r="OJ26" s="501"/>
      <c r="OK26" s="501"/>
      <c r="OL26" s="501"/>
      <c r="OM26" s="501"/>
      <c r="ON26" s="501"/>
      <c r="OO26" s="501"/>
      <c r="OP26" s="501"/>
      <c r="OQ26" s="501"/>
      <c r="OR26" s="501"/>
      <c r="OS26" s="501"/>
      <c r="OT26" s="501"/>
      <c r="OU26" s="501"/>
      <c r="OV26" s="501"/>
      <c r="OW26" s="501"/>
      <c r="OX26" s="501"/>
      <c r="OY26" s="501"/>
      <c r="OZ26" s="501"/>
      <c r="PA26" s="501"/>
      <c r="PB26" s="501"/>
      <c r="PC26" s="501"/>
      <c r="PD26" s="501"/>
      <c r="PE26" s="501"/>
      <c r="PF26" s="501"/>
      <c r="PG26" s="501"/>
      <c r="PH26" s="501"/>
      <c r="PI26" s="501"/>
      <c r="PJ26" s="501"/>
      <c r="PK26" s="501"/>
      <c r="PL26" s="501"/>
      <c r="PM26" s="501"/>
      <c r="PN26" s="501"/>
      <c r="PO26" s="501"/>
      <c r="PP26" s="501"/>
      <c r="PQ26" s="501"/>
      <c r="PR26" s="501"/>
      <c r="PS26" s="501"/>
      <c r="PT26" s="501"/>
      <c r="PU26" s="501"/>
      <c r="PV26" s="501"/>
      <c r="PW26" s="501"/>
      <c r="PX26" s="501"/>
      <c r="PY26" s="501"/>
      <c r="PZ26" s="501"/>
      <c r="QA26" s="501"/>
      <c r="QB26" s="501"/>
      <c r="QC26" s="501"/>
      <c r="QD26" s="501"/>
      <c r="QE26" s="501"/>
      <c r="QF26" s="501"/>
      <c r="QG26" s="501"/>
      <c r="QH26" s="501"/>
      <c r="QI26" s="501"/>
      <c r="QJ26" s="501"/>
      <c r="QK26" s="501"/>
      <c r="QL26" s="501"/>
      <c r="QM26" s="501"/>
      <c r="QN26" s="501"/>
      <c r="QO26" s="501"/>
      <c r="QP26" s="501"/>
      <c r="QQ26" s="501"/>
      <c r="QR26" s="501"/>
      <c r="QS26" s="501"/>
      <c r="QT26" s="501"/>
      <c r="QU26" s="501"/>
      <c r="QV26" s="501"/>
      <c r="QW26" s="501"/>
      <c r="QX26" s="501"/>
      <c r="QY26" s="501"/>
      <c r="QZ26" s="501"/>
      <c r="RA26" s="501"/>
      <c r="RB26" s="501"/>
      <c r="RC26" s="501"/>
      <c r="RD26" s="501"/>
      <c r="RE26" s="501"/>
      <c r="RF26" s="501"/>
      <c r="RG26" s="501"/>
      <c r="RH26" s="501"/>
      <c r="RI26" s="501"/>
      <c r="RJ26" s="501"/>
      <c r="RK26" s="501"/>
      <c r="RL26" s="501"/>
      <c r="RM26" s="501"/>
      <c r="RN26" s="501"/>
      <c r="RO26" s="501"/>
      <c r="RP26" s="501"/>
      <c r="RQ26" s="501"/>
      <c r="RR26" s="501"/>
      <c r="RS26" s="501"/>
      <c r="RT26" s="501"/>
      <c r="RU26" s="501"/>
      <c r="RV26" s="501"/>
      <c r="RW26" s="501"/>
      <c r="RX26" s="501"/>
      <c r="RY26" s="501"/>
      <c r="RZ26" s="501"/>
      <c r="SA26" s="501"/>
      <c r="SB26" s="501"/>
      <c r="SC26" s="501"/>
      <c r="SD26" s="501"/>
      <c r="SE26" s="501"/>
      <c r="SF26" s="501"/>
      <c r="SG26" s="501"/>
      <c r="SH26" s="501"/>
      <c r="SI26" s="501"/>
      <c r="SJ26" s="501"/>
      <c r="SK26" s="501"/>
      <c r="SL26" s="501"/>
      <c r="SM26" s="501"/>
      <c r="SN26" s="501"/>
      <c r="SO26" s="501"/>
      <c r="SP26" s="501"/>
      <c r="SQ26" s="501"/>
      <c r="SR26" s="501"/>
      <c r="SS26" s="501"/>
      <c r="ST26" s="501"/>
      <c r="SU26" s="501"/>
      <c r="SV26" s="501"/>
      <c r="SW26" s="501"/>
      <c r="SX26" s="501"/>
      <c r="SY26" s="501"/>
      <c r="SZ26" s="501"/>
      <c r="TA26" s="501"/>
      <c r="TB26" s="501"/>
      <c r="TC26" s="501"/>
      <c r="TD26" s="501"/>
      <c r="TE26" s="501"/>
      <c r="TF26" s="501"/>
      <c r="TG26" s="501"/>
      <c r="TH26" s="501"/>
      <c r="TI26" s="501"/>
      <c r="TJ26" s="501"/>
      <c r="TK26" s="501"/>
      <c r="TL26" s="501"/>
      <c r="TM26" s="501"/>
      <c r="TN26" s="501"/>
      <c r="TO26" s="501"/>
      <c r="TP26" s="501"/>
      <c r="TQ26" s="501"/>
      <c r="TR26" s="501"/>
      <c r="TS26" s="501"/>
      <c r="TT26" s="501"/>
      <c r="TU26" s="501"/>
      <c r="TV26" s="501"/>
      <c r="TW26" s="501"/>
      <c r="TX26" s="501"/>
      <c r="TY26" s="501"/>
      <c r="TZ26" s="501"/>
      <c r="UA26" s="501"/>
      <c r="UB26" s="501"/>
      <c r="UC26" s="501"/>
      <c r="UD26" s="501"/>
      <c r="UE26" s="501"/>
      <c r="UF26" s="501"/>
      <c r="UG26" s="501"/>
      <c r="UH26" s="501"/>
      <c r="UI26" s="501"/>
      <c r="UJ26" s="501"/>
      <c r="UK26" s="501"/>
      <c r="UL26" s="501"/>
      <c r="UM26" s="501"/>
      <c r="UN26" s="501"/>
      <c r="UO26" s="501"/>
      <c r="UP26" s="501"/>
      <c r="UQ26" s="501"/>
      <c r="UR26" s="501"/>
      <c r="US26" s="501"/>
      <c r="UT26" s="501"/>
      <c r="UU26" s="501"/>
      <c r="UV26" s="501"/>
      <c r="UW26" s="501"/>
      <c r="UX26" s="501"/>
      <c r="UY26" s="501"/>
      <c r="UZ26" s="501"/>
      <c r="VA26" s="501"/>
      <c r="VB26" s="501"/>
      <c r="VC26" s="501"/>
      <c r="VD26" s="501"/>
      <c r="VE26" s="501"/>
      <c r="VF26" s="501"/>
      <c r="VG26" s="501"/>
      <c r="VH26" s="501"/>
      <c r="VI26" s="501"/>
      <c r="VJ26" s="501"/>
      <c r="VK26" s="501"/>
      <c r="VL26" s="501"/>
      <c r="VM26" s="501"/>
      <c r="VN26" s="501"/>
      <c r="VO26" s="501"/>
      <c r="VP26" s="501"/>
      <c r="VQ26" s="501"/>
      <c r="VR26" s="501"/>
      <c r="VS26" s="501"/>
      <c r="VT26" s="501"/>
      <c r="VU26" s="501"/>
      <c r="VV26" s="501"/>
      <c r="VW26" s="501"/>
      <c r="VX26" s="501"/>
      <c r="VY26" s="501"/>
      <c r="VZ26" s="501"/>
      <c r="WA26" s="501"/>
      <c r="WB26" s="501"/>
      <c r="WC26" s="501"/>
      <c r="WD26" s="501"/>
      <c r="WE26" s="501"/>
      <c r="WF26" s="501"/>
      <c r="WG26" s="501"/>
      <c r="WH26" s="501"/>
      <c r="WI26" s="501"/>
      <c r="WJ26" s="501"/>
      <c r="WK26" s="501"/>
      <c r="WL26" s="501"/>
      <c r="WM26" s="501"/>
      <c r="WN26" s="501"/>
      <c r="WO26" s="501"/>
      <c r="WP26" s="501"/>
      <c r="WQ26" s="501"/>
      <c r="WR26" s="501"/>
      <c r="WS26" s="501"/>
      <c r="WT26" s="501"/>
      <c r="WU26" s="501"/>
      <c r="WV26" s="501"/>
      <c r="WW26" s="501"/>
      <c r="WX26" s="501"/>
      <c r="WY26" s="501"/>
      <c r="WZ26" s="501"/>
      <c r="XA26" s="501"/>
      <c r="XB26" s="501"/>
      <c r="XC26" s="501"/>
      <c r="XD26" s="501"/>
      <c r="XE26" s="501"/>
      <c r="XF26" s="501"/>
      <c r="XG26" s="501"/>
      <c r="XH26" s="501"/>
      <c r="XI26" s="501"/>
      <c r="XJ26" s="501"/>
      <c r="XK26" s="501"/>
      <c r="XL26" s="501"/>
      <c r="XM26" s="501"/>
      <c r="XN26" s="501"/>
      <c r="XO26" s="501"/>
      <c r="XP26" s="501"/>
      <c r="XQ26" s="501"/>
      <c r="XR26" s="501"/>
      <c r="XS26" s="501"/>
      <c r="XT26" s="501"/>
      <c r="XU26" s="501"/>
      <c r="XV26" s="501"/>
      <c r="XW26" s="501"/>
      <c r="XX26" s="501"/>
      <c r="XY26" s="501"/>
      <c r="XZ26" s="501"/>
      <c r="YA26" s="501"/>
      <c r="YB26" s="501"/>
      <c r="YC26" s="501"/>
      <c r="YD26" s="501"/>
      <c r="YE26" s="501"/>
      <c r="YF26" s="501"/>
      <c r="YG26" s="501"/>
      <c r="YH26" s="501"/>
      <c r="YI26" s="501"/>
      <c r="YJ26" s="501"/>
      <c r="YK26" s="501"/>
      <c r="YL26" s="501"/>
      <c r="YM26" s="501"/>
      <c r="YN26" s="501"/>
      <c r="YO26" s="501"/>
      <c r="YP26" s="501"/>
      <c r="YQ26" s="501"/>
      <c r="YR26" s="501"/>
      <c r="YS26" s="501"/>
      <c r="YT26" s="501"/>
      <c r="YU26" s="501"/>
      <c r="YV26" s="501"/>
      <c r="YW26" s="501"/>
      <c r="YX26" s="501"/>
      <c r="YY26" s="501"/>
      <c r="YZ26" s="501"/>
      <c r="ZA26" s="501"/>
      <c r="ZB26" s="501"/>
      <c r="ZC26" s="501"/>
      <c r="ZD26" s="501"/>
      <c r="ZE26" s="501"/>
      <c r="ZF26" s="501"/>
      <c r="ZG26" s="501"/>
      <c r="ZH26" s="501"/>
      <c r="ZI26" s="501"/>
      <c r="ZJ26" s="501"/>
      <c r="ZK26" s="501"/>
      <c r="ZL26" s="501"/>
      <c r="ZM26" s="501"/>
      <c r="ZN26" s="501"/>
      <c r="ZO26" s="501"/>
      <c r="ZP26" s="501"/>
      <c r="ZQ26" s="501"/>
      <c r="ZR26" s="501"/>
      <c r="ZS26" s="501"/>
      <c r="ZT26" s="501"/>
      <c r="ZU26" s="501"/>
      <c r="ZV26" s="501"/>
      <c r="ZW26" s="501"/>
      <c r="ZX26" s="501"/>
      <c r="ZY26" s="501"/>
      <c r="ZZ26" s="501"/>
      <c r="AAA26" s="501"/>
      <c r="AAB26" s="501"/>
      <c r="AAC26" s="501"/>
      <c r="AAD26" s="501"/>
      <c r="AAE26" s="501"/>
      <c r="AAF26" s="501"/>
      <c r="AAG26" s="501"/>
      <c r="AAH26" s="501"/>
      <c r="AAI26" s="501"/>
      <c r="AAJ26" s="501"/>
      <c r="AAK26" s="501"/>
      <c r="AAL26" s="501"/>
      <c r="AAM26" s="501"/>
      <c r="AAN26" s="501"/>
      <c r="AAO26" s="501"/>
      <c r="AAP26" s="501"/>
      <c r="AAQ26" s="501"/>
      <c r="AAR26" s="501"/>
      <c r="AAS26" s="501"/>
      <c r="AAT26" s="501"/>
      <c r="AAU26" s="501"/>
      <c r="AAV26" s="501"/>
      <c r="AAW26" s="501"/>
      <c r="AAX26" s="501"/>
      <c r="AAY26" s="501"/>
      <c r="AAZ26" s="501"/>
      <c r="ABA26" s="501"/>
      <c r="ABB26" s="501"/>
      <c r="ABC26" s="501"/>
      <c r="ABD26" s="501"/>
      <c r="ABE26" s="501"/>
      <c r="ABF26" s="501"/>
      <c r="ABG26" s="501"/>
      <c r="ABH26" s="501"/>
      <c r="ABI26" s="501"/>
      <c r="ABJ26" s="501"/>
      <c r="ABK26" s="501"/>
      <c r="ABL26" s="501"/>
      <c r="ABM26" s="501"/>
      <c r="ABN26" s="501"/>
      <c r="ABO26" s="501"/>
      <c r="ABP26" s="501"/>
      <c r="ABQ26" s="501"/>
      <c r="ABR26" s="501"/>
      <c r="ABS26" s="501"/>
      <c r="ABT26" s="501"/>
      <c r="ABU26" s="501"/>
      <c r="ABV26" s="501"/>
      <c r="ABW26" s="501"/>
      <c r="ABX26" s="501"/>
      <c r="ABY26" s="501"/>
      <c r="ABZ26" s="501"/>
      <c r="ACA26" s="501"/>
      <c r="ACB26" s="501"/>
      <c r="ACC26" s="501"/>
      <c r="ACD26" s="501"/>
      <c r="ACE26" s="501"/>
      <c r="ACF26" s="501"/>
      <c r="ACG26" s="501"/>
      <c r="ACH26" s="501"/>
      <c r="ACI26" s="501"/>
      <c r="ACJ26" s="501"/>
      <c r="ACK26" s="501"/>
      <c r="ACL26" s="501"/>
      <c r="ACM26" s="501"/>
      <c r="ACN26" s="501"/>
      <c r="ACO26" s="501"/>
      <c r="ACP26" s="501"/>
      <c r="ACQ26" s="501"/>
      <c r="ACR26" s="501"/>
      <c r="ACS26" s="501"/>
      <c r="ACT26" s="501"/>
      <c r="ACU26" s="501"/>
      <c r="ACV26" s="501"/>
      <c r="ACW26" s="501"/>
      <c r="ACX26" s="501"/>
      <c r="ACY26" s="501"/>
      <c r="ACZ26" s="501"/>
      <c r="ADA26" s="501"/>
      <c r="ADB26" s="501"/>
      <c r="ADC26" s="501"/>
      <c r="ADD26" s="501"/>
      <c r="ADE26" s="501"/>
      <c r="ADF26" s="501"/>
      <c r="ADG26" s="501"/>
      <c r="ADH26" s="501"/>
      <c r="ADI26" s="501"/>
      <c r="ADJ26" s="501"/>
      <c r="ADK26" s="501"/>
      <c r="ADL26" s="501"/>
      <c r="ADM26" s="501"/>
      <c r="ADN26" s="501"/>
      <c r="ADO26" s="501"/>
      <c r="ADP26" s="501"/>
      <c r="ADQ26" s="501"/>
      <c r="ADR26" s="501"/>
      <c r="ADS26" s="501"/>
      <c r="ADT26" s="501"/>
      <c r="ADU26" s="501"/>
      <c r="ADV26" s="501"/>
      <c r="ADW26" s="501"/>
      <c r="ADX26" s="501"/>
      <c r="ADY26" s="501"/>
      <c r="ADZ26" s="501"/>
      <c r="AEA26" s="501"/>
      <c r="AEB26" s="501"/>
      <c r="AEC26" s="501"/>
      <c r="AED26" s="501"/>
      <c r="AEE26" s="501"/>
      <c r="AEF26" s="501"/>
      <c r="AEG26" s="501"/>
      <c r="AEH26" s="501"/>
      <c r="AEI26" s="501"/>
      <c r="AEJ26" s="501"/>
      <c r="AEK26" s="501"/>
      <c r="AEL26" s="501"/>
      <c r="AEM26" s="501"/>
      <c r="AEN26" s="501"/>
      <c r="AEO26" s="501"/>
      <c r="AEP26" s="501"/>
      <c r="AEQ26" s="501"/>
      <c r="AER26" s="501"/>
      <c r="AES26" s="501"/>
      <c r="AET26" s="501"/>
      <c r="AEU26" s="501"/>
      <c r="AEV26" s="501"/>
      <c r="AEW26" s="501"/>
      <c r="AEX26" s="501"/>
      <c r="AEY26" s="501"/>
      <c r="AEZ26" s="501"/>
      <c r="AFA26" s="501"/>
      <c r="AFB26" s="501"/>
      <c r="AFC26" s="501"/>
      <c r="AFD26" s="501"/>
      <c r="AFE26" s="501"/>
      <c r="AFF26" s="501"/>
      <c r="AFG26" s="501"/>
      <c r="AFH26" s="501"/>
      <c r="AFI26" s="501"/>
      <c r="AFJ26" s="501"/>
      <c r="AFK26" s="501"/>
      <c r="AFL26" s="501"/>
      <c r="AFM26" s="501"/>
      <c r="AFN26" s="501"/>
      <c r="AFO26" s="501"/>
      <c r="AFP26" s="501"/>
      <c r="AFQ26" s="501"/>
      <c r="AFR26" s="501"/>
      <c r="AFS26" s="501"/>
      <c r="AFT26" s="501"/>
      <c r="AFU26" s="501"/>
      <c r="AFV26" s="501"/>
      <c r="AFW26" s="501"/>
      <c r="AFX26" s="501"/>
      <c r="AFY26" s="501"/>
      <c r="AFZ26" s="501"/>
      <c r="AGA26" s="501"/>
      <c r="AGB26" s="501"/>
      <c r="AGC26" s="501"/>
      <c r="AGD26" s="501"/>
      <c r="AGE26" s="501"/>
      <c r="AGF26" s="501"/>
      <c r="AGG26" s="501"/>
      <c r="AGH26" s="501"/>
      <c r="AGI26" s="501"/>
      <c r="AGJ26" s="501"/>
      <c r="AGK26" s="501"/>
      <c r="AGL26" s="501"/>
      <c r="AGM26" s="501"/>
      <c r="AGN26" s="501"/>
      <c r="AGO26" s="501"/>
      <c r="AGP26" s="501"/>
      <c r="AGQ26" s="501"/>
      <c r="AGR26" s="501"/>
      <c r="AGS26" s="501"/>
      <c r="AGT26" s="501"/>
      <c r="AGU26" s="501"/>
      <c r="AGV26" s="501"/>
      <c r="AGW26" s="501"/>
      <c r="AGX26" s="501"/>
      <c r="AGY26" s="501"/>
      <c r="AGZ26" s="501"/>
      <c r="AHA26" s="501"/>
      <c r="AHB26" s="501"/>
      <c r="AHC26" s="501"/>
      <c r="AHD26" s="501"/>
      <c r="AHE26" s="501"/>
      <c r="AHF26" s="501"/>
      <c r="AHG26" s="501"/>
      <c r="AHH26" s="501"/>
      <c r="AHI26" s="501"/>
      <c r="AHJ26" s="501"/>
      <c r="AHK26" s="501"/>
      <c r="AHL26" s="501"/>
      <c r="AHM26" s="501"/>
      <c r="AHN26" s="501"/>
      <c r="AHO26" s="501"/>
      <c r="AHP26" s="501"/>
      <c r="AHQ26" s="501"/>
      <c r="AHR26" s="501"/>
      <c r="AHS26" s="501"/>
      <c r="AHT26" s="501"/>
      <c r="AHU26" s="501"/>
      <c r="AHV26" s="501"/>
      <c r="AHW26" s="501"/>
      <c r="AHX26" s="501"/>
      <c r="AHY26" s="501"/>
      <c r="AHZ26" s="501"/>
      <c r="AIA26" s="501"/>
      <c r="AIB26" s="501"/>
      <c r="AIC26" s="501"/>
      <c r="AID26" s="501"/>
      <c r="AIE26" s="501"/>
      <c r="AIF26" s="501"/>
      <c r="AIG26" s="501"/>
      <c r="AIH26" s="501"/>
      <c r="AII26" s="501"/>
      <c r="AIJ26" s="501"/>
      <c r="AIK26" s="501"/>
      <c r="AIL26" s="501"/>
      <c r="AIM26" s="501"/>
      <c r="AIN26" s="501"/>
      <c r="AIO26" s="501"/>
      <c r="AIP26" s="501"/>
      <c r="AIQ26" s="501"/>
      <c r="AIR26" s="501"/>
      <c r="AIS26" s="501"/>
      <c r="AIT26" s="501"/>
      <c r="AIU26" s="501"/>
      <c r="AIV26" s="501"/>
      <c r="AIW26" s="501"/>
      <c r="AIX26" s="501"/>
      <c r="AIY26" s="501"/>
      <c r="AIZ26" s="501"/>
      <c r="AJA26" s="501"/>
      <c r="AJB26" s="501"/>
      <c r="AJC26" s="501"/>
      <c r="AJD26" s="501"/>
      <c r="AJE26" s="501"/>
      <c r="AJF26" s="501"/>
      <c r="AJG26" s="501"/>
      <c r="AJH26" s="501"/>
      <c r="AJI26" s="501"/>
      <c r="AJJ26" s="501"/>
      <c r="AJK26" s="501"/>
      <c r="AJL26" s="501"/>
      <c r="AJM26" s="501"/>
      <c r="AJN26" s="501"/>
      <c r="AJO26" s="501"/>
      <c r="AJP26" s="501"/>
      <c r="AJQ26" s="501"/>
      <c r="AJR26" s="501"/>
      <c r="AJS26" s="501"/>
      <c r="AJT26" s="501"/>
      <c r="AJU26" s="501"/>
      <c r="AJV26" s="501"/>
      <c r="AJW26" s="501"/>
      <c r="AJX26" s="501"/>
      <c r="AJY26" s="501"/>
      <c r="AJZ26" s="501"/>
      <c r="AKA26" s="501"/>
      <c r="AKB26" s="501"/>
      <c r="AKC26" s="501"/>
      <c r="AKD26" s="501"/>
      <c r="AKE26" s="501"/>
      <c r="AKF26" s="501"/>
      <c r="AKG26" s="501"/>
      <c r="AKH26" s="501"/>
      <c r="AKI26" s="501"/>
      <c r="AKJ26" s="501"/>
      <c r="AKK26" s="501"/>
      <c r="AKL26" s="501"/>
      <c r="AKM26" s="501"/>
      <c r="AKN26" s="501"/>
      <c r="AKO26" s="501"/>
      <c r="AKP26" s="501"/>
      <c r="AKQ26" s="501"/>
      <c r="AKR26" s="501"/>
      <c r="AKS26" s="501"/>
      <c r="AKT26" s="501"/>
      <c r="AKU26" s="501"/>
      <c r="AKV26" s="501"/>
      <c r="AKW26" s="501"/>
      <c r="AKX26" s="501"/>
      <c r="AKY26" s="501"/>
      <c r="AKZ26" s="501"/>
      <c r="ALA26" s="501"/>
      <c r="ALB26" s="501"/>
      <c r="ALC26" s="501"/>
      <c r="ALD26" s="501"/>
      <c r="ALE26" s="501"/>
      <c r="ALF26" s="501"/>
      <c r="ALG26" s="501"/>
      <c r="ALH26" s="501"/>
      <c r="ALI26" s="501"/>
      <c r="ALJ26" s="501"/>
      <c r="ALK26" s="501"/>
      <c r="ALL26" s="501"/>
      <c r="ALM26" s="501"/>
      <c r="ALN26" s="501"/>
      <c r="ALO26" s="501"/>
      <c r="ALP26" s="501"/>
      <c r="ALQ26" s="501"/>
      <c r="ALR26" s="501"/>
      <c r="ALS26" s="501"/>
      <c r="ALT26" s="501"/>
      <c r="ALU26" s="501"/>
      <c r="ALV26" s="501"/>
      <c r="ALW26" s="501"/>
      <c r="ALX26" s="501"/>
      <c r="ALY26" s="501"/>
      <c r="ALZ26" s="501"/>
      <c r="AMA26" s="501"/>
      <c r="AMB26" s="501"/>
      <c r="AMC26" s="501"/>
      <c r="AMD26" s="501"/>
      <c r="AME26" s="501"/>
      <c r="AMF26" s="501"/>
      <c r="AMG26" s="501"/>
      <c r="AMH26" s="501"/>
      <c r="AMI26" s="501"/>
      <c r="AMJ26" s="501"/>
    </row>
    <row r="27" spans="1:1024" ht="25.5" x14ac:dyDescent="0.25">
      <c r="A27" s="569">
        <v>22</v>
      </c>
      <c r="B27" s="569" t="s">
        <v>86</v>
      </c>
      <c r="C27" s="1072" t="s">
        <v>107</v>
      </c>
      <c r="D27" s="571">
        <v>1</v>
      </c>
      <c r="E27" s="571">
        <v>37</v>
      </c>
      <c r="F27" s="571">
        <v>0</v>
      </c>
      <c r="G27" s="1134">
        <v>298</v>
      </c>
      <c r="H27" s="1134">
        <v>260</v>
      </c>
      <c r="I27" s="1134">
        <v>28</v>
      </c>
      <c r="J27" s="1134">
        <v>76</v>
      </c>
      <c r="K27" s="1134">
        <v>53</v>
      </c>
      <c r="L27" s="1134">
        <v>12</v>
      </c>
      <c r="M27" s="1134">
        <v>5</v>
      </c>
      <c r="N27" s="1134">
        <v>3</v>
      </c>
      <c r="O27" s="1134">
        <v>0</v>
      </c>
      <c r="P27" s="1134">
        <v>1</v>
      </c>
      <c r="Q27" s="1134">
        <v>0</v>
      </c>
      <c r="R27" s="1134">
        <v>0</v>
      </c>
      <c r="S27" s="570">
        <v>3.9220000000000002</v>
      </c>
      <c r="T27" s="570">
        <v>3.9609999999999999</v>
      </c>
      <c r="U27" s="570">
        <v>4.1500000000000004</v>
      </c>
      <c r="V27" s="570">
        <v>3.7</v>
      </c>
      <c r="W27" s="570">
        <v>3.75</v>
      </c>
      <c r="X27" s="570">
        <v>3.9169999999999998</v>
      </c>
      <c r="Y27" s="570">
        <v>3.8380000000000001</v>
      </c>
      <c r="Z27" s="570">
        <v>3.8519999999999999</v>
      </c>
      <c r="AA27" s="570">
        <v>3.94</v>
      </c>
      <c r="AB27" s="570">
        <v>3.75</v>
      </c>
      <c r="AC27" s="1176">
        <v>58.332999999999998</v>
      </c>
      <c r="AD27" s="1176">
        <v>3.5830000000000002</v>
      </c>
      <c r="AE27" s="1176"/>
      <c r="AF27" s="270">
        <v>6</v>
      </c>
      <c r="AG27" s="270">
        <v>1</v>
      </c>
      <c r="AH27" s="270">
        <v>1</v>
      </c>
      <c r="AI27" s="270">
        <v>0</v>
      </c>
      <c r="AJ27" s="270"/>
      <c r="AK27" s="270"/>
      <c r="AL27" s="270"/>
      <c r="AM27" s="270"/>
      <c r="AN27" s="568"/>
    </row>
    <row r="28" spans="1:1024" ht="25.5" x14ac:dyDescent="0.25">
      <c r="A28" s="594">
        <v>23</v>
      </c>
      <c r="B28" s="594" t="s">
        <v>86</v>
      </c>
      <c r="C28" s="1072" t="s">
        <v>108</v>
      </c>
      <c r="D28" s="596">
        <v>1</v>
      </c>
      <c r="E28" s="596">
        <v>42</v>
      </c>
      <c r="F28" s="596">
        <v>3</v>
      </c>
      <c r="G28" s="626">
        <v>240</v>
      </c>
      <c r="H28" s="627">
        <v>263</v>
      </c>
      <c r="I28" s="627">
        <v>25</v>
      </c>
      <c r="J28" s="627">
        <v>55</v>
      </c>
      <c r="K28" s="627">
        <v>50</v>
      </c>
      <c r="L28" s="627">
        <v>14</v>
      </c>
      <c r="M28" s="627">
        <v>5</v>
      </c>
      <c r="N28" s="627">
        <v>5</v>
      </c>
      <c r="O28" s="627">
        <v>0</v>
      </c>
      <c r="P28" s="627">
        <v>2</v>
      </c>
      <c r="Q28" s="627">
        <v>3</v>
      </c>
      <c r="R28" s="627">
        <v>0</v>
      </c>
      <c r="S28" s="597">
        <v>3.95</v>
      </c>
      <c r="T28" s="597">
        <v>4.0999999999999996</v>
      </c>
      <c r="U28" s="597">
        <v>3.5</v>
      </c>
      <c r="V28" s="597">
        <v>3.5</v>
      </c>
      <c r="W28" s="597">
        <v>3.9</v>
      </c>
      <c r="X28" s="597">
        <v>3.8</v>
      </c>
      <c r="Y28" s="598">
        <v>3.57</v>
      </c>
      <c r="Z28" s="597">
        <v>3.92</v>
      </c>
      <c r="AA28" s="597">
        <v>3.65</v>
      </c>
      <c r="AB28" s="597">
        <v>3.88</v>
      </c>
      <c r="AC28" s="1176">
        <v>56</v>
      </c>
      <c r="AD28" s="1176">
        <v>3.89</v>
      </c>
      <c r="AE28" s="1176">
        <v>31</v>
      </c>
      <c r="AF28" s="270">
        <v>2</v>
      </c>
      <c r="AG28" s="270">
        <v>1</v>
      </c>
      <c r="AH28" s="270">
        <v>0</v>
      </c>
      <c r="AI28" s="270">
        <v>1</v>
      </c>
      <c r="AJ28" s="270">
        <v>0</v>
      </c>
      <c r="AK28" s="270">
        <v>0</v>
      </c>
      <c r="AL28" s="270">
        <v>0</v>
      </c>
      <c r="AM28" s="270">
        <v>0</v>
      </c>
      <c r="AN28" s="595"/>
    </row>
    <row r="29" spans="1:1024" ht="25.5" x14ac:dyDescent="0.25">
      <c r="A29" s="622">
        <v>24</v>
      </c>
      <c r="B29" s="622" t="s">
        <v>86</v>
      </c>
      <c r="C29" s="1072" t="s">
        <v>109</v>
      </c>
      <c r="D29" s="624">
        <v>0.92</v>
      </c>
      <c r="E29" s="624">
        <v>45</v>
      </c>
      <c r="F29" s="624">
        <v>3</v>
      </c>
      <c r="G29" s="626">
        <v>296</v>
      </c>
      <c r="H29" s="627">
        <v>371</v>
      </c>
      <c r="I29" s="627">
        <v>32</v>
      </c>
      <c r="J29" s="627">
        <v>76</v>
      </c>
      <c r="K29" s="627">
        <v>68</v>
      </c>
      <c r="L29" s="627">
        <v>16</v>
      </c>
      <c r="M29" s="627">
        <v>7</v>
      </c>
      <c r="N29" s="627">
        <v>9</v>
      </c>
      <c r="O29" s="627">
        <v>0</v>
      </c>
      <c r="P29" s="627">
        <v>0</v>
      </c>
      <c r="Q29" s="627">
        <v>2</v>
      </c>
      <c r="R29" s="627">
        <v>0</v>
      </c>
      <c r="S29" s="628">
        <v>3.54</v>
      </c>
      <c r="T29" s="628">
        <v>3.78</v>
      </c>
      <c r="U29" s="625">
        <v>3.65</v>
      </c>
      <c r="V29" s="625">
        <v>3.61</v>
      </c>
      <c r="W29" s="625">
        <v>4.29</v>
      </c>
      <c r="X29" s="625">
        <v>4.21</v>
      </c>
      <c r="Y29" s="625">
        <v>3.69</v>
      </c>
      <c r="Z29" s="625">
        <v>3.84</v>
      </c>
      <c r="AA29" s="625">
        <v>3.91</v>
      </c>
      <c r="AB29" s="625">
        <v>3.88</v>
      </c>
      <c r="AC29" s="1176">
        <v>71.599999999999994</v>
      </c>
      <c r="AD29" s="1176">
        <v>4.67</v>
      </c>
      <c r="AE29" s="1176">
        <v>51.6</v>
      </c>
      <c r="AF29" s="270">
        <v>4</v>
      </c>
      <c r="AG29" s="270">
        <v>2</v>
      </c>
      <c r="AH29" s="270">
        <v>0</v>
      </c>
      <c r="AI29" s="270">
        <v>4</v>
      </c>
      <c r="AJ29" s="270">
        <v>4</v>
      </c>
      <c r="AK29" s="270">
        <v>3</v>
      </c>
      <c r="AL29" s="270">
        <v>4</v>
      </c>
      <c r="AM29" s="270">
        <v>0</v>
      </c>
      <c r="AN29" s="623"/>
    </row>
    <row r="30" spans="1:1024" ht="25.5" x14ac:dyDescent="0.25">
      <c r="A30" s="649">
        <v>25</v>
      </c>
      <c r="B30" s="649" t="s">
        <v>86</v>
      </c>
      <c r="C30" s="1072" t="s">
        <v>110</v>
      </c>
      <c r="D30" s="651">
        <v>0.86099999999999999</v>
      </c>
      <c r="E30" s="651">
        <v>33</v>
      </c>
      <c r="F30" s="651">
        <v>1</v>
      </c>
      <c r="G30" s="626">
        <v>118</v>
      </c>
      <c r="H30" s="627">
        <v>156</v>
      </c>
      <c r="I30" s="627">
        <v>36</v>
      </c>
      <c r="J30" s="627">
        <v>41</v>
      </c>
      <c r="K30" s="627">
        <v>23</v>
      </c>
      <c r="L30" s="627">
        <v>16</v>
      </c>
      <c r="M30" s="627">
        <v>3</v>
      </c>
      <c r="N30" s="627">
        <v>3</v>
      </c>
      <c r="O30" s="627">
        <v>0</v>
      </c>
      <c r="P30" s="627">
        <v>0</v>
      </c>
      <c r="Q30" s="627">
        <v>0</v>
      </c>
      <c r="R30" s="627">
        <v>0</v>
      </c>
      <c r="S30" s="652">
        <v>3.6339999999999999</v>
      </c>
      <c r="T30" s="652">
        <v>3.8290000000000002</v>
      </c>
      <c r="U30" s="652">
        <v>3.6949999999999998</v>
      </c>
      <c r="V30" s="652">
        <v>3.347</v>
      </c>
      <c r="W30" s="652">
        <v>3.875</v>
      </c>
      <c r="X30" s="652">
        <v>3.5</v>
      </c>
      <c r="Y30" s="652">
        <v>3.5139999999999998</v>
      </c>
      <c r="Z30" s="652">
        <v>3.9</v>
      </c>
      <c r="AA30" s="652">
        <v>3.8260000000000001</v>
      </c>
      <c r="AB30" s="652">
        <v>3.6520000000000001</v>
      </c>
      <c r="AC30" s="1176">
        <v>58.875</v>
      </c>
      <c r="AD30" s="1176">
        <v>3.5710000000000002</v>
      </c>
      <c r="AE30" s="1176">
        <v>55.444000000000003</v>
      </c>
      <c r="AF30" s="270">
        <v>1</v>
      </c>
      <c r="AG30" s="270">
        <v>1</v>
      </c>
      <c r="AH30" s="270">
        <v>0</v>
      </c>
      <c r="AI30" s="270">
        <v>0</v>
      </c>
      <c r="AJ30" s="270">
        <v>0</v>
      </c>
      <c r="AK30" s="270">
        <v>0</v>
      </c>
      <c r="AL30" s="270">
        <v>0</v>
      </c>
      <c r="AM30" s="270">
        <v>0</v>
      </c>
      <c r="AN30" s="650"/>
    </row>
    <row r="31" spans="1:1024" ht="25.5" x14ac:dyDescent="0.25">
      <c r="A31" s="673">
        <v>26</v>
      </c>
      <c r="B31" s="673" t="s">
        <v>86</v>
      </c>
      <c r="C31" s="1077" t="s">
        <v>342</v>
      </c>
      <c r="D31" s="675">
        <v>1</v>
      </c>
      <c r="E31" s="675">
        <v>37</v>
      </c>
      <c r="F31" s="675">
        <v>2</v>
      </c>
      <c r="G31" s="626">
        <v>171</v>
      </c>
      <c r="H31" s="627">
        <v>156</v>
      </c>
      <c r="I31" s="627">
        <v>11</v>
      </c>
      <c r="J31" s="627">
        <v>29</v>
      </c>
      <c r="K31" s="627">
        <v>30</v>
      </c>
      <c r="L31" s="627">
        <v>11</v>
      </c>
      <c r="M31" s="627">
        <v>2</v>
      </c>
      <c r="N31" s="627">
        <v>4</v>
      </c>
      <c r="O31" s="627">
        <v>0</v>
      </c>
      <c r="P31" s="627">
        <v>0</v>
      </c>
      <c r="Q31" s="627">
        <v>0</v>
      </c>
      <c r="R31" s="627">
        <v>0</v>
      </c>
      <c r="S31" s="676">
        <v>3.78</v>
      </c>
      <c r="T31" s="676">
        <v>2.86</v>
      </c>
      <c r="U31" s="676">
        <v>3.73</v>
      </c>
      <c r="V31" s="676">
        <v>3.73</v>
      </c>
      <c r="W31" s="676">
        <v>4</v>
      </c>
      <c r="X31" s="676">
        <v>4.4000000000000004</v>
      </c>
      <c r="Y31" s="676">
        <v>3.8</v>
      </c>
      <c r="Z31" s="676">
        <v>3.56</v>
      </c>
      <c r="AA31" s="676">
        <v>4</v>
      </c>
      <c r="AB31" s="676">
        <v>4</v>
      </c>
      <c r="AC31" s="1176">
        <v>61.2</v>
      </c>
      <c r="AD31" s="1176">
        <v>4.16</v>
      </c>
      <c r="AE31" s="1176">
        <v>66</v>
      </c>
      <c r="AF31" s="270">
        <v>1</v>
      </c>
      <c r="AG31" s="270">
        <v>0</v>
      </c>
      <c r="AH31" s="270">
        <v>0</v>
      </c>
      <c r="AI31" s="270">
        <v>0</v>
      </c>
      <c r="AJ31" s="270">
        <v>0</v>
      </c>
      <c r="AK31" s="270">
        <v>0</v>
      </c>
      <c r="AL31" s="270">
        <v>0</v>
      </c>
      <c r="AM31" s="270">
        <v>0</v>
      </c>
      <c r="AN31" s="674"/>
    </row>
    <row r="32" spans="1:1024" ht="25.5" x14ac:dyDescent="0.25">
      <c r="A32" s="698">
        <v>27</v>
      </c>
      <c r="B32" s="698" t="s">
        <v>86</v>
      </c>
      <c r="C32" s="1072" t="s">
        <v>112</v>
      </c>
      <c r="D32" s="701">
        <v>0.73699999999999999</v>
      </c>
      <c r="E32" s="700">
        <v>18</v>
      </c>
      <c r="F32" s="700">
        <v>0</v>
      </c>
      <c r="G32" s="626">
        <v>90</v>
      </c>
      <c r="H32" s="627">
        <v>106</v>
      </c>
      <c r="I32" s="627">
        <v>33</v>
      </c>
      <c r="J32" s="627">
        <v>22</v>
      </c>
      <c r="K32" s="627">
        <v>13</v>
      </c>
      <c r="L32" s="1179">
        <v>15</v>
      </c>
      <c r="M32" s="627">
        <v>2</v>
      </c>
      <c r="N32" s="627">
        <v>0</v>
      </c>
      <c r="O32" s="627">
        <v>0</v>
      </c>
      <c r="P32" s="627">
        <v>0</v>
      </c>
      <c r="Q32" s="627">
        <v>0</v>
      </c>
      <c r="R32" s="627">
        <v>0</v>
      </c>
      <c r="S32" s="702">
        <v>3.7</v>
      </c>
      <c r="T32" s="702">
        <v>3.7</v>
      </c>
      <c r="U32" s="702">
        <v>3.6</v>
      </c>
      <c r="V32" s="702">
        <v>3.5</v>
      </c>
      <c r="W32" s="702">
        <v>3.6</v>
      </c>
      <c r="X32" s="702">
        <v>3.5</v>
      </c>
      <c r="Y32" s="702">
        <v>3.7</v>
      </c>
      <c r="Z32" s="702">
        <v>3.7</v>
      </c>
      <c r="AA32" s="702">
        <v>3.5</v>
      </c>
      <c r="AB32" s="702">
        <v>3.4</v>
      </c>
      <c r="AC32" s="1176">
        <v>51</v>
      </c>
      <c r="AD32" s="1176">
        <v>3.6</v>
      </c>
      <c r="AE32" s="1176"/>
      <c r="AF32" s="270">
        <v>0</v>
      </c>
      <c r="AG32" s="270">
        <v>0</v>
      </c>
      <c r="AH32" s="270">
        <v>0</v>
      </c>
      <c r="AI32" s="270">
        <v>1</v>
      </c>
      <c r="AJ32" s="270">
        <v>1</v>
      </c>
      <c r="AK32" s="270">
        <v>1</v>
      </c>
      <c r="AL32" s="270">
        <v>0</v>
      </c>
      <c r="AM32" s="270">
        <v>0</v>
      </c>
      <c r="AN32" s="699"/>
    </row>
    <row r="33" spans="1:40" ht="25.5" x14ac:dyDescent="0.25">
      <c r="A33" s="723">
        <v>28</v>
      </c>
      <c r="B33" s="723" t="s">
        <v>86</v>
      </c>
      <c r="C33" s="1077" t="s">
        <v>343</v>
      </c>
      <c r="D33" s="726">
        <v>1</v>
      </c>
      <c r="E33" s="726">
        <v>34</v>
      </c>
      <c r="F33" s="726">
        <v>1</v>
      </c>
      <c r="G33" s="626">
        <v>104</v>
      </c>
      <c r="H33" s="627">
        <v>245</v>
      </c>
      <c r="I33" s="627">
        <v>40</v>
      </c>
      <c r="J33" s="627">
        <v>29</v>
      </c>
      <c r="K33" s="627">
        <v>39</v>
      </c>
      <c r="L33" s="627">
        <v>20</v>
      </c>
      <c r="M33" s="627">
        <v>1</v>
      </c>
      <c r="N33" s="627">
        <v>3</v>
      </c>
      <c r="O33" s="627">
        <v>1</v>
      </c>
      <c r="P33" s="627">
        <v>1</v>
      </c>
      <c r="Q33" s="627">
        <v>2</v>
      </c>
      <c r="R33" s="627">
        <v>0</v>
      </c>
      <c r="S33" s="728">
        <v>4.2</v>
      </c>
      <c r="T33" s="727">
        <v>4.2300000000000004</v>
      </c>
      <c r="U33" s="727">
        <v>3.85</v>
      </c>
      <c r="V33" s="728">
        <v>3.95</v>
      </c>
      <c r="W33" s="727">
        <v>4</v>
      </c>
      <c r="X33" s="727">
        <v>3.68</v>
      </c>
      <c r="Y33" s="727">
        <v>4.03</v>
      </c>
      <c r="Z33" s="727">
        <v>4.3099999999999996</v>
      </c>
      <c r="AA33" s="727">
        <v>4.0199999999999996</v>
      </c>
      <c r="AB33" s="727">
        <v>3.95</v>
      </c>
      <c r="AC33" s="1176">
        <v>47</v>
      </c>
      <c r="AD33" s="1176">
        <v>3</v>
      </c>
      <c r="AE33" s="1176">
        <v>48</v>
      </c>
      <c r="AF33" s="270">
        <v>7</v>
      </c>
      <c r="AG33" s="270">
        <v>3</v>
      </c>
      <c r="AH33" s="270">
        <v>0</v>
      </c>
      <c r="AI33" s="270">
        <v>1</v>
      </c>
      <c r="AJ33" s="270">
        <v>1</v>
      </c>
      <c r="AK33" s="270">
        <v>0</v>
      </c>
      <c r="AL33" s="270">
        <v>0</v>
      </c>
      <c r="AM33" s="270">
        <v>0</v>
      </c>
      <c r="AN33" s="725"/>
    </row>
    <row r="34" spans="1:40" ht="38.25" x14ac:dyDescent="0.25">
      <c r="A34" s="748">
        <v>29</v>
      </c>
      <c r="B34" s="748" t="s">
        <v>86</v>
      </c>
      <c r="C34" s="1077" t="s">
        <v>345</v>
      </c>
      <c r="D34" s="750">
        <v>1</v>
      </c>
      <c r="E34" s="750">
        <v>32</v>
      </c>
      <c r="F34" s="750">
        <v>2</v>
      </c>
      <c r="G34" s="1135">
        <v>260</v>
      </c>
      <c r="H34" s="1135">
        <v>230</v>
      </c>
      <c r="I34" s="1135">
        <v>22</v>
      </c>
      <c r="J34" s="1135">
        <v>68</v>
      </c>
      <c r="K34" s="1135">
        <v>39</v>
      </c>
      <c r="L34" s="1135">
        <v>11</v>
      </c>
      <c r="M34" s="1135">
        <v>2</v>
      </c>
      <c r="N34" s="1135">
        <v>2</v>
      </c>
      <c r="O34" s="1135">
        <v>0</v>
      </c>
      <c r="P34" s="1135">
        <v>1</v>
      </c>
      <c r="Q34" s="1135">
        <v>0</v>
      </c>
      <c r="R34" s="1135">
        <v>0</v>
      </c>
      <c r="S34" s="751" t="s">
        <v>352</v>
      </c>
      <c r="T34" s="751" t="s">
        <v>352</v>
      </c>
      <c r="U34" s="751" t="s">
        <v>353</v>
      </c>
      <c r="V34" s="751" t="s">
        <v>352</v>
      </c>
      <c r="W34" s="751" t="s">
        <v>354</v>
      </c>
      <c r="X34" s="751" t="s">
        <v>355</v>
      </c>
      <c r="Y34" s="751" t="s">
        <v>356</v>
      </c>
      <c r="Z34" s="751" t="s">
        <v>357</v>
      </c>
      <c r="AA34" s="751" t="s">
        <v>356</v>
      </c>
      <c r="AB34" s="751" t="s">
        <v>358</v>
      </c>
      <c r="AC34" s="1176">
        <v>53.63</v>
      </c>
      <c r="AD34" s="1176">
        <v>4</v>
      </c>
      <c r="AE34" s="1176">
        <v>41.6</v>
      </c>
      <c r="AF34" s="270">
        <v>2</v>
      </c>
      <c r="AG34" s="270">
        <v>2</v>
      </c>
      <c r="AH34" s="270">
        <v>0</v>
      </c>
      <c r="AI34" s="270">
        <v>3</v>
      </c>
      <c r="AJ34" s="270">
        <v>1</v>
      </c>
      <c r="AK34" s="270">
        <v>1</v>
      </c>
      <c r="AL34" s="270">
        <v>0</v>
      </c>
      <c r="AM34" s="270">
        <v>0</v>
      </c>
      <c r="AN34" s="749"/>
    </row>
    <row r="35" spans="1:40" ht="25.5" x14ac:dyDescent="0.25">
      <c r="A35" s="772">
        <v>30</v>
      </c>
      <c r="B35" s="772" t="s">
        <v>86</v>
      </c>
      <c r="C35" s="1072" t="s">
        <v>114</v>
      </c>
      <c r="D35" s="774">
        <v>1.633</v>
      </c>
      <c r="E35" s="774">
        <v>30</v>
      </c>
      <c r="F35" s="774">
        <v>1</v>
      </c>
      <c r="G35" s="126">
        <v>154</v>
      </c>
      <c r="H35" s="126">
        <v>178</v>
      </c>
      <c r="I35" s="126">
        <v>13</v>
      </c>
      <c r="J35" s="126">
        <v>40</v>
      </c>
      <c r="K35" s="126">
        <v>25</v>
      </c>
      <c r="L35" s="126">
        <v>7</v>
      </c>
      <c r="M35" s="126">
        <v>4</v>
      </c>
      <c r="N35" s="126">
        <v>6</v>
      </c>
      <c r="O35" s="126">
        <v>0</v>
      </c>
      <c r="P35" s="126">
        <v>0</v>
      </c>
      <c r="Q35" s="126">
        <v>1</v>
      </c>
      <c r="R35" s="126">
        <v>0</v>
      </c>
      <c r="S35" s="774">
        <v>3.7</v>
      </c>
      <c r="T35" s="774">
        <v>3.8</v>
      </c>
      <c r="U35" s="774">
        <v>3.7</v>
      </c>
      <c r="V35" s="774">
        <v>3.5</v>
      </c>
      <c r="W35" s="774">
        <v>3.9</v>
      </c>
      <c r="X35" s="774">
        <v>4.0999999999999996</v>
      </c>
      <c r="Y35" s="774">
        <v>3.6</v>
      </c>
      <c r="Z35" s="774">
        <v>3.8</v>
      </c>
      <c r="AA35" s="774">
        <v>4</v>
      </c>
      <c r="AB35" s="774">
        <v>3.8</v>
      </c>
      <c r="AC35" s="1176">
        <v>67</v>
      </c>
      <c r="AD35" s="1176">
        <v>4</v>
      </c>
      <c r="AE35" s="1176">
        <v>24</v>
      </c>
      <c r="AF35" s="270">
        <v>3</v>
      </c>
      <c r="AG35" s="270">
        <v>1</v>
      </c>
      <c r="AH35" s="270">
        <v>0</v>
      </c>
      <c r="AI35" s="270">
        <v>1</v>
      </c>
      <c r="AJ35" s="270">
        <v>1</v>
      </c>
      <c r="AK35" s="270">
        <v>1</v>
      </c>
      <c r="AL35" s="270">
        <v>0</v>
      </c>
      <c r="AM35" s="270">
        <v>0</v>
      </c>
      <c r="AN35" s="773"/>
    </row>
    <row r="36" spans="1:40" ht="25.5" x14ac:dyDescent="0.25">
      <c r="A36" s="799">
        <v>31</v>
      </c>
      <c r="B36" s="799" t="s">
        <v>86</v>
      </c>
      <c r="C36" s="1077" t="s">
        <v>344</v>
      </c>
      <c r="D36" s="801">
        <v>0.85</v>
      </c>
      <c r="E36" s="801">
        <v>24</v>
      </c>
      <c r="F36" s="801">
        <v>3</v>
      </c>
      <c r="G36" s="126">
        <v>195</v>
      </c>
      <c r="H36" s="126">
        <v>118</v>
      </c>
      <c r="I36" s="126">
        <v>12</v>
      </c>
      <c r="J36" s="126">
        <v>56</v>
      </c>
      <c r="K36" s="126">
        <v>10</v>
      </c>
      <c r="L36" s="126">
        <v>12</v>
      </c>
      <c r="M36" s="126">
        <v>5</v>
      </c>
      <c r="N36" s="126">
        <v>3</v>
      </c>
      <c r="O36" s="126">
        <v>0</v>
      </c>
      <c r="P36" s="126">
        <v>1</v>
      </c>
      <c r="Q36" s="126">
        <v>0</v>
      </c>
      <c r="R36" s="126">
        <v>0</v>
      </c>
      <c r="S36" s="801">
        <v>3.87</v>
      </c>
      <c r="T36" s="801">
        <v>4.05</v>
      </c>
      <c r="U36" s="801">
        <v>3.5</v>
      </c>
      <c r="V36" s="801">
        <v>3.45</v>
      </c>
      <c r="W36" s="801">
        <v>3.73</v>
      </c>
      <c r="X36" s="801">
        <v>3.91</v>
      </c>
      <c r="Y36" s="801">
        <v>3.98</v>
      </c>
      <c r="Z36" s="801">
        <v>4.21</v>
      </c>
      <c r="AA36" s="801">
        <v>3.6</v>
      </c>
      <c r="AB36" s="801">
        <v>3.5</v>
      </c>
      <c r="AC36" s="1176">
        <v>58.5</v>
      </c>
      <c r="AD36" s="1176">
        <v>3.75</v>
      </c>
      <c r="AE36" s="1176">
        <v>65.3</v>
      </c>
      <c r="AF36" s="270">
        <v>0</v>
      </c>
      <c r="AG36" s="270">
        <v>0</v>
      </c>
      <c r="AH36" s="270">
        <v>0</v>
      </c>
      <c r="AI36" s="270">
        <v>0</v>
      </c>
      <c r="AJ36" s="270">
        <v>0</v>
      </c>
      <c r="AK36" s="270">
        <v>0</v>
      </c>
      <c r="AL36" s="270">
        <v>0</v>
      </c>
      <c r="AM36" s="270">
        <v>0</v>
      </c>
      <c r="AN36" s="800"/>
    </row>
    <row r="37" spans="1:40" ht="25.5" x14ac:dyDescent="0.25">
      <c r="A37" s="23">
        <v>32</v>
      </c>
      <c r="B37" s="23" t="s">
        <v>86</v>
      </c>
      <c r="C37" s="1072" t="s">
        <v>115</v>
      </c>
      <c r="D37" s="117">
        <v>100</v>
      </c>
      <c r="E37" s="117">
        <v>31</v>
      </c>
      <c r="F37" s="117">
        <v>1</v>
      </c>
      <c r="G37" s="126">
        <v>196</v>
      </c>
      <c r="H37" s="126">
        <v>196</v>
      </c>
      <c r="I37" s="126">
        <v>10</v>
      </c>
      <c r="J37" s="126">
        <v>36</v>
      </c>
      <c r="K37" s="126">
        <v>42</v>
      </c>
      <c r="L37" s="126">
        <v>10</v>
      </c>
      <c r="M37" s="126">
        <v>1</v>
      </c>
      <c r="N37" s="126">
        <v>3</v>
      </c>
      <c r="O37" s="126">
        <v>0</v>
      </c>
      <c r="P37" s="126">
        <v>0</v>
      </c>
      <c r="Q37" s="126">
        <v>0</v>
      </c>
      <c r="R37" s="126">
        <v>0</v>
      </c>
      <c r="S37" s="117">
        <v>3.9</v>
      </c>
      <c r="T37" s="117">
        <v>3.9</v>
      </c>
      <c r="U37" s="117">
        <v>4.2</v>
      </c>
      <c r="V37" s="117">
        <v>3.7</v>
      </c>
      <c r="W37" s="117">
        <v>4.2</v>
      </c>
      <c r="X37" s="117">
        <v>4.0999999999999996</v>
      </c>
      <c r="Y37" s="117">
        <v>3.9</v>
      </c>
      <c r="Z37" s="117">
        <v>4</v>
      </c>
      <c r="AA37" s="117">
        <v>4.05</v>
      </c>
      <c r="AB37" s="117">
        <v>3.5</v>
      </c>
      <c r="AC37" s="1176">
        <v>0</v>
      </c>
      <c r="AD37" s="1176">
        <v>0</v>
      </c>
      <c r="AE37" s="1176">
        <v>0</v>
      </c>
      <c r="AF37" s="270">
        <v>4</v>
      </c>
      <c r="AG37" s="270">
        <v>0</v>
      </c>
      <c r="AH37" s="270">
        <v>0</v>
      </c>
      <c r="AI37" s="270">
        <v>2</v>
      </c>
      <c r="AJ37" s="270">
        <v>1</v>
      </c>
      <c r="AK37" s="270">
        <v>0</v>
      </c>
      <c r="AL37" s="270">
        <v>0</v>
      </c>
      <c r="AM37" s="270">
        <v>0</v>
      </c>
      <c r="AN37" s="57"/>
    </row>
    <row r="38" spans="1:40" ht="25.5" x14ac:dyDescent="0.25">
      <c r="A38" s="842">
        <v>33</v>
      </c>
      <c r="B38" s="842" t="s">
        <v>86</v>
      </c>
      <c r="C38" s="1072" t="s">
        <v>116</v>
      </c>
      <c r="D38" s="844">
        <v>0.90800000000000003</v>
      </c>
      <c r="E38" s="844">
        <v>48</v>
      </c>
      <c r="F38" s="844">
        <v>2</v>
      </c>
      <c r="G38" s="126">
        <v>366</v>
      </c>
      <c r="H38" s="126">
        <v>321</v>
      </c>
      <c r="I38" s="126">
        <v>28</v>
      </c>
      <c r="J38" s="126">
        <v>102</v>
      </c>
      <c r="K38" s="126">
        <v>71</v>
      </c>
      <c r="L38" s="126">
        <v>28</v>
      </c>
      <c r="M38" s="126">
        <v>5</v>
      </c>
      <c r="N38" s="126">
        <v>12</v>
      </c>
      <c r="O38" s="126">
        <v>0</v>
      </c>
      <c r="P38" s="126">
        <v>3</v>
      </c>
      <c r="Q38" s="126">
        <v>2</v>
      </c>
      <c r="R38" s="126">
        <v>0</v>
      </c>
      <c r="S38" s="844">
        <v>3.93</v>
      </c>
      <c r="T38" s="844">
        <v>3.95</v>
      </c>
      <c r="U38" s="844">
        <v>3.621</v>
      </c>
      <c r="V38" s="844">
        <v>3.8029999999999999</v>
      </c>
      <c r="W38" s="844">
        <v>4</v>
      </c>
      <c r="X38" s="844">
        <v>3.875</v>
      </c>
      <c r="Y38" s="844">
        <v>3.8</v>
      </c>
      <c r="Z38" s="844">
        <v>4.03</v>
      </c>
      <c r="AA38" s="844">
        <v>3.9079999999999999</v>
      </c>
      <c r="AB38" s="844">
        <v>3.8639999999999999</v>
      </c>
      <c r="AC38" s="1176">
        <v>60.75</v>
      </c>
      <c r="AD38" s="1176">
        <v>4.3330000000000002</v>
      </c>
      <c r="AE38" s="1176">
        <v>40</v>
      </c>
      <c r="AF38" s="270">
        <v>4</v>
      </c>
      <c r="AG38" s="270">
        <v>2</v>
      </c>
      <c r="AH38" s="270">
        <v>0</v>
      </c>
      <c r="AI38" s="270">
        <v>3</v>
      </c>
      <c r="AJ38" s="270">
        <v>3</v>
      </c>
      <c r="AK38" s="270">
        <v>2</v>
      </c>
      <c r="AL38" s="270">
        <v>1</v>
      </c>
      <c r="AM38" s="270">
        <v>0</v>
      </c>
      <c r="AN38" s="843"/>
    </row>
    <row r="39" spans="1:40" ht="25.5" x14ac:dyDescent="0.25">
      <c r="A39" s="865">
        <v>34</v>
      </c>
      <c r="B39" s="865" t="s">
        <v>86</v>
      </c>
      <c r="C39" s="1072" t="s">
        <v>117</v>
      </c>
      <c r="D39" s="867">
        <v>1.7</v>
      </c>
      <c r="E39" s="867">
        <v>35</v>
      </c>
      <c r="F39" s="867">
        <v>1</v>
      </c>
      <c r="G39" s="126">
        <v>188</v>
      </c>
      <c r="H39" s="126">
        <v>219</v>
      </c>
      <c r="I39" s="126">
        <v>18</v>
      </c>
      <c r="J39" s="126">
        <v>44</v>
      </c>
      <c r="K39" s="126">
        <v>43</v>
      </c>
      <c r="L39" s="126">
        <v>6</v>
      </c>
      <c r="M39" s="126">
        <v>2</v>
      </c>
      <c r="N39" s="126">
        <v>1</v>
      </c>
      <c r="O39" s="126">
        <v>0</v>
      </c>
      <c r="P39" s="126">
        <v>0</v>
      </c>
      <c r="Q39" s="126">
        <v>0</v>
      </c>
      <c r="R39" s="126">
        <v>0</v>
      </c>
      <c r="S39" s="867">
        <v>3.86</v>
      </c>
      <c r="T39" s="867">
        <v>3.86</v>
      </c>
      <c r="U39" s="867">
        <v>3.65</v>
      </c>
      <c r="V39" s="867">
        <v>4.0599999999999996</v>
      </c>
      <c r="W39" s="867">
        <v>3.33</v>
      </c>
      <c r="X39" s="867">
        <v>3.83</v>
      </c>
      <c r="Y39" s="867">
        <v>3.88</v>
      </c>
      <c r="Z39" s="867">
        <v>3.64</v>
      </c>
      <c r="AA39" s="867">
        <v>4.25</v>
      </c>
      <c r="AB39" s="867">
        <v>3.86</v>
      </c>
      <c r="AC39" s="1176">
        <v>55.5</v>
      </c>
      <c r="AD39" s="1176">
        <v>3.4</v>
      </c>
      <c r="AE39" s="1176">
        <v>46</v>
      </c>
      <c r="AF39" s="270">
        <v>1</v>
      </c>
      <c r="AG39" s="270">
        <v>0</v>
      </c>
      <c r="AH39" s="270">
        <v>0</v>
      </c>
      <c r="AI39" s="270">
        <v>0</v>
      </c>
      <c r="AJ39" s="270">
        <v>0</v>
      </c>
      <c r="AK39" s="270">
        <v>0</v>
      </c>
      <c r="AL39" s="270">
        <v>0</v>
      </c>
      <c r="AM39" s="270">
        <v>0</v>
      </c>
      <c r="AN39" s="866"/>
    </row>
    <row r="40" spans="1:40" ht="25.5" x14ac:dyDescent="0.25">
      <c r="A40" s="887">
        <v>35</v>
      </c>
      <c r="B40" s="887" t="s">
        <v>86</v>
      </c>
      <c r="C40" s="1072" t="s">
        <v>118</v>
      </c>
      <c r="D40" s="890">
        <v>1</v>
      </c>
      <c r="E40" s="890">
        <v>37</v>
      </c>
      <c r="F40" s="890">
        <v>0</v>
      </c>
      <c r="G40" s="126">
        <v>109</v>
      </c>
      <c r="H40" s="126">
        <v>106</v>
      </c>
      <c r="I40" s="126">
        <v>27</v>
      </c>
      <c r="J40" s="126">
        <v>41</v>
      </c>
      <c r="K40" s="126">
        <v>24</v>
      </c>
      <c r="L40" s="126">
        <v>27</v>
      </c>
      <c r="M40" s="126">
        <v>2</v>
      </c>
      <c r="N40" s="126">
        <v>3</v>
      </c>
      <c r="O40" s="126">
        <v>0</v>
      </c>
      <c r="P40" s="126">
        <v>1</v>
      </c>
      <c r="Q40" s="126">
        <v>0</v>
      </c>
      <c r="R40" s="126">
        <v>0</v>
      </c>
      <c r="S40" s="890">
        <v>3.63</v>
      </c>
      <c r="T40" s="890">
        <v>3.75</v>
      </c>
      <c r="U40" s="890">
        <v>3.75</v>
      </c>
      <c r="V40" s="890">
        <v>3.875</v>
      </c>
      <c r="W40" s="890">
        <v>3.8820000000000001</v>
      </c>
      <c r="X40" s="890">
        <v>3.823</v>
      </c>
      <c r="Y40" s="890">
        <v>3.46</v>
      </c>
      <c r="Z40" s="890">
        <v>3.8</v>
      </c>
      <c r="AA40" s="890">
        <v>4</v>
      </c>
      <c r="AB40" s="890">
        <v>4</v>
      </c>
      <c r="AC40" s="1176">
        <v>40</v>
      </c>
      <c r="AD40" s="1176">
        <v>3</v>
      </c>
      <c r="AE40" s="1176"/>
      <c r="AF40" s="270">
        <v>3</v>
      </c>
      <c r="AG40" s="270">
        <v>0</v>
      </c>
      <c r="AH40" s="270">
        <v>0</v>
      </c>
      <c r="AI40" s="270">
        <v>1</v>
      </c>
      <c r="AJ40" s="270">
        <v>0</v>
      </c>
      <c r="AK40" s="270">
        <v>0</v>
      </c>
      <c r="AL40" s="270">
        <v>0</v>
      </c>
      <c r="AM40" s="270">
        <v>0</v>
      </c>
      <c r="AN40" s="889"/>
    </row>
    <row r="41" spans="1:40" ht="25.5" x14ac:dyDescent="0.25">
      <c r="A41" s="910">
        <v>36</v>
      </c>
      <c r="B41" s="910" t="s">
        <v>86</v>
      </c>
      <c r="C41" s="1072" t="s">
        <v>119</v>
      </c>
      <c r="D41" s="912">
        <v>1</v>
      </c>
      <c r="E41" s="912">
        <v>42</v>
      </c>
      <c r="F41" s="912">
        <v>1</v>
      </c>
      <c r="G41" s="1135">
        <v>180</v>
      </c>
      <c r="H41" s="1135">
        <v>176</v>
      </c>
      <c r="I41" s="1135">
        <v>5</v>
      </c>
      <c r="J41" s="1135">
        <v>44</v>
      </c>
      <c r="K41" s="1135">
        <v>36</v>
      </c>
      <c r="L41" s="1135">
        <v>5</v>
      </c>
      <c r="M41" s="1135">
        <v>4</v>
      </c>
      <c r="N41" s="1135">
        <v>5</v>
      </c>
      <c r="O41" s="1135">
        <v>0</v>
      </c>
      <c r="P41" s="1135">
        <v>0</v>
      </c>
      <c r="Q41" s="1135">
        <v>1</v>
      </c>
      <c r="R41" s="1135">
        <v>0</v>
      </c>
      <c r="S41" s="912">
        <v>4</v>
      </c>
      <c r="T41" s="912">
        <v>4.0999999999999996</v>
      </c>
      <c r="U41" s="912">
        <v>3.9</v>
      </c>
      <c r="V41" s="912">
        <v>3.6</v>
      </c>
      <c r="W41" s="912">
        <v>3.2</v>
      </c>
      <c r="X41" s="912">
        <v>3.2</v>
      </c>
      <c r="Y41" s="912">
        <v>4</v>
      </c>
      <c r="Z41" s="912">
        <v>4.0999999999999996</v>
      </c>
      <c r="AA41" s="912">
        <v>4</v>
      </c>
      <c r="AB41" s="912">
        <v>4.1399999999999997</v>
      </c>
      <c r="AC41" s="1176">
        <v>52</v>
      </c>
      <c r="AD41" s="1176">
        <v>2.6</v>
      </c>
      <c r="AE41" s="1176">
        <v>61</v>
      </c>
      <c r="AF41" s="270">
        <v>9</v>
      </c>
      <c r="AG41" s="270">
        <v>9</v>
      </c>
      <c r="AH41" s="270">
        <v>0</v>
      </c>
      <c r="AI41" s="270">
        <v>0</v>
      </c>
      <c r="AJ41" s="270">
        <v>0</v>
      </c>
      <c r="AK41" s="270">
        <v>0</v>
      </c>
      <c r="AL41" s="270">
        <v>0</v>
      </c>
      <c r="AM41" s="270">
        <v>0</v>
      </c>
      <c r="AN41" s="911"/>
    </row>
    <row r="42" spans="1:40" ht="25.5" x14ac:dyDescent="0.25">
      <c r="A42" s="932">
        <v>37</v>
      </c>
      <c r="B42" s="932" t="s">
        <v>86</v>
      </c>
      <c r="C42" s="1072" t="s">
        <v>120</v>
      </c>
      <c r="D42" s="934">
        <v>1</v>
      </c>
      <c r="E42" s="934">
        <v>36</v>
      </c>
      <c r="F42" s="934">
        <v>0</v>
      </c>
      <c r="G42" s="126">
        <v>155</v>
      </c>
      <c r="H42" s="126">
        <v>134</v>
      </c>
      <c r="I42" s="126">
        <v>21</v>
      </c>
      <c r="J42" s="126">
        <v>39</v>
      </c>
      <c r="K42" s="126">
        <v>29</v>
      </c>
      <c r="L42" s="126">
        <v>15</v>
      </c>
      <c r="M42" s="126">
        <v>7</v>
      </c>
      <c r="N42" s="126">
        <v>6</v>
      </c>
      <c r="O42" s="126">
        <v>0</v>
      </c>
      <c r="P42" s="126">
        <v>3</v>
      </c>
      <c r="Q42" s="126">
        <v>1</v>
      </c>
      <c r="R42" s="126">
        <v>0</v>
      </c>
      <c r="S42" s="934">
        <v>3.94</v>
      </c>
      <c r="T42" s="934">
        <v>4.08</v>
      </c>
      <c r="U42" s="934">
        <v>3.76</v>
      </c>
      <c r="V42" s="934">
        <v>3.82</v>
      </c>
      <c r="W42" s="934">
        <v>3.94</v>
      </c>
      <c r="X42" s="934">
        <v>3.94</v>
      </c>
      <c r="Y42" s="934">
        <v>3.68</v>
      </c>
      <c r="Z42" s="934">
        <v>4.13</v>
      </c>
      <c r="AA42" s="934">
        <v>3.54</v>
      </c>
      <c r="AB42" s="934">
        <v>3.81</v>
      </c>
      <c r="AC42" s="1176">
        <v>49</v>
      </c>
      <c r="AD42" s="1176">
        <v>4</v>
      </c>
      <c r="AE42" s="1176">
        <v>46</v>
      </c>
      <c r="AF42" s="270">
        <v>1</v>
      </c>
      <c r="AG42" s="270">
        <v>1</v>
      </c>
      <c r="AH42" s="270">
        <v>0</v>
      </c>
      <c r="AI42" s="270">
        <v>2</v>
      </c>
      <c r="AJ42" s="270">
        <v>1</v>
      </c>
      <c r="AK42" s="270">
        <v>0</v>
      </c>
      <c r="AL42" s="270">
        <v>1</v>
      </c>
      <c r="AM42" s="270">
        <v>1</v>
      </c>
      <c r="AN42" s="933"/>
    </row>
    <row r="43" spans="1:40" ht="25.5" x14ac:dyDescent="0.25">
      <c r="A43" s="955">
        <v>38</v>
      </c>
      <c r="B43" s="955" t="s">
        <v>86</v>
      </c>
      <c r="C43" s="1072" t="s">
        <v>121</v>
      </c>
      <c r="D43" s="957">
        <v>0</v>
      </c>
      <c r="E43" s="957">
        <v>41</v>
      </c>
      <c r="F43" s="957">
        <v>2</v>
      </c>
      <c r="G43" s="126">
        <v>236</v>
      </c>
      <c r="H43" s="126">
        <v>226</v>
      </c>
      <c r="I43" s="126">
        <v>28</v>
      </c>
      <c r="J43" s="126">
        <v>53</v>
      </c>
      <c r="K43" s="126">
        <v>47</v>
      </c>
      <c r="L43" s="126">
        <v>11</v>
      </c>
      <c r="M43" s="126">
        <v>5</v>
      </c>
      <c r="N43" s="126">
        <v>7</v>
      </c>
      <c r="O43" s="126">
        <v>0</v>
      </c>
      <c r="P43" s="126">
        <v>2</v>
      </c>
      <c r="Q43" s="126">
        <v>1</v>
      </c>
      <c r="R43" s="126">
        <v>0</v>
      </c>
      <c r="S43" s="957">
        <v>3.75</v>
      </c>
      <c r="T43" s="957">
        <v>3.75</v>
      </c>
      <c r="U43" s="957">
        <v>3.76</v>
      </c>
      <c r="V43" s="957">
        <v>3.66</v>
      </c>
      <c r="W43" s="957">
        <v>3.64</v>
      </c>
      <c r="X43" s="957">
        <v>3.45</v>
      </c>
      <c r="Y43" s="957">
        <v>3.57</v>
      </c>
      <c r="Z43" s="957">
        <v>3.54</v>
      </c>
      <c r="AA43" s="957">
        <v>3</v>
      </c>
      <c r="AB43" s="957">
        <v>4</v>
      </c>
      <c r="AC43" s="1176">
        <v>35.200000000000003</v>
      </c>
      <c r="AD43" s="1176">
        <v>2.5299999999999998</v>
      </c>
      <c r="AE43" s="1176">
        <v>34</v>
      </c>
      <c r="AF43" s="270">
        <v>11</v>
      </c>
      <c r="AG43" s="270">
        <v>8</v>
      </c>
      <c r="AH43" s="270">
        <v>3</v>
      </c>
      <c r="AI43" s="270">
        <v>0</v>
      </c>
      <c r="AJ43" s="270">
        <v>0</v>
      </c>
      <c r="AK43" s="270">
        <v>0</v>
      </c>
      <c r="AL43" s="270">
        <v>0</v>
      </c>
      <c r="AM43" s="270">
        <v>0</v>
      </c>
      <c r="AN43" s="956"/>
    </row>
    <row r="44" spans="1:40" ht="25.5" x14ac:dyDescent="0.25">
      <c r="A44" s="975">
        <v>39</v>
      </c>
      <c r="B44" s="975" t="s">
        <v>86</v>
      </c>
      <c r="C44" s="1077" t="s">
        <v>346</v>
      </c>
      <c r="D44" s="978">
        <v>1.01</v>
      </c>
      <c r="E44" s="978">
        <v>43</v>
      </c>
      <c r="F44" s="978">
        <v>1</v>
      </c>
      <c r="G44" s="126">
        <v>219</v>
      </c>
      <c r="H44" s="126">
        <v>205</v>
      </c>
      <c r="I44" s="126">
        <v>27</v>
      </c>
      <c r="J44" s="126">
        <v>46</v>
      </c>
      <c r="K44" s="126">
        <v>34</v>
      </c>
      <c r="L44" s="126">
        <v>12</v>
      </c>
      <c r="M44" s="126">
        <v>7</v>
      </c>
      <c r="N44" s="126">
        <v>4</v>
      </c>
      <c r="O44" s="126">
        <v>0</v>
      </c>
      <c r="P44" s="126">
        <v>2</v>
      </c>
      <c r="Q44" s="126">
        <v>0</v>
      </c>
      <c r="R44" s="126">
        <v>0</v>
      </c>
      <c r="S44" s="978">
        <v>3.7330000000000001</v>
      </c>
      <c r="T44" s="978">
        <v>3.8439999999999999</v>
      </c>
      <c r="U44" s="978">
        <v>3.4409999999999998</v>
      </c>
      <c r="V44" s="978">
        <v>3.294</v>
      </c>
      <c r="W44" s="978">
        <v>3.778</v>
      </c>
      <c r="X44" s="978">
        <v>3.7410000000000001</v>
      </c>
      <c r="Y44" s="978">
        <v>3.5950000000000002</v>
      </c>
      <c r="Z44" s="978">
        <v>3.8380000000000001</v>
      </c>
      <c r="AA44" s="978">
        <v>3.8530000000000002</v>
      </c>
      <c r="AB44" s="978">
        <v>3.6469999999999998</v>
      </c>
      <c r="AC44" s="1176">
        <v>59.417000000000002</v>
      </c>
      <c r="AD44" s="1176">
        <v>4.0999999999999996</v>
      </c>
      <c r="AE44" s="1176">
        <v>46</v>
      </c>
      <c r="AF44" s="270">
        <v>0</v>
      </c>
      <c r="AG44" s="270">
        <v>0</v>
      </c>
      <c r="AH44" s="270">
        <v>0</v>
      </c>
      <c r="AI44" s="270">
        <v>0</v>
      </c>
      <c r="AJ44" s="270">
        <v>0</v>
      </c>
      <c r="AK44" s="270">
        <v>0</v>
      </c>
      <c r="AL44" s="270">
        <v>0</v>
      </c>
      <c r="AM44" s="270">
        <v>0</v>
      </c>
      <c r="AN44" s="977"/>
    </row>
    <row r="45" spans="1:40" ht="25.5" x14ac:dyDescent="0.25">
      <c r="A45" s="995">
        <v>40</v>
      </c>
      <c r="B45" s="995" t="s">
        <v>86</v>
      </c>
      <c r="C45" s="1072" t="s">
        <v>122</v>
      </c>
      <c r="D45" s="997">
        <v>1.58</v>
      </c>
      <c r="E45" s="997">
        <v>26</v>
      </c>
      <c r="F45" s="997">
        <v>3</v>
      </c>
      <c r="G45" s="1135">
        <v>90</v>
      </c>
      <c r="H45" s="1135">
        <v>101</v>
      </c>
      <c r="I45" s="1135">
        <v>14</v>
      </c>
      <c r="J45" s="1135">
        <v>25</v>
      </c>
      <c r="K45" s="1135">
        <v>20</v>
      </c>
      <c r="L45" s="1135">
        <v>6</v>
      </c>
      <c r="M45" s="1135">
        <v>2</v>
      </c>
      <c r="N45" s="1135">
        <v>0</v>
      </c>
      <c r="O45" s="1135">
        <v>0</v>
      </c>
      <c r="P45" s="1135">
        <v>0</v>
      </c>
      <c r="Q45" s="1135">
        <v>0</v>
      </c>
      <c r="R45" s="1135">
        <v>0</v>
      </c>
      <c r="S45" s="997">
        <v>4</v>
      </c>
      <c r="T45" s="997">
        <v>4.0999999999999996</v>
      </c>
      <c r="U45" s="997">
        <v>3.7</v>
      </c>
      <c r="V45" s="997">
        <v>3.5</v>
      </c>
      <c r="W45" s="997">
        <v>4</v>
      </c>
      <c r="X45" s="997">
        <v>4.2</v>
      </c>
      <c r="Y45" s="978">
        <v>4.0999999999999996</v>
      </c>
      <c r="Z45" s="978">
        <v>4</v>
      </c>
      <c r="AA45" s="978">
        <v>3.65</v>
      </c>
      <c r="AB45" s="978">
        <v>3.7</v>
      </c>
      <c r="AC45" s="1176">
        <v>59.33</v>
      </c>
      <c r="AD45" s="1176">
        <v>4</v>
      </c>
      <c r="AE45" s="1176">
        <v>53</v>
      </c>
      <c r="AF45" s="270">
        <v>1</v>
      </c>
      <c r="AG45" s="270">
        <v>1</v>
      </c>
      <c r="AH45" s="270">
        <v>0</v>
      </c>
      <c r="AI45" s="270">
        <v>1</v>
      </c>
      <c r="AJ45" s="270">
        <v>1</v>
      </c>
      <c r="AK45" s="270">
        <v>1</v>
      </c>
      <c r="AL45" s="270">
        <v>1</v>
      </c>
      <c r="AM45" s="270">
        <v>0</v>
      </c>
      <c r="AN45" s="996"/>
    </row>
    <row r="46" spans="1:40" s="501" customFormat="1" ht="38.25" x14ac:dyDescent="0.25">
      <c r="A46" s="1064">
        <v>41</v>
      </c>
      <c r="B46" s="1064" t="s">
        <v>86</v>
      </c>
      <c r="C46" s="1072" t="s">
        <v>347</v>
      </c>
      <c r="D46" s="1066">
        <v>0.9</v>
      </c>
      <c r="E46" s="1066">
        <v>81</v>
      </c>
      <c r="F46" s="1066">
        <v>2</v>
      </c>
      <c r="G46" s="1135">
        <v>524</v>
      </c>
      <c r="H46" s="1135">
        <v>591</v>
      </c>
      <c r="I46" s="1135">
        <v>57</v>
      </c>
      <c r="J46" s="1135">
        <v>138</v>
      </c>
      <c r="K46" s="1135">
        <v>112</v>
      </c>
      <c r="L46" s="1135">
        <v>20</v>
      </c>
      <c r="M46" s="1135">
        <v>5</v>
      </c>
      <c r="N46" s="1135">
        <v>6</v>
      </c>
      <c r="O46" s="1135">
        <v>0</v>
      </c>
      <c r="P46" s="1135">
        <v>3</v>
      </c>
      <c r="Q46" s="1135">
        <v>3</v>
      </c>
      <c r="R46" s="1135">
        <v>0</v>
      </c>
      <c r="S46" s="1066">
        <v>3.8410000000000002</v>
      </c>
      <c r="T46" s="1066">
        <v>4.03</v>
      </c>
      <c r="U46" s="1066">
        <v>3.585</v>
      </c>
      <c r="V46" s="1066">
        <v>3.8130000000000002</v>
      </c>
      <c r="W46" s="1066">
        <v>4.125</v>
      </c>
      <c r="X46" s="1066">
        <v>3.7149999999999999</v>
      </c>
      <c r="Y46" s="978">
        <v>3.84</v>
      </c>
      <c r="Z46" s="978">
        <v>3.7730000000000001</v>
      </c>
      <c r="AA46" s="978">
        <v>4.069</v>
      </c>
      <c r="AB46" s="978">
        <v>3.9049999999999998</v>
      </c>
      <c r="AC46" s="1176">
        <v>71.349999999999994</v>
      </c>
      <c r="AD46" s="1176">
        <v>4</v>
      </c>
      <c r="AE46" s="1176">
        <v>55</v>
      </c>
      <c r="AF46" s="270">
        <v>0</v>
      </c>
      <c r="AG46" s="270">
        <v>0</v>
      </c>
      <c r="AH46" s="270">
        <v>0</v>
      </c>
      <c r="AI46" s="270">
        <v>1</v>
      </c>
      <c r="AJ46" s="270">
        <v>1</v>
      </c>
      <c r="AK46" s="270">
        <v>0</v>
      </c>
      <c r="AL46" s="270">
        <v>0</v>
      </c>
      <c r="AM46" s="270">
        <v>0</v>
      </c>
      <c r="AN46" s="1065"/>
    </row>
    <row r="47" spans="1:40" ht="25.5" x14ac:dyDescent="0.25">
      <c r="A47" s="1043">
        <v>42</v>
      </c>
      <c r="B47" s="1043" t="s">
        <v>86</v>
      </c>
      <c r="C47" s="1072" t="s">
        <v>124</v>
      </c>
      <c r="D47" s="1045"/>
      <c r="E47" s="1045">
        <v>26</v>
      </c>
      <c r="F47" s="1045">
        <v>1</v>
      </c>
      <c r="G47" s="1136">
        <v>95</v>
      </c>
      <c r="H47" s="1136">
        <v>93</v>
      </c>
      <c r="I47" s="1136">
        <v>18</v>
      </c>
      <c r="J47" s="1136">
        <v>26</v>
      </c>
      <c r="K47" s="1136">
        <v>10</v>
      </c>
      <c r="L47" s="1136">
        <v>8</v>
      </c>
      <c r="M47" s="1136">
        <v>4</v>
      </c>
      <c r="N47" s="1136">
        <v>10</v>
      </c>
      <c r="O47" s="1136">
        <v>0</v>
      </c>
      <c r="P47" s="1136">
        <v>2</v>
      </c>
      <c r="Q47" s="1136">
        <v>1</v>
      </c>
      <c r="R47" s="1136">
        <v>0</v>
      </c>
      <c r="S47" s="1045">
        <v>3.54</v>
      </c>
      <c r="T47" s="1045">
        <v>3.54</v>
      </c>
      <c r="U47" s="1045">
        <v>3.6</v>
      </c>
      <c r="V47" s="1045">
        <v>3.9</v>
      </c>
      <c r="W47" s="1045">
        <v>4.38</v>
      </c>
      <c r="X47" s="1045">
        <v>4.38</v>
      </c>
      <c r="Y47" s="1045">
        <v>3.73</v>
      </c>
      <c r="Z47" s="1045">
        <v>3.58</v>
      </c>
      <c r="AA47" s="1045">
        <v>4</v>
      </c>
      <c r="AB47" s="1045">
        <v>4</v>
      </c>
      <c r="AC47" s="1178">
        <v>57</v>
      </c>
      <c r="AD47" s="1178">
        <v>4</v>
      </c>
      <c r="AE47" s="1178">
        <v>58</v>
      </c>
      <c r="AF47" s="270">
        <v>1</v>
      </c>
      <c r="AG47" s="270">
        <v>0</v>
      </c>
      <c r="AH47" s="270">
        <v>0</v>
      </c>
      <c r="AI47" s="270">
        <v>0</v>
      </c>
      <c r="AJ47" s="270">
        <v>0</v>
      </c>
      <c r="AK47" s="270">
        <v>0</v>
      </c>
      <c r="AL47" s="270">
        <v>0</v>
      </c>
      <c r="AM47" s="270">
        <v>0</v>
      </c>
      <c r="AN47" s="1044"/>
    </row>
    <row r="48" spans="1:40" ht="25.5" x14ac:dyDescent="0.25">
      <c r="A48" s="1064">
        <v>43</v>
      </c>
      <c r="B48" s="1064" t="s">
        <v>86</v>
      </c>
      <c r="C48" s="1076" t="s">
        <v>338</v>
      </c>
      <c r="D48" s="1067">
        <v>1</v>
      </c>
      <c r="E48" s="1066">
        <v>58</v>
      </c>
      <c r="F48" s="1066">
        <v>4</v>
      </c>
      <c r="G48" s="1135">
        <v>361</v>
      </c>
      <c r="H48" s="1135">
        <v>357</v>
      </c>
      <c r="I48" s="1135">
        <v>51</v>
      </c>
      <c r="J48" s="1135">
        <v>74</v>
      </c>
      <c r="K48" s="1135">
        <v>72</v>
      </c>
      <c r="L48" s="1135">
        <v>15</v>
      </c>
      <c r="M48" s="1135">
        <v>8</v>
      </c>
      <c r="N48" s="1135">
        <v>7</v>
      </c>
      <c r="O48" s="1135">
        <v>0</v>
      </c>
      <c r="P48" s="1135">
        <v>2</v>
      </c>
      <c r="Q48" s="1135">
        <v>4</v>
      </c>
      <c r="R48" s="1135">
        <v>0</v>
      </c>
      <c r="S48" s="1066">
        <v>3.78</v>
      </c>
      <c r="T48" s="1066">
        <v>3.74</v>
      </c>
      <c r="U48" s="1066">
        <v>3.91</v>
      </c>
      <c r="V48" s="1066">
        <v>3.49</v>
      </c>
      <c r="W48" s="1068">
        <v>4</v>
      </c>
      <c r="X48" s="1066">
        <v>4.38</v>
      </c>
      <c r="Y48" s="1066">
        <v>3.92</v>
      </c>
      <c r="Z48" s="1066">
        <v>3.89</v>
      </c>
      <c r="AA48" s="1068">
        <v>4</v>
      </c>
      <c r="AB48" s="1068">
        <v>4</v>
      </c>
      <c r="AC48" s="1177">
        <v>56</v>
      </c>
      <c r="AD48" s="1177">
        <v>4</v>
      </c>
      <c r="AE48" s="1177">
        <v>27</v>
      </c>
      <c r="AF48" s="270">
        <v>7</v>
      </c>
      <c r="AG48" s="270">
        <v>5</v>
      </c>
      <c r="AH48" s="270">
        <v>0</v>
      </c>
      <c r="AI48" s="270">
        <v>0</v>
      </c>
      <c r="AJ48" s="270">
        <v>0</v>
      </c>
      <c r="AK48" s="270">
        <v>0</v>
      </c>
      <c r="AL48" s="270">
        <v>0</v>
      </c>
      <c r="AM48" s="270">
        <v>0</v>
      </c>
      <c r="AN48" s="1065"/>
    </row>
  </sheetData>
  <sheetProtection algorithmName="SHA-512" hashValue="/P+e1YtlhDIZgwH8QnzyKZYvYHC4Qe1JjQ7bGEfqK/XkRTSK4C4th2yJZSt/WXfslHQzGIJi7CWT1fA/gcFv9g==" saltValue="FoMPL3/zKnl23HYITHWG6g==" spinCount="100000" sheet="1" objects="1" scenarios="1" selectLockedCells="1" selectUnlockedCells="1"/>
  <mergeCells count="25">
    <mergeCell ref="AF4:AH4"/>
    <mergeCell ref="A1:AE1"/>
    <mergeCell ref="A3:A5"/>
    <mergeCell ref="B3:B5"/>
    <mergeCell ref="C3:C5"/>
    <mergeCell ref="E3:F3"/>
    <mergeCell ref="G3:R3"/>
    <mergeCell ref="S3:X3"/>
    <mergeCell ref="Y3:AE3"/>
    <mergeCell ref="AI4:AM4"/>
    <mergeCell ref="AF3:AM3"/>
    <mergeCell ref="AN3:AN4"/>
    <mergeCell ref="D4:D5"/>
    <mergeCell ref="E4:E5"/>
    <mergeCell ref="F4:F5"/>
    <mergeCell ref="G4:I4"/>
    <mergeCell ref="J4:L4"/>
    <mergeCell ref="M4:O4"/>
    <mergeCell ref="P4:R4"/>
    <mergeCell ref="S4:T4"/>
    <mergeCell ref="U4:V4"/>
    <mergeCell ref="W4:X4"/>
    <mergeCell ref="Y4:Z4"/>
    <mergeCell ref="AA4:AB4"/>
    <mergeCell ref="AC4:AE4"/>
  </mergeCells>
  <pageMargins left="0" right="0" top="0" bottom="0" header="0" footer="0"/>
  <pageSetup paperSize="9" scale="77" firstPageNumber="2147483648" fitToWidth="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Z49"/>
  <sheetViews>
    <sheetView topLeftCell="A7" workbookViewId="0">
      <selection activeCell="H26" sqref="H26"/>
    </sheetView>
  </sheetViews>
  <sheetFormatPr defaultRowHeight="15" x14ac:dyDescent="0.25"/>
  <sheetData>
    <row r="3" spans="2:26" ht="18.75" x14ac:dyDescent="0.3">
      <c r="B3" s="13" t="s">
        <v>9</v>
      </c>
      <c r="C3" s="14"/>
      <c r="D3" s="14"/>
      <c r="E3" s="14"/>
      <c r="F3" s="14"/>
      <c r="G3" s="14"/>
      <c r="H3" s="14"/>
      <c r="I3" s="14"/>
      <c r="J3" s="14"/>
      <c r="K3" s="14"/>
      <c r="L3" s="14"/>
      <c r="M3" s="14"/>
      <c r="N3" s="14"/>
      <c r="O3" s="14"/>
      <c r="P3" s="14"/>
      <c r="Q3" s="14"/>
      <c r="R3" s="14"/>
      <c r="S3" s="14"/>
      <c r="T3" s="14"/>
      <c r="U3" s="14"/>
      <c r="V3" s="14"/>
      <c r="W3" s="14"/>
      <c r="X3" s="14"/>
      <c r="Y3" s="14"/>
      <c r="Z3" s="14"/>
    </row>
    <row r="4" spans="2:26" ht="15.75"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2:26" ht="15.75" x14ac:dyDescent="0.25">
      <c r="B5" s="14" t="s">
        <v>10</v>
      </c>
      <c r="C5" s="14"/>
      <c r="D5" s="14"/>
      <c r="E5" s="14"/>
      <c r="F5" s="14"/>
      <c r="G5" s="14"/>
      <c r="H5" s="14"/>
      <c r="I5" s="14"/>
      <c r="J5" s="14"/>
      <c r="K5" s="14"/>
      <c r="L5" s="14"/>
      <c r="M5" s="14"/>
      <c r="N5" s="14"/>
      <c r="O5" s="14"/>
      <c r="P5" s="14"/>
      <c r="Q5" s="14"/>
      <c r="R5" s="14"/>
      <c r="S5" s="14"/>
      <c r="T5" s="14"/>
      <c r="U5" s="14"/>
      <c r="V5" s="14"/>
      <c r="W5" s="14"/>
      <c r="X5" s="14"/>
      <c r="Y5" s="14"/>
      <c r="Z5" s="14"/>
    </row>
    <row r="6" spans="2:26" ht="15.75" x14ac:dyDescent="0.25">
      <c r="B6" s="14" t="s">
        <v>11</v>
      </c>
      <c r="C6" s="14"/>
      <c r="D6" s="14"/>
      <c r="E6" s="14"/>
      <c r="F6" s="14"/>
      <c r="G6" s="14"/>
      <c r="H6" s="14"/>
      <c r="I6" s="14"/>
      <c r="J6" s="14"/>
      <c r="K6" s="14"/>
      <c r="L6" s="14"/>
      <c r="M6" s="14"/>
      <c r="N6" s="14"/>
      <c r="O6" s="14"/>
      <c r="P6" s="14"/>
      <c r="Q6" s="14"/>
      <c r="R6" s="14"/>
      <c r="S6" s="14"/>
      <c r="T6" s="14"/>
      <c r="U6" s="14"/>
      <c r="V6" s="14"/>
      <c r="W6" s="14"/>
      <c r="X6" s="14"/>
      <c r="Y6" s="14"/>
      <c r="Z6" s="14"/>
    </row>
    <row r="7" spans="2:26" ht="15.75" x14ac:dyDescent="0.25">
      <c r="B7" s="15" t="s">
        <v>12</v>
      </c>
      <c r="C7" s="14"/>
      <c r="D7" s="14"/>
      <c r="E7" s="14"/>
      <c r="F7" s="14"/>
      <c r="G7" s="14"/>
      <c r="H7" s="14"/>
      <c r="I7" s="14"/>
      <c r="J7" s="14"/>
      <c r="K7" s="14"/>
      <c r="L7" s="14"/>
      <c r="M7" s="14"/>
      <c r="N7" s="14"/>
      <c r="O7" s="14"/>
      <c r="P7" s="14"/>
      <c r="Q7" s="14"/>
      <c r="R7" s="14"/>
      <c r="S7" s="14"/>
      <c r="T7" s="14"/>
      <c r="U7" s="14"/>
      <c r="V7" s="14"/>
      <c r="W7" s="14"/>
      <c r="X7" s="14"/>
      <c r="Y7" s="14"/>
      <c r="Z7" s="14"/>
    </row>
    <row r="8" spans="2:26" ht="15.75" x14ac:dyDescent="0.25">
      <c r="B8" s="14" t="s">
        <v>13</v>
      </c>
      <c r="C8" s="14"/>
      <c r="D8" s="14"/>
      <c r="E8" s="14"/>
      <c r="F8" s="14"/>
      <c r="G8" s="14"/>
      <c r="H8" s="14"/>
      <c r="I8" s="14"/>
      <c r="J8" s="14"/>
      <c r="K8" s="14"/>
      <c r="L8" s="14"/>
      <c r="M8" s="14"/>
      <c r="N8" s="14"/>
      <c r="O8" s="14"/>
      <c r="P8" s="14"/>
      <c r="Q8" s="14"/>
      <c r="R8" s="14"/>
      <c r="S8" s="14"/>
      <c r="T8" s="14"/>
      <c r="U8" s="14"/>
      <c r="V8" s="14"/>
      <c r="W8" s="14"/>
      <c r="X8" s="14"/>
      <c r="Y8" s="14"/>
      <c r="Z8" s="14"/>
    </row>
    <row r="9" spans="2:26" ht="15.75" x14ac:dyDescent="0.25">
      <c r="B9" s="14" t="s">
        <v>14</v>
      </c>
      <c r="C9" s="14"/>
      <c r="D9" s="14"/>
      <c r="E9" s="14"/>
      <c r="F9" s="14"/>
      <c r="G9" s="14"/>
      <c r="H9" s="14"/>
      <c r="I9" s="14"/>
      <c r="J9" s="14"/>
      <c r="K9" s="14"/>
      <c r="L9" s="14"/>
      <c r="M9" s="14"/>
      <c r="N9" s="14"/>
      <c r="O9" s="14"/>
      <c r="P9" s="14"/>
      <c r="Q9" s="14"/>
      <c r="R9" s="14"/>
      <c r="S9" s="14"/>
      <c r="T9" s="14"/>
      <c r="U9" s="14"/>
      <c r="V9" s="14"/>
      <c r="W9" s="14"/>
      <c r="X9" s="14"/>
      <c r="Y9" s="14"/>
      <c r="Z9" s="14"/>
    </row>
    <row r="10" spans="2:26" ht="15.75" x14ac:dyDescent="0.25">
      <c r="B10" s="14" t="s">
        <v>15</v>
      </c>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2:26" ht="15.75" x14ac:dyDescent="0.25">
      <c r="B11" s="14" t="s">
        <v>16</v>
      </c>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2:26" ht="15.75" x14ac:dyDescent="0.25">
      <c r="B12" s="14" t="s">
        <v>17</v>
      </c>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2:26" ht="15.75" x14ac:dyDescent="0.25">
      <c r="B13" s="14" t="s">
        <v>18</v>
      </c>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2:26" ht="15.75" x14ac:dyDescent="0.25">
      <c r="B14" s="14" t="s">
        <v>19</v>
      </c>
      <c r="C14" s="14"/>
      <c r="D14" s="14"/>
      <c r="E14" s="14"/>
      <c r="F14" s="14"/>
      <c r="G14" s="14"/>
      <c r="H14" s="14"/>
      <c r="I14" s="14"/>
      <c r="J14" s="14"/>
      <c r="K14" s="14"/>
      <c r="L14" s="14"/>
      <c r="M14" s="14"/>
      <c r="N14" s="14"/>
      <c r="O14" s="14"/>
      <c r="P14" s="14"/>
      <c r="Q14" s="14"/>
      <c r="R14" s="14"/>
      <c r="S14" s="14"/>
      <c r="T14" s="14"/>
      <c r="U14" s="14"/>
      <c r="V14" s="14"/>
      <c r="W14" s="14"/>
      <c r="X14" s="14"/>
      <c r="Y14" s="14"/>
      <c r="Z14" s="14"/>
    </row>
    <row r="15" spans="2:26" ht="15.75" x14ac:dyDescent="0.25">
      <c r="B15" s="14" t="s">
        <v>20</v>
      </c>
      <c r="C15" s="14"/>
      <c r="D15" s="14"/>
      <c r="E15" s="14"/>
      <c r="F15" s="14"/>
      <c r="G15" s="14"/>
      <c r="H15" s="14"/>
      <c r="I15" s="14"/>
      <c r="J15" s="14"/>
      <c r="K15" s="14"/>
      <c r="L15" s="14"/>
      <c r="M15" s="14"/>
      <c r="N15" s="14"/>
      <c r="O15" s="14"/>
      <c r="P15" s="14"/>
      <c r="Q15" s="14"/>
      <c r="R15" s="14"/>
      <c r="S15" s="14"/>
      <c r="T15" s="14"/>
      <c r="U15" s="14"/>
      <c r="V15" s="14"/>
      <c r="W15" s="14"/>
      <c r="X15" s="14"/>
      <c r="Y15" s="14"/>
      <c r="Z15" s="14"/>
    </row>
    <row r="16" spans="2:26" ht="15.75" x14ac:dyDescent="0.25">
      <c r="B16" s="14" t="s">
        <v>21</v>
      </c>
      <c r="C16" s="14"/>
      <c r="D16" s="14"/>
      <c r="E16" s="14"/>
      <c r="F16" s="14"/>
      <c r="G16" s="14"/>
      <c r="H16" s="14"/>
      <c r="I16" s="14"/>
      <c r="J16" s="14"/>
      <c r="K16" s="14"/>
      <c r="L16" s="14"/>
      <c r="M16" s="14"/>
      <c r="N16" s="14"/>
      <c r="O16" s="14"/>
      <c r="P16" s="14"/>
      <c r="Q16" s="14"/>
      <c r="R16" s="14"/>
      <c r="S16" s="14"/>
      <c r="T16" s="14"/>
      <c r="U16" s="14"/>
      <c r="V16" s="14"/>
      <c r="W16" s="14"/>
      <c r="X16" s="14"/>
      <c r="Y16" s="14"/>
      <c r="Z16" s="14"/>
    </row>
    <row r="17" spans="2:26" ht="15.75" x14ac:dyDescent="0.25">
      <c r="B17" s="14" t="s">
        <v>22</v>
      </c>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2:26" ht="15.75" x14ac:dyDescent="0.25">
      <c r="B18" s="14" t="s">
        <v>23</v>
      </c>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2:26" ht="15.75" x14ac:dyDescent="0.25">
      <c r="B19" s="14" t="s">
        <v>24</v>
      </c>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2:26" ht="15.75" x14ac:dyDescent="0.25">
      <c r="B20" s="14" t="s">
        <v>25</v>
      </c>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2:26" ht="15.75" x14ac:dyDescent="0.25">
      <c r="B21" s="14" t="s">
        <v>26</v>
      </c>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2:26" ht="15.75" x14ac:dyDescent="0.25">
      <c r="B22" s="14" t="s">
        <v>27</v>
      </c>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2:26" ht="15.75" x14ac:dyDescent="0.25">
      <c r="B23" s="14" t="s">
        <v>28</v>
      </c>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2:26" ht="15.75" x14ac:dyDescent="0.25">
      <c r="B24" s="14" t="s">
        <v>29</v>
      </c>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2:26" ht="15.75" x14ac:dyDescent="0.25">
      <c r="B25" s="14" t="s">
        <v>30</v>
      </c>
      <c r="C25" s="14"/>
      <c r="D25" s="14"/>
      <c r="E25" s="14"/>
      <c r="F25" s="14"/>
      <c r="G25" s="16"/>
      <c r="H25" s="14"/>
      <c r="I25" s="14"/>
      <c r="J25" s="14"/>
      <c r="K25" s="14"/>
      <c r="L25" s="14"/>
      <c r="M25" s="14"/>
      <c r="N25" s="17" t="s">
        <v>31</v>
      </c>
      <c r="O25" s="14"/>
      <c r="P25" s="14"/>
      <c r="Q25" s="14"/>
      <c r="R25" s="14"/>
      <c r="S25" s="14"/>
      <c r="T25" s="14"/>
      <c r="U25" s="14"/>
      <c r="V25" s="18" t="s">
        <v>32</v>
      </c>
      <c r="W25" s="14"/>
      <c r="X25" s="14"/>
      <c r="Y25" s="14"/>
      <c r="Z25" s="14"/>
    </row>
    <row r="26" spans="2:26" ht="50.25" customHeight="1" x14ac:dyDescent="0.25">
      <c r="B26" s="14" t="s">
        <v>33</v>
      </c>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2:26" ht="15.75" x14ac:dyDescent="0.25">
      <c r="B27" s="14" t="s">
        <v>34</v>
      </c>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2:26" ht="15.75" x14ac:dyDescent="0.25">
      <c r="B28" s="14" t="s">
        <v>35</v>
      </c>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2:26" ht="15.75" x14ac:dyDescent="0.25">
      <c r="B29" s="14" t="s">
        <v>36</v>
      </c>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2:26" ht="15.75" x14ac:dyDescent="0.25">
      <c r="B30" s="14" t="s">
        <v>37</v>
      </c>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2:26" ht="15.75" x14ac:dyDescent="0.25">
      <c r="B31" s="14" t="s">
        <v>38</v>
      </c>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2:26" ht="15.75" x14ac:dyDescent="0.25">
      <c r="B32" s="14" t="s">
        <v>39</v>
      </c>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2:26" ht="15.75" x14ac:dyDescent="0.25">
      <c r="B33" s="14" t="s">
        <v>40</v>
      </c>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2:26" ht="15.75" x14ac:dyDescent="0.25">
      <c r="B34" s="14" t="s">
        <v>41</v>
      </c>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2:26" ht="15.75" x14ac:dyDescent="0.25">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2:26" ht="15.75" x14ac:dyDescent="0.25">
      <c r="B36" s="19" t="s">
        <v>42</v>
      </c>
      <c r="C36" s="19"/>
      <c r="D36" s="19"/>
      <c r="E36" s="19"/>
      <c r="F36" s="19"/>
      <c r="G36" s="19"/>
      <c r="H36" s="19"/>
      <c r="I36" s="19"/>
      <c r="J36" s="19"/>
      <c r="K36" s="19"/>
      <c r="L36" s="19"/>
      <c r="M36" s="19"/>
      <c r="N36" s="20"/>
      <c r="O36" s="20"/>
      <c r="P36" s="20"/>
      <c r="Q36" s="20"/>
      <c r="R36" s="20"/>
      <c r="S36" s="20"/>
      <c r="T36" s="20"/>
      <c r="U36" s="20"/>
      <c r="V36" s="20"/>
      <c r="W36" s="20"/>
    </row>
    <row r="37" spans="2:26" ht="15.75" x14ac:dyDescent="0.25">
      <c r="B37" s="19" t="s">
        <v>43</v>
      </c>
      <c r="C37" s="19"/>
      <c r="D37" s="19"/>
      <c r="E37" s="19"/>
      <c r="F37" s="19"/>
      <c r="G37" s="19"/>
      <c r="H37" s="19"/>
      <c r="I37" s="19"/>
      <c r="J37" s="19"/>
      <c r="K37" s="19"/>
      <c r="L37" s="19"/>
      <c r="M37" s="19"/>
      <c r="N37" s="20"/>
      <c r="O37" s="20"/>
      <c r="P37" s="20"/>
      <c r="Q37" s="20"/>
      <c r="R37" s="20"/>
      <c r="S37" s="20"/>
      <c r="T37" s="20"/>
      <c r="U37" s="20"/>
      <c r="V37" s="20"/>
      <c r="W37" s="20"/>
    </row>
    <row r="38" spans="2:26" ht="15.75" x14ac:dyDescent="0.25">
      <c r="B38" s="19" t="s">
        <v>44</v>
      </c>
      <c r="C38" s="19"/>
      <c r="D38" s="19"/>
      <c r="E38" s="19"/>
      <c r="F38" s="19"/>
      <c r="G38" s="19"/>
      <c r="H38" s="19"/>
      <c r="I38" s="19"/>
      <c r="J38" s="19"/>
      <c r="K38" s="19"/>
      <c r="L38" s="19"/>
      <c r="M38" s="19"/>
      <c r="N38" s="20"/>
      <c r="O38" s="20"/>
      <c r="P38" s="20"/>
      <c r="Q38" s="20"/>
      <c r="R38" s="20"/>
      <c r="S38" s="20"/>
      <c r="T38" s="20"/>
      <c r="U38" s="20"/>
      <c r="V38" s="20"/>
      <c r="W38" s="20"/>
    </row>
    <row r="39" spans="2:26" ht="15.75" x14ac:dyDescent="0.25">
      <c r="B39" s="19" t="s">
        <v>45</v>
      </c>
      <c r="C39" s="19"/>
      <c r="D39" s="19"/>
      <c r="E39" s="19"/>
      <c r="F39" s="19"/>
      <c r="G39" s="19"/>
      <c r="H39" s="19"/>
      <c r="I39" s="19"/>
      <c r="J39" s="19"/>
      <c r="K39" s="19"/>
      <c r="L39" s="19"/>
      <c r="M39" s="19"/>
      <c r="N39" s="20"/>
      <c r="O39" s="20"/>
      <c r="P39" s="20"/>
      <c r="Q39" s="20"/>
      <c r="R39" s="20"/>
      <c r="S39" s="20"/>
      <c r="T39" s="20"/>
      <c r="U39" s="20"/>
      <c r="V39" s="20"/>
      <c r="W39" s="20"/>
    </row>
    <row r="40" spans="2:26" ht="15.75" x14ac:dyDescent="0.25">
      <c r="B40" s="19"/>
      <c r="C40" s="19"/>
      <c r="D40" s="19"/>
      <c r="E40" s="19"/>
      <c r="F40" s="19"/>
      <c r="G40" s="19"/>
      <c r="H40" s="19"/>
      <c r="I40" s="19"/>
      <c r="J40" s="19"/>
      <c r="K40" s="19"/>
      <c r="L40" s="19"/>
      <c r="M40" s="19"/>
      <c r="N40" s="20"/>
      <c r="O40" s="20"/>
      <c r="P40" s="20"/>
      <c r="Q40" s="20"/>
      <c r="R40" s="20"/>
      <c r="S40" s="20"/>
      <c r="T40" s="20"/>
      <c r="U40" s="20"/>
      <c r="V40" s="20"/>
      <c r="W40" s="20"/>
    </row>
    <row r="41" spans="2:26" ht="15.75" x14ac:dyDescent="0.25">
      <c r="B41" s="19" t="s">
        <v>46</v>
      </c>
      <c r="C41" s="19"/>
      <c r="D41" s="19"/>
      <c r="E41" s="19"/>
      <c r="F41" s="19"/>
      <c r="G41" s="19"/>
      <c r="H41" s="19"/>
      <c r="I41" s="19"/>
      <c r="J41" s="19"/>
      <c r="K41" s="19"/>
      <c r="L41" s="19"/>
      <c r="M41" s="19"/>
      <c r="N41" s="20"/>
      <c r="O41" s="20"/>
      <c r="P41" s="20"/>
      <c r="Q41" s="20"/>
      <c r="R41" s="20"/>
      <c r="S41" s="20"/>
      <c r="T41" s="20"/>
      <c r="U41" s="20"/>
      <c r="V41" s="20"/>
      <c r="W41" s="20"/>
    </row>
    <row r="42" spans="2:26" ht="15.75" x14ac:dyDescent="0.25">
      <c r="B42" s="20"/>
      <c r="C42" s="20"/>
      <c r="D42" s="20"/>
      <c r="E42" s="20"/>
      <c r="F42" s="20"/>
      <c r="G42" s="20"/>
      <c r="H42" s="20"/>
      <c r="I42" s="20"/>
      <c r="J42" s="20"/>
      <c r="K42" s="20"/>
      <c r="L42" s="20"/>
      <c r="M42" s="20"/>
      <c r="N42" s="20"/>
      <c r="O42" s="20"/>
      <c r="P42" s="20"/>
      <c r="Q42" s="20"/>
      <c r="R42" s="20"/>
      <c r="S42" s="20"/>
      <c r="T42" s="20"/>
      <c r="U42" s="20"/>
      <c r="V42" s="20"/>
      <c r="W42" s="20"/>
    </row>
    <row r="43" spans="2:26" ht="15.75" x14ac:dyDescent="0.25">
      <c r="B43" s="20"/>
      <c r="C43" s="20"/>
      <c r="D43" s="20"/>
      <c r="E43" s="20"/>
      <c r="F43" s="20"/>
      <c r="G43" s="20"/>
      <c r="H43" s="20"/>
      <c r="I43" s="20"/>
      <c r="J43" s="20"/>
      <c r="K43" s="20"/>
      <c r="L43" s="20"/>
      <c r="M43" s="20"/>
      <c r="N43" s="20"/>
      <c r="O43" s="20"/>
      <c r="P43" s="20"/>
      <c r="Q43" s="20"/>
      <c r="R43" s="20"/>
      <c r="S43" s="20"/>
      <c r="T43" s="20"/>
      <c r="U43" s="20"/>
      <c r="V43" s="20"/>
      <c r="W43" s="20"/>
    </row>
    <row r="44" spans="2:26" ht="15.75" x14ac:dyDescent="0.25">
      <c r="B44" s="20"/>
      <c r="C44" s="20"/>
      <c r="D44" s="20"/>
      <c r="E44" s="20"/>
      <c r="F44" s="20"/>
      <c r="G44" s="20"/>
      <c r="H44" s="20"/>
      <c r="I44" s="20"/>
      <c r="J44" s="20"/>
      <c r="K44" s="20"/>
      <c r="L44" s="20"/>
      <c r="M44" s="20"/>
      <c r="N44" s="20"/>
      <c r="O44" s="20"/>
      <c r="P44" s="20"/>
      <c r="Q44" s="20"/>
      <c r="R44" s="20"/>
      <c r="S44" s="20"/>
      <c r="T44" s="20"/>
      <c r="U44" s="20"/>
      <c r="V44" s="20"/>
      <c r="W44" s="20"/>
    </row>
    <row r="45" spans="2:26" ht="15.75" x14ac:dyDescent="0.25">
      <c r="B45" s="20"/>
      <c r="C45" s="20"/>
      <c r="D45" s="20"/>
      <c r="E45" s="20"/>
      <c r="F45" s="20"/>
      <c r="G45" s="20"/>
      <c r="H45" s="20"/>
      <c r="I45" s="20"/>
      <c r="J45" s="20"/>
      <c r="K45" s="20"/>
      <c r="L45" s="20"/>
      <c r="M45" s="20"/>
      <c r="N45" s="20"/>
      <c r="O45" s="20"/>
      <c r="P45" s="20"/>
      <c r="Q45" s="20"/>
      <c r="R45" s="20"/>
      <c r="S45" s="20"/>
      <c r="T45" s="20"/>
      <c r="U45" s="20"/>
      <c r="V45" s="20"/>
      <c r="W45" s="20"/>
    </row>
    <row r="46" spans="2:26" ht="15.75" x14ac:dyDescent="0.25">
      <c r="B46" s="20"/>
      <c r="C46" s="20"/>
      <c r="D46" s="20"/>
      <c r="E46" s="20"/>
      <c r="F46" s="20"/>
      <c r="G46" s="20"/>
      <c r="H46" s="20"/>
      <c r="I46" s="20"/>
      <c r="J46" s="20"/>
      <c r="K46" s="20"/>
      <c r="L46" s="20"/>
      <c r="M46" s="20"/>
      <c r="N46" s="20"/>
      <c r="O46" s="20"/>
      <c r="P46" s="20"/>
      <c r="Q46" s="20"/>
      <c r="R46" s="20"/>
      <c r="S46" s="20"/>
      <c r="T46" s="20"/>
      <c r="U46" s="20"/>
      <c r="V46" s="20"/>
      <c r="W46" s="20"/>
    </row>
    <row r="47" spans="2:26" ht="15.75" x14ac:dyDescent="0.25">
      <c r="B47" s="20"/>
      <c r="C47" s="20"/>
      <c r="D47" s="20"/>
      <c r="E47" s="20"/>
      <c r="F47" s="20"/>
      <c r="G47" s="20"/>
      <c r="H47" s="20"/>
      <c r="I47" s="20"/>
      <c r="J47" s="20"/>
      <c r="K47" s="20"/>
      <c r="L47" s="20"/>
      <c r="M47" s="20"/>
      <c r="N47" s="20"/>
      <c r="O47" s="20"/>
      <c r="P47" s="20"/>
      <c r="Q47" s="20"/>
      <c r="R47" s="20"/>
      <c r="S47" s="20"/>
      <c r="T47" s="20"/>
      <c r="U47" s="20"/>
      <c r="V47" s="20"/>
      <c r="W47" s="20"/>
    </row>
    <row r="48" spans="2:26" ht="15.75" x14ac:dyDescent="0.25">
      <c r="T48" s="20"/>
    </row>
    <row r="49" spans="20:20" ht="15.75" x14ac:dyDescent="0.25">
      <c r="T49" s="20"/>
    </row>
  </sheetData>
  <pageMargins left="0.7" right="0.7" top="0.75" bottom="0.75" header="0.3" footer="0.3"/>
  <pageSetup paperSize="9" firstPageNumber="2147483648"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G69"/>
  <sheetViews>
    <sheetView tabSelected="1" zoomScale="70" zoomScaleNormal="70" workbookViewId="0">
      <selection activeCell="J8" sqref="J8"/>
    </sheetView>
  </sheetViews>
  <sheetFormatPr defaultColWidth="8.85546875" defaultRowHeight="15" x14ac:dyDescent="0.25"/>
  <cols>
    <col min="1" max="2" width="8.85546875" style="1224"/>
    <col min="3" max="3" width="47" style="1228" customWidth="1"/>
    <col min="4" max="6" width="8.85546875" style="1229"/>
    <col min="7" max="7" width="8.85546875" style="1242" customWidth="1"/>
    <col min="8" max="8" width="19" style="1229" customWidth="1"/>
    <col min="9" max="9" width="13" style="1229" customWidth="1"/>
    <col min="10" max="10" width="10.85546875" style="1229" customWidth="1"/>
    <col min="11" max="11" width="12.85546875" style="1224" customWidth="1"/>
    <col min="12" max="12" width="8.85546875" style="1229" customWidth="1"/>
    <col min="13" max="13" width="8.85546875" style="1229"/>
    <col min="14" max="16" width="8.85546875" style="1229" customWidth="1"/>
    <col min="17" max="17" width="11.85546875" style="1229" customWidth="1"/>
    <col min="18" max="18" width="43.7109375" style="1229" customWidth="1"/>
    <col min="19" max="19" width="54.28515625" style="1229" customWidth="1"/>
    <col min="20" max="20" width="44.7109375" style="1229" customWidth="1"/>
    <col min="21" max="16384" width="8.85546875" style="1229"/>
  </cols>
  <sheetData>
    <row r="1" spans="1:33" ht="15.75" customHeight="1" thickBot="1" x14ac:dyDescent="0.3">
      <c r="C1" s="1230"/>
      <c r="D1" s="1231"/>
      <c r="E1" s="1232">
        <v>8.3813948587025455E-2</v>
      </c>
      <c r="G1" s="1232">
        <v>7.2931137559868908E-2</v>
      </c>
      <c r="H1" s="1233"/>
      <c r="I1" s="1232">
        <v>7.932051282051289E-2</v>
      </c>
      <c r="K1" s="1232">
        <v>6.4000000000000001E-2</v>
      </c>
    </row>
    <row r="2" spans="1:33" ht="31.5" customHeight="1" x14ac:dyDescent="0.25">
      <c r="C2" s="1234" t="s">
        <v>52</v>
      </c>
      <c r="D2" s="1235" t="s">
        <v>369</v>
      </c>
      <c r="E2" s="1236" t="s">
        <v>370</v>
      </c>
      <c r="F2" s="1237" t="s">
        <v>371</v>
      </c>
      <c r="G2" s="1236" t="s">
        <v>370</v>
      </c>
      <c r="H2" s="1237" t="s">
        <v>372</v>
      </c>
      <c r="I2" s="1237" t="s">
        <v>370</v>
      </c>
      <c r="J2" s="1237" t="s">
        <v>373</v>
      </c>
      <c r="K2" s="1237" t="s">
        <v>370</v>
      </c>
    </row>
    <row r="3" spans="1:33" ht="37.15" customHeight="1" x14ac:dyDescent="0.25">
      <c r="A3" s="1229"/>
      <c r="B3" s="1229"/>
      <c r="C3" s="1282" t="s">
        <v>341</v>
      </c>
      <c r="D3" s="1255">
        <v>0.87885514485514482</v>
      </c>
      <c r="E3" s="1255">
        <v>0.16762789717405091</v>
      </c>
      <c r="F3" s="1239">
        <v>1.129189082985032</v>
      </c>
      <c r="G3" s="1239">
        <v>-7.0247756623088575E-2</v>
      </c>
      <c r="H3" s="1240">
        <v>0.9</v>
      </c>
      <c r="I3" s="1241">
        <v>0.14264102564102576</v>
      </c>
      <c r="J3" s="1263">
        <v>0.96934807594672556</v>
      </c>
      <c r="K3" s="1241">
        <v>8.0007055397329441E-2</v>
      </c>
    </row>
    <row r="4" spans="1:33" ht="37.15" customHeight="1" x14ac:dyDescent="0.25">
      <c r="A4" s="1229"/>
      <c r="B4" s="1229"/>
      <c r="C4" s="1256" t="s">
        <v>338</v>
      </c>
      <c r="D4" s="1238">
        <v>0.81473326673326685</v>
      </c>
      <c r="E4" s="1238">
        <v>0.10350601905217294</v>
      </c>
      <c r="F4" s="1239">
        <v>1.2135278931532825</v>
      </c>
      <c r="G4" s="1239">
        <v>1.4091053545161936E-2</v>
      </c>
      <c r="H4" s="1240">
        <v>0.86399999999999999</v>
      </c>
      <c r="I4" s="1241">
        <v>0.10664102564102573</v>
      </c>
      <c r="J4" s="1263">
        <v>0.96408705329551647</v>
      </c>
      <c r="K4" s="1241">
        <v>7.474603274612035E-2</v>
      </c>
    </row>
    <row r="5" spans="1:33" ht="37.15" customHeight="1" x14ac:dyDescent="0.25">
      <c r="A5" s="1229"/>
      <c r="B5" s="1229"/>
      <c r="C5" s="1256" t="s">
        <v>342</v>
      </c>
      <c r="D5" s="1239">
        <v>0.77289660339660349</v>
      </c>
      <c r="E5" s="1239">
        <v>6.1669355715509577E-2</v>
      </c>
      <c r="F5" s="1239">
        <v>1.2542405984608698</v>
      </c>
      <c r="G5" s="1239">
        <v>5.480375885274924E-2</v>
      </c>
      <c r="H5" s="1240">
        <v>0.86299999999999999</v>
      </c>
      <c r="I5" s="1241">
        <v>0.10564102564102573</v>
      </c>
      <c r="J5" s="1263">
        <v>0.96337906728582434</v>
      </c>
      <c r="K5" s="1241">
        <v>7.403804673642822E-2</v>
      </c>
    </row>
    <row r="6" spans="1:33" x14ac:dyDescent="0.25">
      <c r="C6" s="1256" t="s">
        <v>362</v>
      </c>
      <c r="D6" s="1238">
        <v>0.83579337329337322</v>
      </c>
      <c r="E6" s="1238">
        <v>0.12456612561227931</v>
      </c>
      <c r="F6" s="1239">
        <v>1.1856467221503986</v>
      </c>
      <c r="G6" s="1239">
        <v>-1.3790117457721962E-2</v>
      </c>
      <c r="H6" s="1240">
        <v>0.86299999999999999</v>
      </c>
      <c r="I6" s="1241">
        <v>0.10564102564102573</v>
      </c>
      <c r="J6" s="1263">
        <v>0.96148003181459052</v>
      </c>
      <c r="K6" s="1241">
        <v>7.2139011265194397E-2</v>
      </c>
    </row>
    <row r="7" spans="1:33" ht="40.5" customHeight="1" x14ac:dyDescent="0.25">
      <c r="A7" s="1227"/>
      <c r="B7" s="1227"/>
      <c r="C7" s="1256" t="s">
        <v>347</v>
      </c>
      <c r="D7" s="1238">
        <v>0.79527605727605721</v>
      </c>
      <c r="E7" s="1238">
        <v>8.4048809594963303E-2</v>
      </c>
      <c r="F7" s="1239">
        <v>1.2241392917697049</v>
      </c>
      <c r="G7" s="1239">
        <v>2.4702452161584398E-2</v>
      </c>
      <c r="H7" s="1240">
        <v>0.86199999999999999</v>
      </c>
      <c r="I7" s="1241">
        <v>0.10464102564102573</v>
      </c>
      <c r="J7" s="1263">
        <v>0.96047178301525404</v>
      </c>
      <c r="K7" s="1241">
        <v>7.1130762465857922E-2</v>
      </c>
    </row>
    <row r="8" spans="1:33" s="1242" customFormat="1" ht="38.25" customHeight="1" x14ac:dyDescent="0.25">
      <c r="A8" s="1227"/>
      <c r="B8" s="1227"/>
      <c r="C8" s="1256" t="s">
        <v>116</v>
      </c>
      <c r="D8" s="1239">
        <v>0.73974975024975043</v>
      </c>
      <c r="E8" s="1239">
        <v>2.8522502568656516E-2</v>
      </c>
      <c r="F8" s="1239">
        <v>1.221511138714958</v>
      </c>
      <c r="G8" s="1239">
        <v>2.2074299106837447E-2</v>
      </c>
      <c r="H8" s="1240">
        <v>0.91600000000000004</v>
      </c>
      <c r="I8" s="1241">
        <v>0.15864102564102578</v>
      </c>
      <c r="J8" s="1263">
        <v>0.95908696298823604</v>
      </c>
      <c r="K8" s="1241">
        <v>6.9745942438839914E-2</v>
      </c>
      <c r="L8" s="1229"/>
      <c r="M8" s="1229"/>
      <c r="N8" s="1229"/>
      <c r="O8" s="1229"/>
      <c r="P8" s="1229"/>
      <c r="Q8" s="1229"/>
      <c r="R8" s="1229"/>
      <c r="S8" s="1229"/>
      <c r="T8" s="1229"/>
      <c r="U8" s="1229"/>
      <c r="V8" s="1229"/>
      <c r="W8" s="1229"/>
      <c r="X8" s="1229"/>
      <c r="Y8" s="1229"/>
      <c r="Z8" s="1229"/>
      <c r="AA8" s="1229"/>
      <c r="AB8" s="1229"/>
      <c r="AC8" s="1229"/>
      <c r="AD8" s="1229"/>
      <c r="AE8" s="1229"/>
      <c r="AF8" s="1229"/>
      <c r="AG8" s="1229"/>
    </row>
    <row r="9" spans="1:33" s="1242" customFormat="1" ht="26.45" customHeight="1" x14ac:dyDescent="0.25">
      <c r="A9" s="1227"/>
      <c r="B9" s="1227"/>
      <c r="C9" s="1256" t="s">
        <v>97</v>
      </c>
      <c r="D9" s="1239">
        <v>0.72946020646020637</v>
      </c>
      <c r="E9" s="1239">
        <v>1.8232958779112463E-2</v>
      </c>
      <c r="F9" s="1239">
        <v>1.2666364224679703</v>
      </c>
      <c r="G9" s="1239">
        <v>6.7199582859849727E-2</v>
      </c>
      <c r="H9" s="1240">
        <v>0.879</v>
      </c>
      <c r="I9" s="1241">
        <v>0.12164102564102575</v>
      </c>
      <c r="J9" s="1263">
        <v>0.95836554297605892</v>
      </c>
      <c r="K9" s="1241">
        <v>6.9024522426662793E-2</v>
      </c>
      <c r="L9" s="1229"/>
      <c r="M9" s="1229"/>
      <c r="N9" s="1229"/>
      <c r="O9" s="1229"/>
      <c r="P9" s="1229"/>
      <c r="Q9" s="1229"/>
      <c r="R9" s="1229"/>
      <c r="S9" s="1229"/>
      <c r="T9" s="1229"/>
      <c r="U9" s="1229"/>
      <c r="V9" s="1229"/>
      <c r="W9" s="1229"/>
      <c r="X9" s="1229"/>
      <c r="Y9" s="1229"/>
      <c r="Z9" s="1229"/>
      <c r="AA9" s="1229"/>
      <c r="AB9" s="1229"/>
      <c r="AC9" s="1229"/>
      <c r="AD9" s="1229"/>
      <c r="AE9" s="1229"/>
      <c r="AF9" s="1229"/>
      <c r="AG9" s="1229"/>
    </row>
    <row r="10" spans="1:33" s="1242" customFormat="1" ht="22.5" customHeight="1" x14ac:dyDescent="0.25">
      <c r="A10" s="1227"/>
      <c r="B10" s="1227"/>
      <c r="C10" s="1256" t="s">
        <v>339</v>
      </c>
      <c r="D10" s="1239">
        <v>0.78362121212121194</v>
      </c>
      <c r="E10" s="1239">
        <v>7.239396444011803E-2</v>
      </c>
      <c r="F10" s="1239">
        <v>1.2355425322745377</v>
      </c>
      <c r="G10" s="1239">
        <v>3.6105692666417166E-2</v>
      </c>
      <c r="H10" s="1240">
        <v>0.85299999999999998</v>
      </c>
      <c r="I10" s="1241">
        <v>9.5641025641025723E-2</v>
      </c>
      <c r="J10" s="1263">
        <v>0.95738791479858332</v>
      </c>
      <c r="K10" s="1241">
        <v>6.8046894249187195E-2</v>
      </c>
      <c r="L10" s="1229"/>
      <c r="M10" s="1229"/>
      <c r="N10" s="1229"/>
      <c r="O10" s="1229"/>
      <c r="P10" s="1229"/>
      <c r="Q10" s="1229"/>
      <c r="R10" s="1229"/>
      <c r="S10" s="1229"/>
      <c r="T10" s="1229"/>
      <c r="U10" s="1229"/>
      <c r="V10" s="1229"/>
      <c r="W10" s="1229"/>
      <c r="X10" s="1229"/>
      <c r="Y10" s="1229"/>
      <c r="Z10" s="1229"/>
      <c r="AA10" s="1229"/>
      <c r="AB10" s="1229"/>
      <c r="AC10" s="1229"/>
      <c r="AD10" s="1229"/>
      <c r="AE10" s="1229"/>
      <c r="AF10" s="1229"/>
      <c r="AG10" s="1229"/>
    </row>
    <row r="11" spans="1:33" s="1242" customFormat="1" ht="15.75" customHeight="1" x14ac:dyDescent="0.25">
      <c r="A11" s="1227"/>
      <c r="B11" s="1227"/>
      <c r="C11" s="1256" t="s">
        <v>95</v>
      </c>
      <c r="D11" s="1239">
        <v>0.71198334998334989</v>
      </c>
      <c r="E11" s="1239">
        <v>7.5610230225597874E-4</v>
      </c>
      <c r="F11" s="1238">
        <v>1.2825365641144482</v>
      </c>
      <c r="G11" s="1238">
        <v>8.3099724506327632E-2</v>
      </c>
      <c r="H11" s="1240">
        <v>0.874</v>
      </c>
      <c r="I11" s="1241">
        <v>0.11664102564102574</v>
      </c>
      <c r="J11" s="1263">
        <v>0.95617330469926598</v>
      </c>
      <c r="K11" s="1241">
        <v>6.6832284149869858E-2</v>
      </c>
      <c r="L11" s="1229"/>
      <c r="M11" s="1229"/>
      <c r="N11" s="1229"/>
      <c r="O11" s="1229"/>
      <c r="P11" s="1229"/>
      <c r="Q11" s="1229"/>
      <c r="R11" s="1229"/>
      <c r="S11" s="1229"/>
      <c r="T11" s="1229"/>
      <c r="U11" s="1229"/>
      <c r="V11" s="1229"/>
      <c r="W11" s="1229"/>
      <c r="X11" s="1229"/>
      <c r="Y11" s="1229"/>
      <c r="Z11" s="1229"/>
      <c r="AA11" s="1229"/>
      <c r="AB11" s="1229"/>
      <c r="AC11" s="1229"/>
      <c r="AD11" s="1229"/>
      <c r="AE11" s="1229"/>
      <c r="AF11" s="1229"/>
      <c r="AG11" s="1229"/>
    </row>
    <row r="12" spans="1:33" s="1242" customFormat="1" ht="30.75" customHeight="1" x14ac:dyDescent="0.25">
      <c r="A12" s="1227"/>
      <c r="B12" s="1227"/>
      <c r="C12" s="1256" t="s">
        <v>119</v>
      </c>
      <c r="D12" s="1239">
        <v>0.71958091908091903</v>
      </c>
      <c r="E12" s="1239">
        <v>8.3536713998251244E-3</v>
      </c>
      <c r="F12" s="1239">
        <v>1.2449492763772174</v>
      </c>
      <c r="G12" s="1239">
        <v>4.5512436769096887E-2</v>
      </c>
      <c r="H12" s="1240">
        <v>0.89500000000000002</v>
      </c>
      <c r="I12" s="1241">
        <v>0.13764102564102576</v>
      </c>
      <c r="J12" s="1263">
        <v>0.95317673181937879</v>
      </c>
      <c r="K12" s="1241">
        <v>6.3835711269982665E-2</v>
      </c>
      <c r="L12" s="1229"/>
      <c r="M12" s="1229"/>
      <c r="N12" s="1229"/>
      <c r="O12" s="1229"/>
      <c r="P12" s="1229"/>
      <c r="Q12" s="1229"/>
      <c r="R12" s="1229"/>
      <c r="S12" s="1229"/>
      <c r="T12" s="1229"/>
      <c r="U12" s="1229"/>
      <c r="V12" s="1229"/>
      <c r="W12" s="1229"/>
      <c r="X12" s="1229"/>
      <c r="Y12" s="1229"/>
      <c r="Z12" s="1229"/>
      <c r="AA12" s="1229"/>
      <c r="AB12" s="1229"/>
      <c r="AC12" s="1229"/>
      <c r="AD12" s="1229"/>
      <c r="AE12" s="1229"/>
      <c r="AF12" s="1229"/>
      <c r="AG12" s="1229"/>
    </row>
    <row r="13" spans="1:33" s="1242" customFormat="1" ht="15.75" customHeight="1" x14ac:dyDescent="0.25">
      <c r="A13" s="1227"/>
      <c r="B13" s="1227"/>
      <c r="C13" s="1257" t="s">
        <v>96</v>
      </c>
      <c r="D13" s="1239">
        <v>0.71627905427905425</v>
      </c>
      <c r="E13" s="1239">
        <v>5.0518065979603399E-3</v>
      </c>
      <c r="F13" s="1239">
        <v>1.2425643512228102</v>
      </c>
      <c r="G13" s="1239">
        <v>4.312751161468964E-2</v>
      </c>
      <c r="H13" s="1240">
        <v>0.85799999999999998</v>
      </c>
      <c r="I13" s="1241">
        <v>0.10064102564102573</v>
      </c>
      <c r="J13" s="1265">
        <v>0.93894780183395488</v>
      </c>
      <c r="K13" s="1244">
        <v>4.9606781284558754E-2</v>
      </c>
      <c r="L13" s="1229"/>
      <c r="M13" s="1229"/>
      <c r="N13" s="1229"/>
      <c r="O13" s="1229"/>
      <c r="P13" s="1229"/>
      <c r="Q13" s="1229"/>
      <c r="R13" s="1229"/>
      <c r="S13" s="1229"/>
      <c r="T13" s="1229"/>
      <c r="U13" s="1229"/>
      <c r="V13" s="1229"/>
      <c r="W13" s="1229"/>
      <c r="X13" s="1229"/>
      <c r="Y13" s="1229"/>
      <c r="Z13" s="1229"/>
      <c r="AA13" s="1229"/>
      <c r="AB13" s="1229"/>
      <c r="AC13" s="1229"/>
      <c r="AD13" s="1229"/>
      <c r="AE13" s="1229"/>
      <c r="AF13" s="1229"/>
      <c r="AG13" s="1229"/>
    </row>
    <row r="14" spans="1:33" s="1242" customFormat="1" ht="15.75" customHeight="1" x14ac:dyDescent="0.25">
      <c r="A14" s="1227"/>
      <c r="B14" s="1227"/>
      <c r="C14" s="1257" t="s">
        <v>122</v>
      </c>
      <c r="D14" s="1239">
        <v>0.77360223110223103</v>
      </c>
      <c r="E14" s="1239">
        <v>6.237498342113712E-2</v>
      </c>
      <c r="F14" s="1238">
        <v>1.3424163602941177</v>
      </c>
      <c r="G14" s="1238">
        <v>0.14297952068599717</v>
      </c>
      <c r="H14" s="1245">
        <v>0.68899999999999995</v>
      </c>
      <c r="I14" s="1244">
        <v>-6.8358974358974312E-2</v>
      </c>
      <c r="J14" s="1265">
        <v>0.9350061971321163</v>
      </c>
      <c r="K14" s="1244">
        <v>4.5665176582720179E-2</v>
      </c>
      <c r="L14" s="1229"/>
      <c r="M14" s="1229"/>
      <c r="N14" s="1229"/>
      <c r="O14" s="1229"/>
      <c r="P14" s="1229"/>
      <c r="Q14" s="1229"/>
      <c r="R14" s="1229"/>
      <c r="S14" s="1229"/>
      <c r="T14" s="1229"/>
      <c r="U14" s="1229"/>
      <c r="V14" s="1229"/>
      <c r="W14" s="1229"/>
      <c r="X14" s="1229"/>
      <c r="Y14" s="1229"/>
      <c r="Z14" s="1229"/>
      <c r="AA14" s="1229"/>
      <c r="AB14" s="1229"/>
      <c r="AC14" s="1229"/>
      <c r="AD14" s="1229"/>
      <c r="AE14" s="1229"/>
      <c r="AF14" s="1229"/>
      <c r="AG14" s="1229"/>
    </row>
    <row r="15" spans="1:33" s="1242" customFormat="1" ht="15.75" customHeight="1" x14ac:dyDescent="0.25">
      <c r="A15" s="1227"/>
      <c r="B15" s="1227"/>
      <c r="C15" s="1257" t="s">
        <v>108</v>
      </c>
      <c r="D15" s="1239">
        <v>0.74567332667332664</v>
      </c>
      <c r="E15" s="1239">
        <v>3.4446078992232732E-2</v>
      </c>
      <c r="F15" s="1239">
        <v>1.171514885298091</v>
      </c>
      <c r="G15" s="1239">
        <v>-2.7921954310029529E-2</v>
      </c>
      <c r="H15" s="1243">
        <v>0.86299999999999999</v>
      </c>
      <c r="I15" s="1241">
        <v>0.10564102564102573</v>
      </c>
      <c r="J15" s="1265">
        <v>0.92672940399047254</v>
      </c>
      <c r="K15" s="1244">
        <v>3.7388383441076423E-2</v>
      </c>
      <c r="L15" s="1229"/>
      <c r="M15" s="1229"/>
      <c r="N15" s="1229"/>
      <c r="O15" s="1229"/>
      <c r="P15" s="1229"/>
      <c r="Q15" s="1229"/>
      <c r="R15" s="1229"/>
      <c r="S15" s="1229"/>
      <c r="T15" s="1229"/>
      <c r="U15" s="1229"/>
      <c r="V15" s="1229"/>
      <c r="W15" s="1229"/>
      <c r="X15" s="1229"/>
      <c r="Y15" s="1229"/>
      <c r="Z15" s="1229"/>
      <c r="AA15" s="1229"/>
      <c r="AB15" s="1229"/>
      <c r="AC15" s="1229"/>
      <c r="AD15" s="1229"/>
      <c r="AE15" s="1229"/>
      <c r="AF15" s="1229"/>
      <c r="AG15" s="1229"/>
    </row>
    <row r="16" spans="1:33" s="1242" customFormat="1" ht="15.75" customHeight="1" x14ac:dyDescent="0.25">
      <c r="A16" s="1227"/>
      <c r="B16" s="1227"/>
      <c r="C16" s="1258" t="s">
        <v>337</v>
      </c>
      <c r="D16" s="1239">
        <v>0.79221794871794893</v>
      </c>
      <c r="E16" s="1239">
        <v>8.0990701036855017E-2</v>
      </c>
      <c r="F16" s="1239">
        <v>1.2300734893037484</v>
      </c>
      <c r="G16" s="1239">
        <v>3.0636649695627849E-2</v>
      </c>
      <c r="H16" s="1245">
        <v>0.75600000000000001</v>
      </c>
      <c r="I16" s="1244">
        <v>-1.358974358974252E-3</v>
      </c>
      <c r="J16" s="1265">
        <v>0.92609714600723247</v>
      </c>
      <c r="K16" s="1244">
        <v>3.6756125457836353E-2</v>
      </c>
      <c r="L16" s="1229"/>
      <c r="M16" s="1229"/>
      <c r="N16" s="1229"/>
      <c r="O16" s="1229"/>
      <c r="P16" s="1229"/>
      <c r="Q16" s="1229"/>
      <c r="R16" s="1229"/>
      <c r="S16" s="1229"/>
      <c r="T16" s="1229"/>
      <c r="U16" s="1229"/>
      <c r="V16" s="1229"/>
      <c r="W16" s="1229"/>
      <c r="X16" s="1229"/>
      <c r="Y16" s="1229"/>
      <c r="Z16" s="1229"/>
      <c r="AA16" s="1229"/>
      <c r="AB16" s="1229"/>
      <c r="AC16" s="1229"/>
      <c r="AD16" s="1229"/>
      <c r="AE16" s="1229"/>
      <c r="AF16" s="1229"/>
      <c r="AG16" s="1229"/>
    </row>
    <row r="17" spans="1:33" s="1242" customFormat="1" x14ac:dyDescent="0.25">
      <c r="A17" s="1227"/>
      <c r="B17" s="1227"/>
      <c r="C17" s="1256" t="s">
        <v>109</v>
      </c>
      <c r="D17" s="1238">
        <v>0.79892291042291053</v>
      </c>
      <c r="E17" s="1238">
        <v>8.7695662741816616E-2</v>
      </c>
      <c r="F17" s="1238">
        <v>1.3452991147278583</v>
      </c>
      <c r="G17" s="1238">
        <v>0.14586227511973782</v>
      </c>
      <c r="H17" s="1246">
        <v>0.625</v>
      </c>
      <c r="I17" s="1250">
        <v>-0.13235897435897426</v>
      </c>
      <c r="J17" s="1265">
        <v>0.92307400838358955</v>
      </c>
      <c r="K17" s="1244">
        <v>3.3732987834193429E-2</v>
      </c>
      <c r="L17" s="1229"/>
      <c r="M17" s="1229"/>
      <c r="N17" s="1229"/>
      <c r="O17" s="1229"/>
      <c r="P17" s="1229"/>
      <c r="Q17" s="1229"/>
      <c r="R17" s="1229"/>
      <c r="S17" s="1229"/>
      <c r="T17" s="1229"/>
      <c r="U17" s="1229"/>
      <c r="V17" s="1229"/>
      <c r="W17" s="1229"/>
      <c r="X17" s="1229"/>
      <c r="Y17" s="1229"/>
      <c r="Z17" s="1229"/>
      <c r="AA17" s="1229"/>
      <c r="AB17" s="1229"/>
      <c r="AC17" s="1229"/>
      <c r="AD17" s="1229"/>
      <c r="AE17" s="1229"/>
      <c r="AF17" s="1229"/>
      <c r="AG17" s="1229"/>
    </row>
    <row r="18" spans="1:33" s="1242" customFormat="1" ht="30.75" customHeight="1" x14ac:dyDescent="0.25">
      <c r="A18" s="1227"/>
      <c r="B18" s="1227"/>
      <c r="C18" s="1262" t="s">
        <v>98</v>
      </c>
      <c r="D18" s="1239">
        <v>0.74514435564435566</v>
      </c>
      <c r="E18" s="1239">
        <v>3.391710796326175E-2</v>
      </c>
      <c r="F18" s="1238">
        <v>1.320784991353998</v>
      </c>
      <c r="G18" s="1238">
        <v>0.12134815174587743</v>
      </c>
      <c r="H18" s="1245">
        <v>0.70099999999999996</v>
      </c>
      <c r="I18" s="1244">
        <v>-5.6358974358974301E-2</v>
      </c>
      <c r="J18" s="1265">
        <v>0.9223097823327846</v>
      </c>
      <c r="K18" s="1244">
        <v>3.2968761783388478E-2</v>
      </c>
      <c r="L18" s="1229"/>
      <c r="M18" s="1229"/>
      <c r="N18" s="1229"/>
      <c r="O18" s="1229"/>
      <c r="P18" s="1229"/>
      <c r="Q18" s="1229"/>
      <c r="R18" s="1229"/>
      <c r="S18" s="1229"/>
      <c r="T18" s="1229"/>
      <c r="U18" s="1229"/>
      <c r="V18" s="1229"/>
      <c r="W18" s="1229"/>
      <c r="X18" s="1229"/>
      <c r="Y18" s="1229"/>
      <c r="Z18" s="1229"/>
      <c r="AA18" s="1229"/>
      <c r="AB18" s="1229"/>
      <c r="AC18" s="1229"/>
      <c r="AD18" s="1229"/>
      <c r="AE18" s="1229"/>
      <c r="AF18" s="1229"/>
      <c r="AG18" s="1229"/>
    </row>
    <row r="19" spans="1:33" s="1242" customFormat="1" ht="15.75" customHeight="1" x14ac:dyDescent="0.25">
      <c r="A19" s="1227"/>
      <c r="B19" s="1227"/>
      <c r="C19" s="1261" t="s">
        <v>340</v>
      </c>
      <c r="D19" s="1239">
        <v>0.66929220779220788</v>
      </c>
      <c r="E19" s="1239">
        <v>-4.1935039888886028E-2</v>
      </c>
      <c r="F19" s="1239">
        <v>1.1889242785655929</v>
      </c>
      <c r="G19" s="1239">
        <v>-1.0512561042527624E-2</v>
      </c>
      <c r="H19" s="1240">
        <v>0.88800000000000001</v>
      </c>
      <c r="I19" s="1241">
        <v>0.13064102564102575</v>
      </c>
      <c r="J19" s="1265">
        <v>0.91540549545260019</v>
      </c>
      <c r="K19" s="1244">
        <v>2.6064474903204071E-2</v>
      </c>
      <c r="L19" s="1229"/>
      <c r="M19" s="1229"/>
      <c r="N19" s="1229"/>
      <c r="O19" s="1229"/>
      <c r="P19" s="1229"/>
      <c r="Q19" s="1229"/>
      <c r="R19" s="1229"/>
      <c r="S19" s="1229"/>
      <c r="T19" s="1229"/>
      <c r="U19" s="1229"/>
      <c r="V19" s="1229"/>
      <c r="W19" s="1229"/>
      <c r="X19" s="1229"/>
      <c r="Y19" s="1229"/>
      <c r="Z19" s="1229"/>
      <c r="AA19" s="1229"/>
      <c r="AB19" s="1229"/>
      <c r="AC19" s="1229"/>
      <c r="AD19" s="1229"/>
      <c r="AE19" s="1229"/>
      <c r="AF19" s="1229"/>
      <c r="AG19" s="1229"/>
    </row>
    <row r="20" spans="1:33" s="1242" customFormat="1" ht="15.75" customHeight="1" x14ac:dyDescent="0.25">
      <c r="A20" s="1227"/>
      <c r="B20" s="1227"/>
      <c r="C20" s="1257" t="s">
        <v>101</v>
      </c>
      <c r="D20" s="1239">
        <v>0.69948351648351659</v>
      </c>
      <c r="E20" s="1239">
        <v>-1.1743731197577323E-2</v>
      </c>
      <c r="F20" s="1239">
        <v>1.217775173652424</v>
      </c>
      <c r="G20" s="1239">
        <v>1.8338334044303517E-2</v>
      </c>
      <c r="H20" s="1245">
        <v>0.81699999999999995</v>
      </c>
      <c r="I20" s="1244">
        <v>5.9641025641025691E-2</v>
      </c>
      <c r="J20" s="1265">
        <v>0.91141956337864694</v>
      </c>
      <c r="K20" s="1244">
        <v>2.2078542829250813E-2</v>
      </c>
      <c r="L20" s="1229"/>
      <c r="M20" s="1229"/>
      <c r="N20" s="1229"/>
      <c r="O20" s="1229"/>
      <c r="P20" s="1229"/>
      <c r="Q20" s="1229"/>
      <c r="R20" s="1229"/>
      <c r="S20" s="1229"/>
      <c r="T20" s="1229"/>
      <c r="U20" s="1229"/>
      <c r="V20" s="1229"/>
      <c r="W20" s="1229"/>
      <c r="X20" s="1229"/>
      <c r="Y20" s="1229"/>
      <c r="Z20" s="1229"/>
      <c r="AA20" s="1229"/>
      <c r="AB20" s="1229"/>
      <c r="AC20" s="1229"/>
      <c r="AD20" s="1229"/>
      <c r="AE20" s="1229"/>
      <c r="AF20" s="1229"/>
      <c r="AG20" s="1229"/>
    </row>
    <row r="21" spans="1:33" s="1242" customFormat="1" ht="15.75" customHeight="1" x14ac:dyDescent="0.25">
      <c r="A21" s="1227"/>
      <c r="B21" s="1227"/>
      <c r="C21" s="1257" t="s">
        <v>124</v>
      </c>
      <c r="D21" s="1239">
        <v>0.71497968697968695</v>
      </c>
      <c r="E21" s="1239">
        <v>3.7524392985930355E-3</v>
      </c>
      <c r="F21" s="1238">
        <v>1.3027986560008618</v>
      </c>
      <c r="G21" s="1238">
        <v>0.10336181639274122</v>
      </c>
      <c r="H21" s="1245">
        <v>0.71499999999999997</v>
      </c>
      <c r="I21" s="1244">
        <v>-4.2358974358974288E-2</v>
      </c>
      <c r="J21" s="1265">
        <v>0.91092611432684956</v>
      </c>
      <c r="K21" s="1244">
        <v>2.1585093777453435E-2</v>
      </c>
      <c r="L21" s="1229"/>
      <c r="M21" s="1229"/>
      <c r="N21" s="1229"/>
      <c r="O21" s="1229"/>
      <c r="P21" s="1229"/>
      <c r="Q21" s="1229"/>
      <c r="R21" s="1229"/>
      <c r="S21" s="1229"/>
      <c r="T21" s="1229"/>
      <c r="U21" s="1229"/>
      <c r="V21" s="1229"/>
      <c r="W21" s="1229"/>
      <c r="X21" s="1229"/>
      <c r="Y21" s="1229"/>
      <c r="Z21" s="1229"/>
      <c r="AA21" s="1229"/>
      <c r="AB21" s="1229"/>
      <c r="AC21" s="1229"/>
      <c r="AD21" s="1229"/>
      <c r="AE21" s="1229"/>
      <c r="AF21" s="1229"/>
      <c r="AG21" s="1229"/>
    </row>
    <row r="22" spans="1:33" s="1242" customFormat="1" ht="15.75" customHeight="1" x14ac:dyDescent="0.25">
      <c r="A22" s="1227"/>
      <c r="B22" s="1227"/>
      <c r="C22" s="1258" t="s">
        <v>343</v>
      </c>
      <c r="D22" s="1239">
        <v>0.72204728604728619</v>
      </c>
      <c r="E22" s="1239">
        <v>1.0820038366192275E-2</v>
      </c>
      <c r="F22" s="1239">
        <v>1.1655493819905585</v>
      </c>
      <c r="G22" s="1239">
        <v>-3.3887457617562067E-2</v>
      </c>
      <c r="H22" s="1240">
        <v>0.83699999999999997</v>
      </c>
      <c r="I22" s="1241">
        <v>7.9641025641025709E-2</v>
      </c>
      <c r="J22" s="1265">
        <v>0.90819888934594817</v>
      </c>
      <c r="K22" s="1244">
        <v>1.8857868796552046E-2</v>
      </c>
      <c r="L22" s="1229"/>
      <c r="M22" s="1229"/>
      <c r="N22" s="1229"/>
      <c r="O22" s="1229"/>
      <c r="P22" s="1229"/>
      <c r="Q22" s="1229"/>
      <c r="R22" s="1229"/>
      <c r="S22" s="1229"/>
      <c r="T22" s="1229"/>
      <c r="U22" s="1229"/>
      <c r="V22" s="1229"/>
      <c r="W22" s="1229"/>
      <c r="X22" s="1229"/>
      <c r="Y22" s="1229"/>
      <c r="Z22" s="1229"/>
      <c r="AA22" s="1229"/>
      <c r="AB22" s="1229"/>
      <c r="AC22" s="1229"/>
      <c r="AD22" s="1229"/>
      <c r="AE22" s="1229"/>
      <c r="AF22" s="1229"/>
      <c r="AG22" s="1229"/>
    </row>
    <row r="23" spans="1:33" s="1242" customFormat="1" ht="15.75" customHeight="1" x14ac:dyDescent="0.25">
      <c r="A23" s="1227"/>
      <c r="B23" s="1227"/>
      <c r="C23" s="1257" t="s">
        <v>114</v>
      </c>
      <c r="D23" s="1239">
        <v>0.68521994671994679</v>
      </c>
      <c r="E23" s="1239">
        <v>-2.6007300961147117E-2</v>
      </c>
      <c r="F23" s="1239">
        <v>1.2615682563786383</v>
      </c>
      <c r="G23" s="1239">
        <v>6.2131416770517811E-2</v>
      </c>
      <c r="H23" s="1245">
        <v>0.75600000000000001</v>
      </c>
      <c r="I23" s="1244">
        <v>-1.358974358974252E-3</v>
      </c>
      <c r="J23" s="1265">
        <v>0.90092940103286168</v>
      </c>
      <c r="K23" s="1244">
        <v>1.1588380483465555E-2</v>
      </c>
      <c r="L23" s="1229"/>
      <c r="M23" s="1229"/>
      <c r="N23" s="1229"/>
      <c r="O23" s="1229"/>
      <c r="P23" s="1229"/>
      <c r="Q23" s="1229"/>
      <c r="R23" s="1229"/>
      <c r="S23" s="1229"/>
      <c r="T23" s="1229"/>
      <c r="U23" s="1229"/>
      <c r="V23" s="1229"/>
      <c r="W23" s="1229"/>
      <c r="X23" s="1229"/>
      <c r="Y23" s="1229"/>
      <c r="Z23" s="1229"/>
      <c r="AA23" s="1229"/>
      <c r="AB23" s="1229"/>
      <c r="AC23" s="1229"/>
      <c r="AD23" s="1229"/>
      <c r="AE23" s="1229"/>
      <c r="AF23" s="1229"/>
      <c r="AG23" s="1229"/>
    </row>
    <row r="24" spans="1:33" s="1242" customFormat="1" ht="28.5" customHeight="1" x14ac:dyDescent="0.25">
      <c r="A24" s="1227"/>
      <c r="B24" s="1227"/>
      <c r="C24" s="1257" t="s">
        <v>117</v>
      </c>
      <c r="D24" s="1239">
        <v>0.76962670662670662</v>
      </c>
      <c r="E24" s="1239">
        <v>5.8399458945612714E-2</v>
      </c>
      <c r="F24" s="1239">
        <v>1.1890172217166217</v>
      </c>
      <c r="G24" s="1239">
        <v>-1.0419617891498811E-2</v>
      </c>
      <c r="H24" s="1245">
        <v>0.74399999999999999</v>
      </c>
      <c r="I24" s="1244">
        <v>-1.3358974358974263E-2</v>
      </c>
      <c r="J24" s="1265">
        <v>0.90088130944777622</v>
      </c>
      <c r="K24" s="1244">
        <v>1.1540288898380102E-2</v>
      </c>
      <c r="L24" s="1229"/>
      <c r="M24" s="1229"/>
      <c r="N24" s="1229"/>
      <c r="O24" s="1229"/>
      <c r="P24" s="1229"/>
      <c r="Q24" s="1229"/>
      <c r="R24" s="1229"/>
      <c r="S24" s="1229"/>
      <c r="T24" s="1229"/>
      <c r="U24" s="1229"/>
      <c r="V24" s="1229"/>
      <c r="W24" s="1229"/>
      <c r="X24" s="1229"/>
      <c r="Y24" s="1229"/>
      <c r="Z24" s="1229"/>
      <c r="AA24" s="1229"/>
      <c r="AB24" s="1229"/>
      <c r="AC24" s="1229"/>
      <c r="AD24" s="1229"/>
      <c r="AE24" s="1229"/>
      <c r="AF24" s="1229"/>
      <c r="AG24" s="1229"/>
    </row>
    <row r="25" spans="1:33" s="1242" customFormat="1" ht="15.6" customHeight="1" x14ac:dyDescent="0.25">
      <c r="A25" s="1227"/>
      <c r="B25" s="1227"/>
      <c r="C25" s="1257" t="s">
        <v>106</v>
      </c>
      <c r="D25" s="1239">
        <v>0.70754528804528805</v>
      </c>
      <c r="E25" s="1239">
        <v>-3.6819596358058648E-3</v>
      </c>
      <c r="F25" s="1238">
        <v>1.2914995483738878</v>
      </c>
      <c r="G25" s="1238">
        <v>9.2062708765767276E-2</v>
      </c>
      <c r="H25" s="1245">
        <v>0.69099999999999995</v>
      </c>
      <c r="I25" s="1244">
        <v>-6.635897435897431E-2</v>
      </c>
      <c r="J25" s="1265">
        <v>0.89668161213972519</v>
      </c>
      <c r="K25" s="1244">
        <v>7.3405915903290708E-3</v>
      </c>
      <c r="L25" s="1229"/>
      <c r="M25" s="1229"/>
      <c r="N25" s="1229"/>
      <c r="O25" s="1229"/>
      <c r="P25" s="1229"/>
      <c r="Q25" s="1229"/>
      <c r="R25" s="1229"/>
      <c r="S25" s="1229"/>
      <c r="T25" s="1229"/>
      <c r="U25" s="1229"/>
      <c r="V25" s="1229"/>
      <c r="W25" s="1229"/>
      <c r="X25" s="1229"/>
      <c r="Y25" s="1229"/>
      <c r="Z25" s="1229"/>
      <c r="AA25" s="1229"/>
      <c r="AB25" s="1229"/>
      <c r="AC25" s="1229"/>
      <c r="AD25" s="1229"/>
      <c r="AE25" s="1229"/>
      <c r="AF25" s="1229"/>
      <c r="AG25" s="1229"/>
    </row>
    <row r="26" spans="1:33" s="1242" customFormat="1" ht="15.6" customHeight="1" x14ac:dyDescent="0.25">
      <c r="A26" s="1227"/>
      <c r="B26" s="1227"/>
      <c r="C26" s="1248" t="s">
        <v>374</v>
      </c>
      <c r="D26" s="1247">
        <v>0.71122724768109391</v>
      </c>
      <c r="E26" s="1247">
        <v>0</v>
      </c>
      <c r="F26" s="1247">
        <v>1.1994368396081205</v>
      </c>
      <c r="G26" s="1247">
        <v>0</v>
      </c>
      <c r="H26" s="1247">
        <v>0.75735897435897426</v>
      </c>
      <c r="I26" s="1247">
        <v>0</v>
      </c>
      <c r="J26" s="1247">
        <v>0.88934102054939612</v>
      </c>
      <c r="K26" s="1247">
        <v>0</v>
      </c>
      <c r="L26" s="1229"/>
      <c r="M26" s="1229"/>
      <c r="N26" s="1229"/>
      <c r="O26" s="1229"/>
      <c r="P26" s="1229"/>
      <c r="Q26" s="1229"/>
      <c r="R26" s="1229"/>
      <c r="S26" s="1229"/>
      <c r="T26" s="1229"/>
      <c r="U26" s="1229"/>
      <c r="V26" s="1229"/>
      <c r="W26" s="1229"/>
      <c r="X26" s="1229"/>
      <c r="Y26" s="1229"/>
      <c r="Z26" s="1229"/>
      <c r="AA26" s="1229"/>
      <c r="AB26" s="1229"/>
      <c r="AC26" s="1229"/>
      <c r="AD26" s="1229"/>
      <c r="AE26" s="1229"/>
      <c r="AF26" s="1229"/>
      <c r="AG26" s="1229"/>
    </row>
    <row r="27" spans="1:33" s="1242" customFormat="1" ht="15.75" customHeight="1" x14ac:dyDescent="0.25">
      <c r="A27" s="1227"/>
      <c r="B27" s="1227"/>
      <c r="C27" s="1257" t="s">
        <v>93</v>
      </c>
      <c r="D27" s="1239">
        <v>0.64326456876456894</v>
      </c>
      <c r="E27" s="1239">
        <v>-6.7962678916524966E-2</v>
      </c>
      <c r="F27" s="1239">
        <v>1.2359437500000001</v>
      </c>
      <c r="G27" s="1239">
        <v>3.6506910391879588E-2</v>
      </c>
      <c r="H27" s="1245">
        <v>0.78700000000000003</v>
      </c>
      <c r="I27" s="1244">
        <v>2.9641025641025776E-2</v>
      </c>
      <c r="J27" s="1265">
        <v>0.88873610625485633</v>
      </c>
      <c r="K27" s="1244">
        <v>-6.049142945397934E-4</v>
      </c>
      <c r="L27" s="1229"/>
      <c r="M27" s="1229"/>
      <c r="N27" s="1229"/>
      <c r="O27" s="1229"/>
      <c r="P27" s="1229"/>
      <c r="Q27" s="1229"/>
      <c r="R27" s="1229"/>
      <c r="S27" s="1229"/>
      <c r="T27" s="1229"/>
      <c r="U27" s="1229"/>
      <c r="V27" s="1229"/>
      <c r="W27" s="1229"/>
      <c r="X27" s="1229"/>
      <c r="Y27" s="1229"/>
      <c r="Z27" s="1229"/>
      <c r="AA27" s="1229"/>
      <c r="AB27" s="1229"/>
      <c r="AC27" s="1229"/>
      <c r="AD27" s="1229"/>
      <c r="AE27" s="1229"/>
      <c r="AF27" s="1229"/>
      <c r="AG27" s="1229"/>
    </row>
    <row r="28" spans="1:33" s="1242" customFormat="1" ht="15.75" customHeight="1" x14ac:dyDescent="0.25">
      <c r="A28" s="1227"/>
      <c r="B28" s="1227"/>
      <c r="C28" s="1257" t="s">
        <v>112</v>
      </c>
      <c r="D28" s="1239">
        <v>0.67014368964368953</v>
      </c>
      <c r="E28" s="1239">
        <v>-4.1083558037404377E-2</v>
      </c>
      <c r="F28" s="1239">
        <v>1.2278682484182484</v>
      </c>
      <c r="G28" s="1239">
        <v>2.8431408810127845E-2</v>
      </c>
      <c r="H28" s="1245">
        <v>0.755</v>
      </c>
      <c r="I28" s="1244">
        <v>-2.3589743589742529E-3</v>
      </c>
      <c r="J28" s="1265">
        <v>0.88433731268731253</v>
      </c>
      <c r="K28" s="1244">
        <v>-5.0037078620835951E-3</v>
      </c>
      <c r="L28" s="1229"/>
      <c r="M28" s="1229"/>
      <c r="N28" s="1229"/>
      <c r="O28" s="1229"/>
      <c r="P28" s="1229"/>
      <c r="Q28" s="1229"/>
      <c r="R28" s="1229"/>
      <c r="S28" s="1229"/>
      <c r="T28" s="1229"/>
      <c r="U28" s="1229"/>
      <c r="V28" s="1229"/>
      <c r="W28" s="1229"/>
      <c r="X28" s="1229"/>
      <c r="Y28" s="1229"/>
      <c r="Z28" s="1229"/>
      <c r="AA28" s="1229"/>
      <c r="AB28" s="1229"/>
      <c r="AC28" s="1229"/>
      <c r="AD28" s="1229"/>
      <c r="AE28" s="1229"/>
      <c r="AF28" s="1229"/>
      <c r="AG28" s="1229"/>
    </row>
    <row r="29" spans="1:33" s="1242" customFormat="1" ht="15.75" customHeight="1" x14ac:dyDescent="0.25">
      <c r="A29" s="1227"/>
      <c r="B29" s="1227"/>
      <c r="C29" s="1257" t="s">
        <v>110</v>
      </c>
      <c r="D29" s="1239">
        <v>0.74590226440226426</v>
      </c>
      <c r="E29" s="1239">
        <v>3.4675016721170349E-2</v>
      </c>
      <c r="F29" s="1249">
        <v>1.1097902309886405</v>
      </c>
      <c r="G29" s="1249">
        <v>-8.9646608619480039E-2</v>
      </c>
      <c r="H29" s="1245">
        <v>0.78200000000000003</v>
      </c>
      <c r="I29" s="1244">
        <v>2.4641025641025771E-2</v>
      </c>
      <c r="J29" s="1265">
        <v>0.87923083179696826</v>
      </c>
      <c r="K29" s="1244">
        <v>-1.0110188752427862E-2</v>
      </c>
      <c r="L29" s="1229"/>
      <c r="M29" s="1229"/>
      <c r="N29" s="1229"/>
      <c r="O29" s="1229"/>
      <c r="P29" s="1229"/>
      <c r="Q29" s="1229"/>
      <c r="R29" s="1229"/>
      <c r="S29" s="1229"/>
      <c r="T29" s="1229"/>
      <c r="U29" s="1229"/>
      <c r="V29" s="1229"/>
      <c r="W29" s="1229"/>
      <c r="X29" s="1229"/>
      <c r="Y29" s="1229"/>
      <c r="Z29" s="1229"/>
      <c r="AA29" s="1229"/>
      <c r="AB29" s="1229"/>
      <c r="AC29" s="1229"/>
      <c r="AD29" s="1229"/>
      <c r="AE29" s="1229"/>
      <c r="AF29" s="1229"/>
      <c r="AG29" s="1229"/>
    </row>
    <row r="30" spans="1:33" s="1242" customFormat="1" ht="15.75" customHeight="1" x14ac:dyDescent="0.25">
      <c r="A30" s="1227"/>
      <c r="B30" s="1227"/>
      <c r="C30" s="1258"/>
      <c r="D30" s="1239">
        <v>0.73162570762570767</v>
      </c>
      <c r="E30" s="1239">
        <v>2.0398459944613756E-2</v>
      </c>
      <c r="F30" s="1249">
        <v>1.0743223881910506</v>
      </c>
      <c r="G30" s="1249">
        <v>-0.12511445141706989</v>
      </c>
      <c r="H30" s="1245">
        <v>0.82299999999999995</v>
      </c>
      <c r="I30" s="1244">
        <v>6.5641025641025696E-2</v>
      </c>
      <c r="J30" s="1265">
        <v>0.87631603193891949</v>
      </c>
      <c r="K30" s="1244">
        <v>-1.3024988610476629E-2</v>
      </c>
      <c r="L30" s="1229"/>
      <c r="M30" s="1229"/>
      <c r="N30" s="1229"/>
      <c r="O30" s="1229"/>
      <c r="P30" s="1229"/>
      <c r="Q30" s="1229"/>
      <c r="R30" s="1229"/>
      <c r="S30" s="1229"/>
      <c r="T30" s="1229"/>
      <c r="U30" s="1229"/>
      <c r="V30" s="1229"/>
      <c r="W30" s="1229"/>
      <c r="X30" s="1229"/>
      <c r="Y30" s="1229"/>
      <c r="Z30" s="1229"/>
      <c r="AA30" s="1229"/>
      <c r="AB30" s="1229"/>
      <c r="AC30" s="1229"/>
      <c r="AD30" s="1229"/>
      <c r="AE30" s="1229"/>
      <c r="AF30" s="1229"/>
      <c r="AG30" s="1229"/>
    </row>
    <row r="31" spans="1:33" s="1242" customFormat="1" ht="25.5" x14ac:dyDescent="0.25">
      <c r="A31" s="1227"/>
      <c r="B31" s="1227"/>
      <c r="C31" s="1257" t="s">
        <v>99</v>
      </c>
      <c r="D31" s="1239">
        <v>0.66266603396603385</v>
      </c>
      <c r="E31" s="1239">
        <v>-4.8561213715060059E-2</v>
      </c>
      <c r="F31" s="1239">
        <v>1.2170996602953958</v>
      </c>
      <c r="G31" s="1239">
        <v>1.7662820687275316E-2</v>
      </c>
      <c r="H31" s="1245">
        <v>0.71399999999999997</v>
      </c>
      <c r="I31" s="1244">
        <v>-4.3358974358974289E-2</v>
      </c>
      <c r="J31" s="1265">
        <v>0.86458856475380985</v>
      </c>
      <c r="K31" s="1244">
        <v>-2.475245579558627E-2</v>
      </c>
      <c r="L31" s="1229"/>
      <c r="M31" s="1229"/>
      <c r="N31" s="1229"/>
      <c r="O31" s="1229"/>
      <c r="P31" s="1229"/>
      <c r="Q31" s="1229"/>
      <c r="R31" s="1229"/>
      <c r="S31" s="1229"/>
      <c r="T31" s="1229"/>
      <c r="U31" s="1229"/>
      <c r="V31" s="1229"/>
      <c r="W31" s="1229"/>
      <c r="X31" s="1229"/>
      <c r="Y31" s="1229"/>
      <c r="Z31" s="1229"/>
      <c r="AA31" s="1229"/>
      <c r="AB31" s="1229"/>
      <c r="AC31" s="1229"/>
      <c r="AD31" s="1229"/>
      <c r="AE31" s="1229"/>
      <c r="AF31" s="1229"/>
      <c r="AG31" s="1229"/>
    </row>
    <row r="32" spans="1:33" s="1242" customFormat="1" ht="15.75" customHeight="1" x14ac:dyDescent="0.25">
      <c r="A32" s="1227"/>
      <c r="B32" s="1227"/>
      <c r="C32" s="1257" t="s">
        <v>118</v>
      </c>
      <c r="D32" s="1239">
        <v>0.64539410589410584</v>
      </c>
      <c r="E32" s="1239">
        <v>-6.583314178698807E-2</v>
      </c>
      <c r="F32" s="1239">
        <v>1.1542971087150276</v>
      </c>
      <c r="G32" s="1239">
        <v>-4.5139730893092977E-2</v>
      </c>
      <c r="H32" s="1245">
        <v>0.71499999999999997</v>
      </c>
      <c r="I32" s="1244">
        <v>-4.2358974358974288E-2</v>
      </c>
      <c r="J32" s="1265">
        <v>0.83823040486971101</v>
      </c>
      <c r="K32" s="1244">
        <v>-5.1110615679685112E-2</v>
      </c>
      <c r="L32" s="1229"/>
      <c r="M32" s="1229"/>
      <c r="N32" s="1229"/>
      <c r="O32" s="1229"/>
      <c r="P32" s="1229"/>
      <c r="Q32" s="1229"/>
      <c r="R32" s="1229"/>
      <c r="S32" s="1229"/>
      <c r="T32" s="1229"/>
      <c r="U32" s="1229"/>
      <c r="V32" s="1229"/>
      <c r="W32" s="1229"/>
      <c r="X32" s="1229"/>
      <c r="Y32" s="1229"/>
      <c r="Z32" s="1229"/>
      <c r="AA32" s="1229"/>
      <c r="AB32" s="1229"/>
      <c r="AC32" s="1229"/>
      <c r="AD32" s="1229"/>
      <c r="AE32" s="1229"/>
      <c r="AF32" s="1229"/>
      <c r="AG32" s="1229"/>
    </row>
    <row r="33" spans="1:33" s="1242" customFormat="1" ht="15.75" customHeight="1" x14ac:dyDescent="0.25">
      <c r="A33" s="1227"/>
      <c r="B33" s="1227"/>
      <c r="C33" s="1257" t="s">
        <v>104</v>
      </c>
      <c r="D33" s="1239">
        <v>0.67754978354978357</v>
      </c>
      <c r="E33" s="1239">
        <v>-3.3677464131310342E-2</v>
      </c>
      <c r="F33" s="1239">
        <v>1.1255439291101057</v>
      </c>
      <c r="G33" s="1239">
        <v>-7.389291049801483E-2</v>
      </c>
      <c r="H33" s="1245">
        <v>0.67600000000000005</v>
      </c>
      <c r="I33" s="1244">
        <v>-8.1358974358974212E-2</v>
      </c>
      <c r="J33" s="1265">
        <v>0.82636457088662985</v>
      </c>
      <c r="K33" s="1244">
        <v>-6.2976449662766276E-2</v>
      </c>
      <c r="L33" s="1229"/>
      <c r="M33" s="1229"/>
      <c r="N33" s="1229"/>
      <c r="O33" s="1229"/>
      <c r="P33" s="1229"/>
      <c r="Q33" s="1229"/>
      <c r="R33" s="1229"/>
      <c r="S33" s="1229"/>
      <c r="T33" s="1229"/>
      <c r="U33" s="1229"/>
      <c r="V33" s="1229"/>
      <c r="W33" s="1229"/>
      <c r="X33" s="1229"/>
      <c r="Y33" s="1229"/>
      <c r="Z33" s="1229"/>
      <c r="AA33" s="1229"/>
      <c r="AB33" s="1229"/>
      <c r="AC33" s="1229"/>
      <c r="AD33" s="1229"/>
      <c r="AE33" s="1229"/>
      <c r="AF33" s="1229"/>
      <c r="AG33" s="1229"/>
    </row>
    <row r="34" spans="1:33" s="1242" customFormat="1" ht="15.75" customHeight="1" x14ac:dyDescent="0.25">
      <c r="A34" s="1227"/>
      <c r="B34" s="1227"/>
      <c r="C34" s="1259" t="s">
        <v>90</v>
      </c>
      <c r="D34" s="1249">
        <v>0.57393434343434335</v>
      </c>
      <c r="E34" s="1249">
        <v>-0.13729290424675056</v>
      </c>
      <c r="F34" s="1239">
        <v>1.1357833333333334</v>
      </c>
      <c r="G34" s="1239">
        <v>-6.3653506274787164E-2</v>
      </c>
      <c r="H34" s="1245">
        <v>0.76100000000000001</v>
      </c>
      <c r="I34" s="1244">
        <v>3.6410256410257524E-3</v>
      </c>
      <c r="J34" s="1265">
        <v>0.82357255892255887</v>
      </c>
      <c r="K34" s="1244">
        <v>-6.5768461626837249E-2</v>
      </c>
      <c r="L34" s="1229"/>
      <c r="M34" s="1229"/>
      <c r="N34" s="1229"/>
      <c r="O34" s="1229"/>
      <c r="P34" s="1229"/>
      <c r="Q34" s="1229"/>
      <c r="R34" s="1229"/>
      <c r="S34" s="1229"/>
      <c r="T34" s="1229"/>
      <c r="U34" s="1229"/>
      <c r="V34" s="1229"/>
      <c r="W34" s="1229"/>
      <c r="X34" s="1229"/>
      <c r="Y34" s="1229"/>
      <c r="Z34" s="1229"/>
      <c r="AA34" s="1229"/>
      <c r="AB34" s="1229"/>
      <c r="AC34" s="1229"/>
      <c r="AD34" s="1229"/>
      <c r="AE34" s="1229"/>
      <c r="AF34" s="1229"/>
      <c r="AG34" s="1229"/>
    </row>
    <row r="35" spans="1:33" s="1242" customFormat="1" ht="15.75" customHeight="1" x14ac:dyDescent="0.25">
      <c r="A35" s="1227"/>
      <c r="B35" s="1227"/>
      <c r="C35" s="1260" t="s">
        <v>344</v>
      </c>
      <c r="D35" s="1239">
        <v>0.64928008658008651</v>
      </c>
      <c r="E35" s="1239">
        <v>-6.1947161101007397E-2</v>
      </c>
      <c r="F35" s="1239">
        <v>1.1327039396571565</v>
      </c>
      <c r="G35" s="1239">
        <v>-6.6732899950963986E-2</v>
      </c>
      <c r="H35" s="1246">
        <v>0.629</v>
      </c>
      <c r="I35" s="1250">
        <v>-0.12835897435897425</v>
      </c>
      <c r="J35" s="1264">
        <v>0.80366134207908102</v>
      </c>
      <c r="K35" s="1250">
        <v>-8.5679678470315102E-2</v>
      </c>
      <c r="L35" s="1229"/>
      <c r="M35" s="1229"/>
      <c r="N35" s="1229"/>
      <c r="O35" s="1229"/>
      <c r="P35" s="1229"/>
      <c r="Q35" s="1229"/>
      <c r="R35" s="1229"/>
      <c r="S35" s="1229"/>
      <c r="T35" s="1229"/>
      <c r="U35" s="1229"/>
      <c r="V35" s="1229"/>
      <c r="W35" s="1229"/>
      <c r="X35" s="1229"/>
      <c r="Y35" s="1229"/>
      <c r="Z35" s="1229"/>
      <c r="AA35" s="1229"/>
      <c r="AB35" s="1229"/>
      <c r="AC35" s="1229"/>
      <c r="AD35" s="1229"/>
      <c r="AE35" s="1229"/>
      <c r="AF35" s="1229"/>
      <c r="AG35" s="1229"/>
    </row>
    <row r="36" spans="1:33" s="1242" customFormat="1" ht="15.75" customHeight="1" x14ac:dyDescent="0.25">
      <c r="A36" s="1227"/>
      <c r="B36" s="1227"/>
      <c r="C36" s="1259" t="s">
        <v>120</v>
      </c>
      <c r="D36" s="1249">
        <v>0.6272320013320013</v>
      </c>
      <c r="E36" s="1249">
        <v>-8.3995246349092612E-2</v>
      </c>
      <c r="F36" s="1239">
        <v>1.2038948095351456</v>
      </c>
      <c r="G36" s="1239">
        <v>4.4579699270250739E-3</v>
      </c>
      <c r="H36" s="1246">
        <v>0.57899999999999996</v>
      </c>
      <c r="I36" s="1250">
        <v>-0.1783589743589743</v>
      </c>
      <c r="J36" s="1264">
        <v>0.80337560362238225</v>
      </c>
      <c r="K36" s="1250">
        <v>-8.5965416927013871E-2</v>
      </c>
      <c r="L36" s="1229"/>
      <c r="M36" s="1229"/>
      <c r="N36" s="1229"/>
      <c r="O36" s="1229"/>
      <c r="P36" s="1229"/>
      <c r="Q36" s="1229"/>
      <c r="R36" s="1229"/>
      <c r="S36" s="1229"/>
      <c r="T36" s="1229"/>
      <c r="U36" s="1229"/>
      <c r="V36" s="1229"/>
      <c r="W36" s="1229"/>
      <c r="X36" s="1229"/>
      <c r="Y36" s="1229"/>
      <c r="Z36" s="1229"/>
      <c r="AA36" s="1229"/>
      <c r="AB36" s="1229"/>
      <c r="AC36" s="1229"/>
      <c r="AD36" s="1229"/>
      <c r="AE36" s="1229"/>
      <c r="AF36" s="1229"/>
      <c r="AG36" s="1229"/>
    </row>
    <row r="37" spans="1:33" s="1242" customFormat="1" ht="15.75" customHeight="1" x14ac:dyDescent="0.25">
      <c r="A37" s="1227"/>
      <c r="B37" s="1227"/>
      <c r="C37" s="1259" t="s">
        <v>100</v>
      </c>
      <c r="D37" s="1239">
        <v>0.65960683760683769</v>
      </c>
      <c r="E37" s="1239">
        <v>-5.1620410074256218E-2</v>
      </c>
      <c r="F37" s="1249">
        <v>1.026473383309521</v>
      </c>
      <c r="G37" s="1249">
        <v>-0.17296345629859955</v>
      </c>
      <c r="H37" s="1245">
        <v>0.71699999999999997</v>
      </c>
      <c r="I37" s="1244">
        <v>-4.0358974358974287E-2</v>
      </c>
      <c r="J37" s="1264">
        <v>0.80102674030545284</v>
      </c>
      <c r="K37" s="1250">
        <v>-8.8314280243943277E-2</v>
      </c>
      <c r="L37" s="1229"/>
      <c r="M37" s="1229"/>
      <c r="N37" s="1229"/>
      <c r="O37" s="1229"/>
      <c r="P37" s="1229"/>
      <c r="Q37" s="1229"/>
      <c r="R37" s="1229"/>
      <c r="S37" s="1229"/>
      <c r="T37" s="1229"/>
      <c r="U37" s="1229"/>
      <c r="V37" s="1229"/>
      <c r="W37" s="1229"/>
      <c r="X37" s="1229"/>
      <c r="Y37" s="1229"/>
      <c r="Z37" s="1229"/>
      <c r="AA37" s="1229"/>
      <c r="AB37" s="1229"/>
      <c r="AC37" s="1229"/>
      <c r="AD37" s="1229"/>
      <c r="AE37" s="1229"/>
      <c r="AF37" s="1229"/>
      <c r="AG37" s="1229"/>
    </row>
    <row r="38" spans="1:33" s="1242" customFormat="1" ht="15.75" customHeight="1" x14ac:dyDescent="0.25">
      <c r="A38" s="1227"/>
      <c r="B38" s="1227"/>
      <c r="C38" s="1259" t="s">
        <v>94</v>
      </c>
      <c r="D38" s="1239">
        <v>0.66099983349983349</v>
      </c>
      <c r="E38" s="1239">
        <v>-5.0227414181260421E-2</v>
      </c>
      <c r="F38" s="1239">
        <v>1.1509249649859945</v>
      </c>
      <c r="G38" s="1239">
        <v>-4.8511874622126028E-2</v>
      </c>
      <c r="H38" s="1246">
        <v>0.57899999999999996</v>
      </c>
      <c r="I38" s="1250">
        <v>-0.1783589743589743</v>
      </c>
      <c r="J38" s="1264">
        <v>0.79697493282860921</v>
      </c>
      <c r="K38" s="1250">
        <v>-9.2366087720786916E-2</v>
      </c>
      <c r="L38" s="1229"/>
      <c r="M38" s="1229"/>
      <c r="N38" s="1229"/>
      <c r="O38" s="1229"/>
      <c r="P38" s="1229"/>
      <c r="Q38" s="1229"/>
      <c r="R38" s="1229"/>
      <c r="S38" s="1229"/>
      <c r="T38" s="1229"/>
      <c r="U38" s="1229"/>
      <c r="V38" s="1229"/>
      <c r="W38" s="1229"/>
      <c r="X38" s="1229"/>
      <c r="Y38" s="1229"/>
      <c r="Z38" s="1229"/>
      <c r="AA38" s="1229"/>
      <c r="AB38" s="1229"/>
      <c r="AC38" s="1229"/>
      <c r="AD38" s="1229"/>
      <c r="AE38" s="1229"/>
      <c r="AF38" s="1229"/>
      <c r="AG38" s="1229"/>
    </row>
    <row r="39" spans="1:33" s="1242" customFormat="1" ht="15.75" customHeight="1" x14ac:dyDescent="0.25">
      <c r="A39" s="1227"/>
      <c r="B39" s="1227"/>
      <c r="C39" s="1259" t="s">
        <v>115</v>
      </c>
      <c r="D39" s="1239">
        <v>0.65642207792207785</v>
      </c>
      <c r="E39" s="1239">
        <v>-5.4805169759016059E-2</v>
      </c>
      <c r="F39" s="1239">
        <v>1.1655514138297562</v>
      </c>
      <c r="G39" s="1239">
        <v>-3.3885425778364286E-2</v>
      </c>
      <c r="H39" s="1246">
        <v>0.53300000000000003</v>
      </c>
      <c r="I39" s="1250">
        <v>-0.22435897435897423</v>
      </c>
      <c r="J39" s="1264">
        <v>0.78499116391727808</v>
      </c>
      <c r="K39" s="1250">
        <v>-0.10434985663211804</v>
      </c>
      <c r="L39" s="1229"/>
      <c r="M39" s="1229"/>
      <c r="N39" s="1229"/>
      <c r="O39" s="1229"/>
      <c r="P39" s="1229"/>
      <c r="Q39" s="1229"/>
      <c r="R39" s="1229"/>
      <c r="S39" s="1229"/>
      <c r="T39" s="1229"/>
      <c r="U39" s="1229"/>
      <c r="V39" s="1229"/>
      <c r="W39" s="1229"/>
      <c r="X39" s="1229"/>
      <c r="Y39" s="1229"/>
      <c r="Z39" s="1229"/>
      <c r="AA39" s="1229"/>
      <c r="AB39" s="1229"/>
      <c r="AC39" s="1229"/>
      <c r="AD39" s="1229"/>
      <c r="AE39" s="1229"/>
      <c r="AF39" s="1229"/>
      <c r="AG39" s="1229"/>
    </row>
    <row r="40" spans="1:33" s="1242" customFormat="1" ht="15.75" customHeight="1" x14ac:dyDescent="0.25">
      <c r="A40" s="1227"/>
      <c r="B40" s="1227"/>
      <c r="C40" s="1259" t="s">
        <v>121</v>
      </c>
      <c r="D40" s="1249">
        <v>0.58864768564768566</v>
      </c>
      <c r="E40" s="1249">
        <v>-0.12257956203340825</v>
      </c>
      <c r="F40" s="1239">
        <v>1.1792979653818048</v>
      </c>
      <c r="G40" s="1239">
        <v>-2.0138874226315773E-2</v>
      </c>
      <c r="H40" s="1246">
        <v>0.55000000000000004</v>
      </c>
      <c r="I40" s="1250">
        <v>-0.20735897435897421</v>
      </c>
      <c r="J40" s="1264">
        <v>0.7726485503431636</v>
      </c>
      <c r="K40" s="1250">
        <v>-0.11669247020623252</v>
      </c>
      <c r="L40" s="1229"/>
      <c r="M40" s="1229"/>
      <c r="N40" s="1229"/>
      <c r="O40" s="1229"/>
      <c r="P40" s="1229"/>
      <c r="Q40" s="1229"/>
      <c r="R40" s="1229"/>
      <c r="S40" s="1229"/>
      <c r="T40" s="1229"/>
      <c r="U40" s="1229"/>
      <c r="V40" s="1229"/>
      <c r="W40" s="1229"/>
      <c r="X40" s="1229"/>
      <c r="Y40" s="1229"/>
      <c r="Z40" s="1229"/>
      <c r="AA40" s="1229"/>
      <c r="AB40" s="1229"/>
      <c r="AC40" s="1229"/>
      <c r="AD40" s="1229"/>
      <c r="AE40" s="1229"/>
      <c r="AF40" s="1229"/>
      <c r="AG40" s="1229"/>
    </row>
    <row r="41" spans="1:33" s="1242" customFormat="1" ht="15.75" customHeight="1" x14ac:dyDescent="0.25">
      <c r="A41" s="1227"/>
      <c r="B41" s="1227"/>
      <c r="C41" s="1259" t="s">
        <v>107</v>
      </c>
      <c r="D41" s="1249">
        <v>0.63154162504162503</v>
      </c>
      <c r="E41" s="1249">
        <v>-7.9685622639468878E-2</v>
      </c>
      <c r="F41" s="1249">
        <v>1.0443646626103271</v>
      </c>
      <c r="G41" s="1249">
        <v>-0.15507217699779341</v>
      </c>
      <c r="H41" s="1246">
        <v>0.64200000000000002</v>
      </c>
      <c r="I41" s="1250">
        <v>-0.11535897435897424</v>
      </c>
      <c r="J41" s="1264">
        <v>0.77263542921731743</v>
      </c>
      <c r="K41" s="1250">
        <v>-0.1167055913320787</v>
      </c>
      <c r="L41" s="1229"/>
      <c r="M41" s="1229"/>
      <c r="N41" s="1229"/>
      <c r="O41" s="1229"/>
      <c r="P41" s="1229"/>
      <c r="Q41" s="1229"/>
      <c r="R41" s="1229"/>
      <c r="S41" s="1229"/>
      <c r="T41" s="1229"/>
      <c r="U41" s="1229"/>
      <c r="V41" s="1229"/>
      <c r="W41" s="1229"/>
      <c r="X41" s="1229"/>
      <c r="Y41" s="1229"/>
      <c r="Z41" s="1229"/>
      <c r="AA41" s="1229"/>
      <c r="AB41" s="1229"/>
      <c r="AC41" s="1229"/>
      <c r="AD41" s="1229"/>
      <c r="AE41" s="1229"/>
      <c r="AF41" s="1229"/>
      <c r="AG41" s="1229"/>
    </row>
    <row r="42" spans="1:33" s="1242" customFormat="1" ht="15.75" customHeight="1" thickBot="1" x14ac:dyDescent="0.3">
      <c r="A42" s="1227"/>
      <c r="B42" s="1227"/>
      <c r="C42" s="1259" t="s">
        <v>345</v>
      </c>
      <c r="D42" s="1249">
        <v>0.59166766566766571</v>
      </c>
      <c r="E42" s="1249">
        <v>-0.1195595820134282</v>
      </c>
      <c r="F42" s="1249">
        <v>1.0664717250075704</v>
      </c>
      <c r="G42" s="1249">
        <v>-0.13296511460055016</v>
      </c>
      <c r="H42" s="1246">
        <v>0.58599999999999997</v>
      </c>
      <c r="I42" s="1250">
        <v>-0.17135897435897429</v>
      </c>
      <c r="J42" s="1264">
        <v>0.74804646355841198</v>
      </c>
      <c r="K42" s="1250">
        <v>-0.14129455699098414</v>
      </c>
      <c r="L42" s="1229"/>
      <c r="M42" s="1229"/>
      <c r="N42" s="1229"/>
      <c r="O42" s="1229"/>
      <c r="P42" s="1229"/>
      <c r="Q42" s="1229"/>
      <c r="R42" s="1229"/>
      <c r="S42" s="1229"/>
      <c r="T42" s="1229"/>
      <c r="U42" s="1229"/>
      <c r="V42" s="1229"/>
      <c r="W42" s="1229"/>
      <c r="X42" s="1229"/>
      <c r="Y42" s="1229"/>
      <c r="Z42" s="1229"/>
      <c r="AA42" s="1229"/>
      <c r="AB42" s="1229"/>
      <c r="AC42" s="1229"/>
      <c r="AD42" s="1229"/>
      <c r="AE42" s="1229"/>
      <c r="AF42" s="1229"/>
      <c r="AG42" s="1229"/>
    </row>
    <row r="43" spans="1:33" s="1242" customFormat="1" ht="15.75" customHeight="1" thickBot="1" x14ac:dyDescent="0.3">
      <c r="A43" s="1227"/>
      <c r="B43" s="1227"/>
      <c r="C43" s="1228"/>
      <c r="D43" s="1228"/>
      <c r="E43" s="1252">
        <v>-6.8646452123375279E-2</v>
      </c>
      <c r="F43" s="1228"/>
      <c r="G43" s="1252">
        <f>G42/2</f>
        <v>-6.648255730027508E-2</v>
      </c>
      <c r="H43" s="1228"/>
      <c r="I43" s="1252">
        <v>-0.11217948717948711</v>
      </c>
      <c r="J43" s="1228"/>
      <c r="K43" s="1252">
        <v>-7.0647278495492072E-2</v>
      </c>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row>
    <row r="44" spans="1:33" s="1242" customFormat="1" ht="15.75" customHeight="1" x14ac:dyDescent="0.25">
      <c r="A44" s="1227"/>
      <c r="B44" s="1227"/>
      <c r="C44" s="1227"/>
      <c r="D44" s="1227"/>
      <c r="E44" s="1228"/>
      <c r="F44" s="1228"/>
      <c r="G44" s="1228"/>
      <c r="H44" s="1228"/>
      <c r="I44" s="1228"/>
      <c r="J44" s="1228"/>
      <c r="K44" s="1228"/>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row>
    <row r="45" spans="1:33" s="1242" customFormat="1" ht="15.75" customHeight="1" x14ac:dyDescent="0.25">
      <c r="A45" s="1227"/>
      <c r="B45" s="1227"/>
      <c r="C45" s="1228"/>
      <c r="D45" s="1251"/>
      <c r="E45" s="1228"/>
      <c r="F45" s="1228"/>
      <c r="G45" s="1228"/>
      <c r="H45" s="1228"/>
      <c r="I45" s="1228"/>
      <c r="J45" s="1228"/>
      <c r="K45" s="1228"/>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row>
    <row r="46" spans="1:33" s="1242" customFormat="1" ht="15.75" customHeight="1" x14ac:dyDescent="0.25">
      <c r="A46" s="1227"/>
      <c r="B46" s="1227"/>
      <c r="C46" s="1228"/>
      <c r="D46" s="1228"/>
      <c r="E46" s="1228"/>
      <c r="F46" s="1228"/>
      <c r="G46" s="1228"/>
      <c r="H46" s="1228"/>
      <c r="I46" s="1228"/>
      <c r="J46" s="1228"/>
      <c r="K46" s="1228"/>
      <c r="L46" s="1229"/>
      <c r="M46" s="1229"/>
      <c r="N46" s="1229"/>
      <c r="O46" s="1229"/>
      <c r="P46" s="1229"/>
      <c r="Q46" s="1229"/>
      <c r="R46" s="1229"/>
      <c r="S46" s="1229"/>
      <c r="T46" s="1229"/>
      <c r="U46" s="1229"/>
      <c r="V46" s="1229"/>
      <c r="W46" s="1229"/>
      <c r="X46" s="1229"/>
      <c r="Y46" s="1229"/>
      <c r="Z46" s="1229"/>
      <c r="AA46" s="1229"/>
      <c r="AB46" s="1229"/>
      <c r="AC46" s="1229"/>
      <c r="AD46" s="1229"/>
      <c r="AE46" s="1229"/>
      <c r="AF46" s="1229"/>
      <c r="AG46" s="1229"/>
    </row>
    <row r="47" spans="1:33" s="1242" customFormat="1" ht="27.75" customHeight="1" x14ac:dyDescent="0.25">
      <c r="A47" s="1227"/>
      <c r="B47" s="1227"/>
      <c r="C47" s="1228"/>
      <c r="D47" s="1228"/>
      <c r="E47" s="1228"/>
      <c r="F47" s="1228"/>
      <c r="G47" s="1228"/>
      <c r="H47" s="1228"/>
      <c r="I47" s="1228"/>
      <c r="J47" s="1228"/>
      <c r="K47" s="1228"/>
      <c r="L47" s="1229"/>
      <c r="M47" s="1229"/>
      <c r="N47" s="1229"/>
      <c r="O47" s="1229"/>
      <c r="P47" s="1229"/>
      <c r="Q47" s="1229"/>
      <c r="R47" s="1229"/>
      <c r="S47" s="1229"/>
      <c r="T47" s="1229"/>
      <c r="U47" s="1229"/>
      <c r="V47" s="1229"/>
      <c r="W47" s="1229"/>
      <c r="X47" s="1229"/>
      <c r="Y47" s="1229"/>
      <c r="Z47" s="1229"/>
      <c r="AA47" s="1229"/>
      <c r="AB47" s="1229"/>
      <c r="AC47" s="1229"/>
      <c r="AD47" s="1229"/>
      <c r="AE47" s="1229"/>
      <c r="AF47" s="1229"/>
      <c r="AG47" s="1229"/>
    </row>
    <row r="48" spans="1:33" ht="15.75" customHeight="1" x14ac:dyDescent="0.25">
      <c r="A48" s="1228"/>
      <c r="B48" s="1228"/>
      <c r="D48" s="1228"/>
      <c r="E48" s="1228"/>
      <c r="F48" s="1228"/>
      <c r="G48" s="1253"/>
      <c r="H48" s="1228"/>
      <c r="I48" s="1228"/>
      <c r="J48" s="1228"/>
      <c r="K48" s="1229"/>
    </row>
    <row r="49" spans="1:33" ht="15.75" customHeight="1" x14ac:dyDescent="0.25">
      <c r="A49" s="1228"/>
      <c r="B49" s="1228"/>
      <c r="D49" s="1228"/>
      <c r="E49" s="1228"/>
      <c r="F49" s="1228"/>
      <c r="G49" s="1253"/>
      <c r="H49" s="1228"/>
      <c r="I49" s="1228"/>
      <c r="J49" s="1228"/>
      <c r="K49" s="1229"/>
    </row>
    <row r="50" spans="1:33" hidden="1" x14ac:dyDescent="0.25">
      <c r="A50" s="1228"/>
      <c r="B50" s="1228"/>
      <c r="D50" s="1228"/>
      <c r="E50" s="1228"/>
      <c r="F50" s="1228"/>
      <c r="G50" s="1253"/>
      <c r="H50" s="1228"/>
      <c r="I50" s="1228"/>
      <c r="J50" s="1228"/>
      <c r="K50" s="1229"/>
    </row>
    <row r="51" spans="1:33" ht="15.75" hidden="1" customHeight="1" thickBot="1" x14ac:dyDescent="0.3">
      <c r="A51" s="1228"/>
      <c r="B51" s="1228"/>
      <c r="D51" s="1228"/>
      <c r="E51" s="1228"/>
      <c r="F51" s="1228"/>
      <c r="G51" s="1253"/>
      <c r="H51" s="1228"/>
      <c r="I51" s="1228"/>
      <c r="J51" s="1228"/>
      <c r="K51" s="1229"/>
    </row>
    <row r="52" spans="1:33" ht="61.15" hidden="1" customHeight="1" x14ac:dyDescent="0.25">
      <c r="A52" s="1228"/>
      <c r="B52" s="1228"/>
      <c r="D52" s="1228"/>
      <c r="E52" s="1228"/>
      <c r="F52" s="1228"/>
      <c r="G52" s="1253"/>
      <c r="H52" s="1228"/>
      <c r="I52" s="1228"/>
      <c r="J52" s="1228"/>
      <c r="K52" s="1229"/>
    </row>
    <row r="53" spans="1:33" s="1242" customFormat="1" ht="15.75" hidden="1" customHeight="1" x14ac:dyDescent="0.25">
      <c r="A53" s="1228"/>
      <c r="B53" s="1228"/>
      <c r="C53" s="1228"/>
      <c r="D53" s="1228"/>
      <c r="E53" s="1228"/>
      <c r="F53" s="1228"/>
      <c r="G53" s="1253"/>
      <c r="H53" s="1228"/>
      <c r="I53" s="1228"/>
      <c r="J53" s="1228"/>
      <c r="L53" s="1229"/>
      <c r="M53" s="1229"/>
      <c r="N53" s="1229"/>
      <c r="O53" s="1229"/>
      <c r="P53" s="1229"/>
      <c r="Q53" s="1229"/>
      <c r="R53" s="1229"/>
      <c r="S53" s="1229"/>
      <c r="T53" s="1229"/>
      <c r="U53" s="1229"/>
      <c r="V53" s="1229"/>
      <c r="W53" s="1229"/>
      <c r="X53" s="1229"/>
      <c r="Y53" s="1229"/>
      <c r="Z53" s="1229"/>
      <c r="AA53" s="1229"/>
      <c r="AB53" s="1229"/>
      <c r="AC53" s="1229"/>
      <c r="AD53" s="1229"/>
      <c r="AE53" s="1229"/>
      <c r="AF53" s="1229"/>
      <c r="AG53" s="1229"/>
    </row>
    <row r="54" spans="1:33" s="1242" customFormat="1" ht="15.75" hidden="1" customHeight="1" x14ac:dyDescent="0.25">
      <c r="A54" s="1228"/>
      <c r="B54" s="1228"/>
      <c r="C54" s="1228"/>
      <c r="D54" s="1228"/>
      <c r="E54" s="1228"/>
      <c r="F54" s="1228"/>
      <c r="G54" s="1253"/>
      <c r="H54" s="1228"/>
      <c r="I54" s="1228"/>
      <c r="J54" s="1228"/>
      <c r="L54" s="1229"/>
      <c r="M54" s="1229"/>
      <c r="N54" s="1229"/>
      <c r="O54" s="1229"/>
      <c r="P54" s="1229"/>
      <c r="Q54" s="1229"/>
      <c r="R54" s="1229"/>
      <c r="S54" s="1229"/>
      <c r="T54" s="1229"/>
      <c r="U54" s="1229"/>
      <c r="V54" s="1229"/>
      <c r="W54" s="1229"/>
      <c r="X54" s="1229"/>
      <c r="Y54" s="1229"/>
      <c r="Z54" s="1229"/>
      <c r="AA54" s="1229"/>
      <c r="AB54" s="1229"/>
      <c r="AC54" s="1229"/>
      <c r="AD54" s="1229"/>
      <c r="AE54" s="1229"/>
      <c r="AF54" s="1229"/>
      <c r="AG54" s="1229"/>
    </row>
    <row r="55" spans="1:33" hidden="1" x14ac:dyDescent="0.25">
      <c r="A55" s="1228"/>
      <c r="B55" s="1228"/>
      <c r="D55" s="1228"/>
      <c r="E55" s="1228"/>
      <c r="F55" s="1228"/>
      <c r="G55" s="1253"/>
      <c r="H55" s="1228"/>
      <c r="I55" s="1228"/>
      <c r="J55" s="1228"/>
      <c r="K55" s="1229"/>
    </row>
    <row r="56" spans="1:33" s="1254" customFormat="1" hidden="1" x14ac:dyDescent="0.25">
      <c r="A56" s="1228"/>
      <c r="B56" s="1228"/>
      <c r="C56" s="1228"/>
      <c r="D56" s="1228"/>
      <c r="E56" s="1228"/>
      <c r="F56" s="1228"/>
      <c r="G56" s="1253"/>
      <c r="H56" s="1228"/>
      <c r="I56" s="1228"/>
      <c r="J56" s="1228"/>
      <c r="L56" s="1229"/>
      <c r="M56" s="1229"/>
      <c r="N56" s="1229"/>
      <c r="O56" s="1229"/>
      <c r="P56" s="1229"/>
      <c r="Q56" s="1229"/>
      <c r="R56" s="1229"/>
      <c r="S56" s="1229"/>
      <c r="T56" s="1229"/>
      <c r="U56" s="1229"/>
      <c r="V56" s="1229"/>
      <c r="W56" s="1229"/>
      <c r="X56" s="1229"/>
      <c r="Y56" s="1229"/>
      <c r="Z56" s="1229"/>
      <c r="AA56" s="1229"/>
      <c r="AB56" s="1229"/>
      <c r="AC56" s="1229"/>
      <c r="AD56" s="1229"/>
      <c r="AE56" s="1229"/>
      <c r="AF56" s="1229"/>
      <c r="AG56" s="1229"/>
    </row>
    <row r="57" spans="1:33" hidden="1" x14ac:dyDescent="0.25">
      <c r="A57" s="1228"/>
      <c r="B57" s="1228"/>
      <c r="D57" s="1228"/>
      <c r="E57" s="1228"/>
      <c r="F57" s="1228"/>
      <c r="G57" s="1253"/>
      <c r="H57" s="1228"/>
      <c r="I57" s="1228"/>
      <c r="J57" s="1228"/>
      <c r="K57" s="1229"/>
    </row>
    <row r="58" spans="1:33" ht="15.75" hidden="1" customHeight="1" thickBot="1" x14ac:dyDescent="0.3">
      <c r="A58" s="1228"/>
      <c r="B58" s="1228"/>
      <c r="D58" s="1228"/>
      <c r="E58" s="1228"/>
      <c r="F58" s="1228"/>
      <c r="G58" s="1253"/>
      <c r="H58" s="1228"/>
      <c r="I58" s="1228"/>
      <c r="J58" s="1228"/>
      <c r="K58" s="1229"/>
    </row>
    <row r="59" spans="1:33" hidden="1" x14ac:dyDescent="0.25">
      <c r="A59" s="1228"/>
      <c r="B59" s="1228"/>
      <c r="D59" s="1228"/>
      <c r="E59" s="1228"/>
      <c r="F59" s="1228"/>
      <c r="G59" s="1253"/>
      <c r="H59" s="1228"/>
      <c r="I59" s="1228"/>
      <c r="J59" s="1228"/>
      <c r="K59" s="1229"/>
    </row>
    <row r="60" spans="1:33" x14ac:dyDescent="0.25">
      <c r="A60" s="1228"/>
      <c r="B60" s="1228"/>
      <c r="D60" s="1228"/>
      <c r="E60" s="1228"/>
      <c r="F60" s="1228"/>
      <c r="G60" s="1253"/>
      <c r="H60" s="1228"/>
      <c r="I60" s="1228"/>
      <c r="J60" s="1228"/>
      <c r="K60" s="1229"/>
    </row>
    <row r="61" spans="1:33" x14ac:dyDescent="0.25">
      <c r="A61" s="1228"/>
      <c r="B61" s="1228"/>
      <c r="D61" s="1228"/>
      <c r="E61" s="1228"/>
      <c r="F61" s="1228"/>
      <c r="G61" s="1253"/>
      <c r="H61" s="1228"/>
      <c r="I61" s="1228"/>
      <c r="J61" s="1228"/>
      <c r="K61" s="1229"/>
    </row>
    <row r="62" spans="1:33" s="1242" customFormat="1" ht="15.75" customHeight="1" x14ac:dyDescent="0.25">
      <c r="A62" s="1228"/>
      <c r="B62" s="1228"/>
      <c r="C62" s="1228"/>
      <c r="D62" s="1228"/>
      <c r="E62" s="1228"/>
      <c r="F62" s="1228"/>
      <c r="G62" s="1253"/>
      <c r="H62" s="1228"/>
      <c r="I62" s="1228"/>
      <c r="J62" s="1228"/>
      <c r="L62" s="1229"/>
      <c r="M62" s="1229"/>
      <c r="N62" s="1229"/>
      <c r="O62" s="1229"/>
      <c r="P62" s="1229"/>
      <c r="Q62" s="1229"/>
      <c r="R62" s="1229"/>
      <c r="S62" s="1229"/>
      <c r="T62" s="1229"/>
      <c r="U62" s="1229"/>
      <c r="V62" s="1229"/>
      <c r="W62" s="1229"/>
      <c r="X62" s="1229"/>
      <c r="Y62" s="1229"/>
      <c r="Z62" s="1229"/>
      <c r="AA62" s="1229"/>
      <c r="AB62" s="1229"/>
      <c r="AC62" s="1229"/>
      <c r="AD62" s="1229"/>
      <c r="AE62" s="1229"/>
      <c r="AF62" s="1229"/>
      <c r="AG62" s="1229"/>
    </row>
    <row r="63" spans="1:33" s="1242" customFormat="1" ht="15.75" customHeight="1" x14ac:dyDescent="0.25">
      <c r="A63" s="1228"/>
      <c r="B63" s="1228"/>
      <c r="C63" s="1228"/>
      <c r="D63" s="1228"/>
      <c r="E63" s="1228"/>
      <c r="F63" s="1228"/>
      <c r="G63" s="1253"/>
      <c r="H63" s="1228"/>
      <c r="I63" s="1228"/>
      <c r="J63" s="1228"/>
      <c r="L63" s="1229"/>
      <c r="M63" s="1229"/>
      <c r="N63" s="1229"/>
      <c r="O63" s="1229"/>
      <c r="P63" s="1229"/>
      <c r="Q63" s="1229"/>
      <c r="R63" s="1229"/>
      <c r="S63" s="1229"/>
      <c r="T63" s="1229"/>
      <c r="U63" s="1229"/>
      <c r="V63" s="1229"/>
      <c r="W63" s="1229"/>
      <c r="X63" s="1229"/>
      <c r="Y63" s="1229"/>
      <c r="Z63" s="1229"/>
      <c r="AA63" s="1229"/>
      <c r="AB63" s="1229"/>
      <c r="AC63" s="1229"/>
      <c r="AD63" s="1229"/>
      <c r="AE63" s="1229"/>
      <c r="AF63" s="1229"/>
      <c r="AG63" s="1229"/>
    </row>
    <row r="64" spans="1:33" x14ac:dyDescent="0.25">
      <c r="A64" s="1228"/>
      <c r="B64" s="1228"/>
      <c r="D64" s="1228"/>
      <c r="E64" s="1228"/>
      <c r="F64" s="1228"/>
      <c r="G64" s="1253"/>
      <c r="H64" s="1228"/>
      <c r="I64" s="1228"/>
      <c r="J64" s="1228"/>
      <c r="K64" s="1229"/>
    </row>
    <row r="65" spans="1:11" x14ac:dyDescent="0.25">
      <c r="A65" s="1228"/>
      <c r="B65" s="1228"/>
      <c r="D65" s="1228"/>
      <c r="E65" s="1228"/>
      <c r="F65" s="1228"/>
      <c r="G65" s="1253"/>
      <c r="H65" s="1228"/>
      <c r="I65" s="1228"/>
      <c r="J65" s="1228"/>
      <c r="K65" s="1229"/>
    </row>
    <row r="66" spans="1:11" x14ac:dyDescent="0.25">
      <c r="A66" s="1228"/>
      <c r="B66" s="1228"/>
      <c r="D66" s="1228"/>
      <c r="E66" s="1228"/>
      <c r="F66" s="1228"/>
      <c r="G66" s="1253"/>
      <c r="H66" s="1228"/>
      <c r="I66" s="1228"/>
      <c r="J66" s="1228"/>
      <c r="K66" s="1229"/>
    </row>
    <row r="67" spans="1:11" x14ac:dyDescent="0.25">
      <c r="K67" s="1229"/>
    </row>
    <row r="68" spans="1:11" x14ac:dyDescent="0.25">
      <c r="K68" s="1229"/>
    </row>
    <row r="69" spans="1:11" x14ac:dyDescent="0.25">
      <c r="K69" s="1229"/>
    </row>
  </sheetData>
  <sheetProtection algorithmName="SHA-512" hashValue="1Uk142wgY+WNU0hJXfExNV7RltrbRDMQVScmuE5dER0YMmAjt44FxVOqTk+rah1PWkZxhpGIvrLvfprgYyIcjQ==" saltValue="APDrCQyx9uHLll9GEPzGFA==" spinCount="100000" sheet="1" objects="1" selectLockedCells="1" selectUnlockedCells="1"/>
  <sortState ref="C4:K42">
    <sortCondition descending="1" ref="K3"/>
  </sortState>
  <printOptions horizontalCentered="1"/>
  <pageMargins left="0" right="0" top="0" bottom="0" header="0" footer="0"/>
  <pageSetup paperSize="9" scale="1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2:F30"/>
  <sheetViews>
    <sheetView zoomScale="60" zoomScaleNormal="60" workbookViewId="0">
      <selection activeCell="E12" sqref="E12"/>
    </sheetView>
  </sheetViews>
  <sheetFormatPr defaultRowHeight="15" x14ac:dyDescent="0.25"/>
  <cols>
    <col min="1" max="1" width="9.140625" style="1266"/>
    <col min="2" max="2" width="20.5703125" style="1266" customWidth="1"/>
    <col min="3" max="3" width="20.42578125" style="1266" customWidth="1"/>
    <col min="4" max="4" width="84.140625" style="1266" customWidth="1"/>
    <col min="5" max="5" width="80.85546875" style="1266" customWidth="1"/>
    <col min="6" max="6" width="60.28515625" style="1266" customWidth="1"/>
    <col min="7" max="16384" width="9.140625" style="1266"/>
  </cols>
  <sheetData>
    <row r="2" spans="2:6" ht="15.75" thickBot="1" x14ac:dyDescent="0.3"/>
    <row r="3" spans="2:6" ht="84" customHeight="1" thickBot="1" x14ac:dyDescent="0.3">
      <c r="B3" s="1283" t="s">
        <v>375</v>
      </c>
      <c r="C3" s="1284"/>
      <c r="D3" s="1287" t="s">
        <v>376</v>
      </c>
      <c r="E3" s="1288"/>
      <c r="F3" s="1289"/>
    </row>
    <row r="4" spans="2:6" ht="24" thickBot="1" x14ac:dyDescent="0.3">
      <c r="B4" s="1285"/>
      <c r="C4" s="1286"/>
      <c r="D4" s="1267"/>
      <c r="E4" s="1268"/>
      <c r="F4" s="1269"/>
    </row>
    <row r="5" spans="2:6" ht="20.25" customHeight="1" x14ac:dyDescent="0.25">
      <c r="B5" s="1290" t="s">
        <v>377</v>
      </c>
      <c r="C5" s="1293"/>
      <c r="D5" s="1270" t="s">
        <v>378</v>
      </c>
      <c r="E5" s="1270" t="s">
        <v>379</v>
      </c>
      <c r="F5" s="1270" t="s">
        <v>380</v>
      </c>
    </row>
    <row r="6" spans="2:6" ht="50.25" customHeight="1" x14ac:dyDescent="0.25">
      <c r="B6" s="1291"/>
      <c r="C6" s="1294"/>
      <c r="D6" s="1296" t="s">
        <v>109</v>
      </c>
      <c r="E6" s="1298" t="s">
        <v>413</v>
      </c>
      <c r="F6" s="1298" t="s">
        <v>384</v>
      </c>
    </row>
    <row r="7" spans="2:6" ht="15.75" customHeight="1" thickBot="1" x14ac:dyDescent="0.3">
      <c r="B7" s="1291"/>
      <c r="C7" s="1295"/>
      <c r="D7" s="1297"/>
      <c r="E7" s="1299"/>
      <c r="F7" s="1299"/>
    </row>
    <row r="8" spans="2:6" ht="20.25" x14ac:dyDescent="0.25">
      <c r="B8" s="1291"/>
      <c r="C8" s="1300"/>
      <c r="D8" s="1270" t="s">
        <v>381</v>
      </c>
      <c r="E8" s="1270" t="s">
        <v>382</v>
      </c>
      <c r="F8" s="1270" t="s">
        <v>383</v>
      </c>
    </row>
    <row r="9" spans="2:6" ht="83.45" customHeight="1" x14ac:dyDescent="0.25">
      <c r="B9" s="1291"/>
      <c r="C9" s="1301"/>
      <c r="D9" s="1298" t="s">
        <v>408</v>
      </c>
      <c r="E9" s="1298" t="s">
        <v>409</v>
      </c>
      <c r="F9" s="1298" t="s">
        <v>415</v>
      </c>
    </row>
    <row r="10" spans="2:6" ht="69" customHeight="1" x14ac:dyDescent="0.25">
      <c r="B10" s="1291"/>
      <c r="C10" s="1301"/>
      <c r="D10" s="1303"/>
      <c r="E10" s="1303"/>
      <c r="F10" s="1303"/>
    </row>
    <row r="11" spans="2:6" ht="72" customHeight="1" thickBot="1" x14ac:dyDescent="0.3">
      <c r="B11" s="1291"/>
      <c r="C11" s="1302"/>
      <c r="D11" s="1299"/>
      <c r="E11" s="1299"/>
      <c r="F11" s="1299"/>
    </row>
    <row r="12" spans="2:6" ht="61.5" customHeight="1" x14ac:dyDescent="0.25">
      <c r="B12" s="1291"/>
      <c r="C12" s="1304"/>
      <c r="D12" s="1270" t="s">
        <v>385</v>
      </c>
      <c r="E12" s="1270" t="s">
        <v>386</v>
      </c>
      <c r="F12" s="1270" t="s">
        <v>387</v>
      </c>
    </row>
    <row r="13" spans="2:6" ht="55.15" customHeight="1" thickBot="1" x14ac:dyDescent="0.3">
      <c r="B13" s="1292"/>
      <c r="C13" s="1305"/>
      <c r="D13" s="1271" t="s">
        <v>384</v>
      </c>
      <c r="E13" s="1271" t="s">
        <v>410</v>
      </c>
      <c r="F13" s="1271" t="s">
        <v>411</v>
      </c>
    </row>
    <row r="16" spans="2:6" ht="15.75" thickBot="1" x14ac:dyDescent="0.3"/>
    <row r="17" spans="3:6" ht="22.5" x14ac:dyDescent="0.25">
      <c r="C17" s="1272"/>
      <c r="D17" s="1306" t="s">
        <v>388</v>
      </c>
      <c r="E17" s="1272"/>
      <c r="F17" s="1272"/>
    </row>
    <row r="18" spans="3:6" ht="45" x14ac:dyDescent="0.25">
      <c r="C18" s="1273" t="s">
        <v>389</v>
      </c>
      <c r="D18" s="1307"/>
      <c r="E18" s="1273" t="s">
        <v>390</v>
      </c>
      <c r="F18" s="1273" t="s">
        <v>391</v>
      </c>
    </row>
    <row r="19" spans="3:6" ht="23.25" thickBot="1" x14ac:dyDescent="0.3">
      <c r="C19" s="1274"/>
      <c r="D19" s="1308"/>
      <c r="E19" s="1275"/>
      <c r="F19" s="1275"/>
    </row>
    <row r="20" spans="3:6" ht="37.5" x14ac:dyDescent="0.25">
      <c r="C20" s="1309" t="s">
        <v>392</v>
      </c>
      <c r="D20" s="1296" t="s">
        <v>412</v>
      </c>
      <c r="E20" s="1311" t="s">
        <v>393</v>
      </c>
      <c r="F20" s="1276" t="s">
        <v>394</v>
      </c>
    </row>
    <row r="21" spans="3:6" ht="38.25" thickBot="1" x14ac:dyDescent="0.3">
      <c r="C21" s="1310"/>
      <c r="D21" s="1297"/>
      <c r="E21" s="1312"/>
      <c r="F21" s="1277" t="s">
        <v>395</v>
      </c>
    </row>
    <row r="22" spans="3:6" ht="94.9" customHeight="1" x14ac:dyDescent="0.25">
      <c r="C22" s="1313" t="s">
        <v>396</v>
      </c>
      <c r="D22" s="1322" t="s">
        <v>414</v>
      </c>
      <c r="E22" s="1319" t="s">
        <v>397</v>
      </c>
      <c r="F22" s="1278" t="s">
        <v>398</v>
      </c>
    </row>
    <row r="23" spans="3:6" ht="70.150000000000006" customHeight="1" x14ac:dyDescent="0.25">
      <c r="C23" s="1314"/>
      <c r="D23" s="1317"/>
      <c r="E23" s="1320"/>
      <c r="F23" s="1279" t="s">
        <v>399</v>
      </c>
    </row>
    <row r="24" spans="3:6" ht="150" customHeight="1" thickBot="1" x14ac:dyDescent="0.3">
      <c r="C24" s="1314"/>
      <c r="D24" s="1323"/>
      <c r="E24" s="1320"/>
      <c r="F24" s="1280"/>
    </row>
    <row r="25" spans="3:6" ht="18.75" x14ac:dyDescent="0.25">
      <c r="C25" s="1313" t="s">
        <v>400</v>
      </c>
      <c r="D25" s="1324" t="s">
        <v>416</v>
      </c>
      <c r="E25" s="1319" t="s">
        <v>401</v>
      </c>
      <c r="F25" s="1278" t="s">
        <v>402</v>
      </c>
    </row>
    <row r="26" spans="3:6" ht="56.25" x14ac:dyDescent="0.25">
      <c r="C26" s="1314"/>
      <c r="D26" s="1317"/>
      <c r="E26" s="1320"/>
      <c r="F26" s="1279" t="s">
        <v>403</v>
      </c>
    </row>
    <row r="27" spans="3:6" ht="15.75" thickBot="1" x14ac:dyDescent="0.3">
      <c r="C27" s="1315"/>
      <c r="D27" s="1325"/>
      <c r="E27" s="1321"/>
      <c r="F27" s="1281"/>
    </row>
    <row r="28" spans="3:6" ht="30.75" customHeight="1" x14ac:dyDescent="0.25">
      <c r="C28" s="1313" t="s">
        <v>404</v>
      </c>
      <c r="D28" s="1316" t="s">
        <v>417</v>
      </c>
      <c r="E28" s="1319" t="s">
        <v>405</v>
      </c>
      <c r="F28" s="1278" t="s">
        <v>406</v>
      </c>
    </row>
    <row r="29" spans="3:6" ht="37.5" x14ac:dyDescent="0.25">
      <c r="C29" s="1314"/>
      <c r="D29" s="1317"/>
      <c r="E29" s="1320"/>
      <c r="F29" s="1279" t="s">
        <v>407</v>
      </c>
    </row>
    <row r="30" spans="3:6" ht="15.75" thickBot="1" x14ac:dyDescent="0.3">
      <c r="C30" s="1315"/>
      <c r="D30" s="1318"/>
      <c r="E30" s="1321"/>
      <c r="F30" s="1281"/>
    </row>
  </sheetData>
  <sheetProtection algorithmName="SHA-512" hashValue="9srOtqPLMKUEJ3H+g8u7MO4j+Ev0H9HPg91Ni0Jk1M6++ahyGyBRlR8z0CYmf/Cg9oa2uLGBDtUCGZDuKXjrag==" saltValue="I9mwXcXjxFPiDkuAoUY9yg==" spinCount="100000" sheet="1" selectLockedCells="1" selectUnlockedCells="1"/>
  <mergeCells count="25">
    <mergeCell ref="D17:D19"/>
    <mergeCell ref="C20:C21"/>
    <mergeCell ref="D20:D21"/>
    <mergeCell ref="E20:E21"/>
    <mergeCell ref="C28:C30"/>
    <mergeCell ref="D28:D30"/>
    <mergeCell ref="E28:E30"/>
    <mergeCell ref="C22:C24"/>
    <mergeCell ref="D22:D24"/>
    <mergeCell ref="E22:E24"/>
    <mergeCell ref="C25:C27"/>
    <mergeCell ref="D25:D27"/>
    <mergeCell ref="E25:E27"/>
    <mergeCell ref="B3:C4"/>
    <mergeCell ref="D3:F3"/>
    <mergeCell ref="B5:B13"/>
    <mergeCell ref="C5:C7"/>
    <mergeCell ref="D6:D7"/>
    <mergeCell ref="E6:E7"/>
    <mergeCell ref="F6:F7"/>
    <mergeCell ref="C8:C11"/>
    <mergeCell ref="D9:D11"/>
    <mergeCell ref="E9:E11"/>
    <mergeCell ref="F9:F11"/>
    <mergeCell ref="C12:C13"/>
  </mergeCells>
  <pageMargins left="0.25" right="0.25" top="0.75" bottom="0.75" header="0.3" footer="0.3"/>
  <pageSetup paperSize="9" scale="40"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MJ54"/>
  <sheetViews>
    <sheetView zoomScale="90" zoomScaleNormal="90" workbookViewId="0">
      <selection activeCell="K37" sqref="K37"/>
    </sheetView>
  </sheetViews>
  <sheetFormatPr defaultColWidth="8.85546875" defaultRowHeight="15" x14ac:dyDescent="0.25"/>
  <cols>
    <col min="1" max="1" width="9.140625" style="7" customWidth="1"/>
    <col min="2" max="2" width="20.7109375" style="7" customWidth="1"/>
    <col min="3" max="3" width="33.85546875" style="7" customWidth="1"/>
    <col min="4" max="4" width="17.42578125" style="21" customWidth="1"/>
    <col min="5" max="5" width="6.7109375" style="1121" customWidth="1"/>
    <col min="6" max="6" width="7.85546875" style="1121" customWidth="1"/>
    <col min="7" max="10" width="6.7109375" style="1121" customWidth="1"/>
    <col min="11" max="11" width="9.140625" style="7" customWidth="1"/>
    <col min="12" max="12" width="7.85546875" style="7" customWidth="1"/>
    <col min="13" max="13" width="7.7109375" style="7" customWidth="1"/>
    <col min="14" max="14" width="8.5703125" style="7" customWidth="1"/>
    <col min="15" max="15" width="7.7109375" style="7" customWidth="1"/>
    <col min="16" max="16" width="7" style="7" customWidth="1"/>
    <col min="17" max="17" width="7.5703125" style="7" customWidth="1"/>
    <col min="18" max="18" width="8" style="7" customWidth="1"/>
    <col min="19" max="19" width="10.85546875" style="7" customWidth="1"/>
    <col min="20" max="20" width="10" style="7" customWidth="1"/>
    <col min="21" max="21" width="10.140625" style="7" customWidth="1"/>
    <col min="22" max="22" width="16.28515625" style="7" customWidth="1"/>
    <col min="23" max="23" width="12.7109375" style="7" customWidth="1"/>
    <col min="24" max="24" width="9.140625" style="7" customWidth="1"/>
    <col min="25" max="25" width="46.140625" style="7" customWidth="1"/>
    <col min="26" max="16384" width="8.85546875" style="7"/>
  </cols>
  <sheetData>
    <row r="1" spans="1:25" ht="15.75" x14ac:dyDescent="0.25">
      <c r="A1" s="1337" t="s">
        <v>47</v>
      </c>
      <c r="B1" s="1337"/>
      <c r="C1" s="1337"/>
      <c r="D1" s="1337"/>
      <c r="E1" s="1337"/>
      <c r="F1" s="1337"/>
      <c r="G1" s="1337"/>
      <c r="H1" s="1337"/>
      <c r="I1" s="1337"/>
      <c r="J1" s="1337"/>
      <c r="K1" s="1337"/>
      <c r="L1" s="1337"/>
      <c r="M1" s="1337"/>
      <c r="N1" s="1337"/>
      <c r="O1" s="1337"/>
      <c r="P1" s="1337"/>
      <c r="Q1" s="1337"/>
      <c r="R1" s="1337"/>
      <c r="S1" s="1337"/>
      <c r="T1" s="1337"/>
      <c r="U1" s="1337"/>
      <c r="V1" s="1337"/>
      <c r="W1" s="1337"/>
      <c r="X1" s="22"/>
    </row>
    <row r="2" spans="1:25" ht="15.75" x14ac:dyDescent="0.25">
      <c r="A2" s="1337" t="s">
        <v>48</v>
      </c>
      <c r="B2" s="1337"/>
      <c r="C2" s="1337"/>
      <c r="D2" s="1337"/>
      <c r="E2" s="1337"/>
      <c r="F2" s="1337"/>
      <c r="G2" s="1337"/>
      <c r="H2" s="1337"/>
      <c r="I2" s="1337"/>
      <c r="J2" s="1337"/>
      <c r="K2" s="1337"/>
      <c r="L2" s="1337"/>
      <c r="M2" s="1337"/>
      <c r="N2" s="1337"/>
      <c r="O2" s="1337"/>
      <c r="P2" s="1337"/>
      <c r="Q2" s="1337"/>
      <c r="R2" s="1337"/>
      <c r="S2" s="1337"/>
      <c r="T2" s="1337"/>
      <c r="U2" s="1337"/>
      <c r="V2" s="1337"/>
      <c r="W2" s="1337"/>
      <c r="X2" s="22"/>
    </row>
    <row r="3" spans="1:25" ht="15.75" x14ac:dyDescent="0.25">
      <c r="A3" s="1337" t="s">
        <v>49</v>
      </c>
      <c r="B3" s="1337"/>
      <c r="C3" s="1337"/>
      <c r="D3" s="1337"/>
      <c r="E3" s="1337"/>
      <c r="F3" s="1337"/>
      <c r="G3" s="1337"/>
      <c r="H3" s="1337"/>
      <c r="I3" s="1337"/>
      <c r="J3" s="1337"/>
      <c r="K3" s="1337"/>
      <c r="L3" s="1337"/>
      <c r="M3" s="1337"/>
      <c r="N3" s="1337"/>
      <c r="O3" s="1337"/>
      <c r="P3" s="1337"/>
      <c r="Q3" s="1337"/>
      <c r="R3" s="1337"/>
      <c r="S3" s="1337"/>
      <c r="T3" s="1337"/>
      <c r="U3" s="1337"/>
      <c r="V3" s="1337"/>
      <c r="W3" s="1337"/>
      <c r="X3" s="22"/>
    </row>
    <row r="4" spans="1:25" ht="15.75" x14ac:dyDescent="0.25">
      <c r="A4" s="22"/>
      <c r="B4" s="22"/>
      <c r="C4" s="22"/>
      <c r="D4" s="22"/>
      <c r="E4" s="1082"/>
      <c r="F4" s="1082"/>
      <c r="G4" s="1082"/>
      <c r="H4" s="1082"/>
      <c r="I4" s="1082"/>
      <c r="J4" s="1082"/>
      <c r="K4" s="22"/>
      <c r="L4" s="22"/>
      <c r="M4" s="22"/>
      <c r="N4" s="22"/>
      <c r="O4" s="22"/>
      <c r="P4" s="22"/>
      <c r="Q4" s="22"/>
      <c r="R4" s="22"/>
      <c r="S4" s="22"/>
      <c r="T4" s="22"/>
      <c r="U4" s="22"/>
      <c r="V4" s="22"/>
      <c r="W4" s="22"/>
      <c r="X4" s="22"/>
    </row>
    <row r="5" spans="1:25" ht="61.15" customHeight="1" x14ac:dyDescent="0.25">
      <c r="A5" s="1338" t="s">
        <v>50</v>
      </c>
      <c r="B5" s="1338" t="s">
        <v>51</v>
      </c>
      <c r="C5" s="1339" t="s">
        <v>52</v>
      </c>
      <c r="D5" s="1340" t="s">
        <v>53</v>
      </c>
      <c r="E5" s="1342" t="s">
        <v>54</v>
      </c>
      <c r="F5" s="1343"/>
      <c r="G5" s="1344"/>
      <c r="H5" s="1342" t="s">
        <v>55</v>
      </c>
      <c r="I5" s="1343"/>
      <c r="J5" s="1344"/>
      <c r="K5" s="1345" t="s">
        <v>56</v>
      </c>
      <c r="L5" s="1345"/>
      <c r="M5" s="1346"/>
      <c r="N5" s="1347" t="s">
        <v>57</v>
      </c>
      <c r="O5" s="1345"/>
      <c r="P5" s="1345"/>
      <c r="Q5" s="1345"/>
      <c r="R5" s="1345"/>
      <c r="S5" s="1346"/>
      <c r="T5" s="24"/>
      <c r="U5" s="1347" t="s">
        <v>58</v>
      </c>
      <c r="V5" s="1346"/>
      <c r="W5" s="1348" t="s">
        <v>59</v>
      </c>
      <c r="X5" s="1326" t="s">
        <v>60</v>
      </c>
      <c r="Y5" s="1328" t="s">
        <v>61</v>
      </c>
    </row>
    <row r="6" spans="1:25" ht="21.6" customHeight="1" x14ac:dyDescent="0.25">
      <c r="A6" s="1338"/>
      <c r="B6" s="1338"/>
      <c r="C6" s="1339"/>
      <c r="D6" s="1341"/>
      <c r="E6" s="1331" t="s">
        <v>62</v>
      </c>
      <c r="F6" s="1333" t="s">
        <v>63</v>
      </c>
      <c r="G6" s="1335" t="s">
        <v>64</v>
      </c>
      <c r="H6" s="1331" t="s">
        <v>62</v>
      </c>
      <c r="I6" s="1333" t="s">
        <v>63</v>
      </c>
      <c r="J6" s="1335" t="s">
        <v>64</v>
      </c>
      <c r="K6" s="27" t="s">
        <v>65</v>
      </c>
      <c r="L6" s="23" t="s">
        <v>66</v>
      </c>
      <c r="M6" s="23" t="s">
        <v>67</v>
      </c>
      <c r="N6" s="28" t="s">
        <v>68</v>
      </c>
      <c r="O6" s="23" t="s">
        <v>69</v>
      </c>
      <c r="P6" s="23" t="s">
        <v>70</v>
      </c>
      <c r="Q6" s="23" t="s">
        <v>71</v>
      </c>
      <c r="R6" s="23" t="s">
        <v>72</v>
      </c>
      <c r="S6" s="23" t="s">
        <v>73</v>
      </c>
      <c r="T6" s="29" t="s">
        <v>74</v>
      </c>
      <c r="U6" s="23" t="s">
        <v>75</v>
      </c>
      <c r="V6" s="23" t="s">
        <v>76</v>
      </c>
      <c r="W6" s="1348"/>
      <c r="X6" s="1327"/>
      <c r="Y6" s="1329"/>
    </row>
    <row r="7" spans="1:25" ht="20.25" customHeight="1" x14ac:dyDescent="0.25">
      <c r="A7" s="1338"/>
      <c r="B7" s="1338"/>
      <c r="C7" s="1339"/>
      <c r="D7" s="1341"/>
      <c r="E7" s="1332"/>
      <c r="F7" s="1334"/>
      <c r="G7" s="1336"/>
      <c r="H7" s="1332"/>
      <c r="I7" s="1334"/>
      <c r="J7" s="1336"/>
      <c r="K7" s="25" t="s">
        <v>62</v>
      </c>
      <c r="L7" s="26" t="s">
        <v>63</v>
      </c>
      <c r="M7" s="26" t="s">
        <v>64</v>
      </c>
      <c r="N7" s="26" t="s">
        <v>62</v>
      </c>
      <c r="O7" s="23" t="s">
        <v>77</v>
      </c>
      <c r="P7" s="23" t="s">
        <v>78</v>
      </c>
      <c r="Q7" s="26" t="s">
        <v>79</v>
      </c>
      <c r="R7" s="23" t="s">
        <v>80</v>
      </c>
      <c r="S7" s="23" t="s">
        <v>81</v>
      </c>
      <c r="T7" s="29" t="s">
        <v>82</v>
      </c>
      <c r="U7" s="26" t="s">
        <v>83</v>
      </c>
      <c r="V7" s="23" t="s">
        <v>84</v>
      </c>
      <c r="W7" s="1348"/>
      <c r="X7" s="30" t="s">
        <v>85</v>
      </c>
      <c r="Y7" s="1330"/>
    </row>
    <row r="8" spans="1:25" ht="25.5" x14ac:dyDescent="0.25">
      <c r="A8" s="1069">
        <v>1</v>
      </c>
      <c r="B8" s="1069" t="s">
        <v>86</v>
      </c>
      <c r="C8" s="1070" t="s">
        <v>87</v>
      </c>
      <c r="D8" s="1073">
        <v>1</v>
      </c>
      <c r="E8" s="1083">
        <v>1</v>
      </c>
      <c r="F8" s="1084">
        <v>0</v>
      </c>
      <c r="G8" s="1085">
        <v>0</v>
      </c>
      <c r="H8" s="1083">
        <v>1</v>
      </c>
      <c r="I8" s="1084">
        <v>0</v>
      </c>
      <c r="J8" s="1085">
        <v>0</v>
      </c>
      <c r="K8" s="491">
        <v>1</v>
      </c>
      <c r="L8" s="491"/>
      <c r="M8" s="491"/>
      <c r="N8" s="1006">
        <v>0.6</v>
      </c>
      <c r="O8" s="1122"/>
      <c r="P8" s="1122"/>
      <c r="Q8" s="33"/>
      <c r="R8" s="1125"/>
      <c r="S8" s="1125"/>
      <c r="T8" s="1125"/>
      <c r="U8" s="1125">
        <v>0.8</v>
      </c>
      <c r="V8" s="1125">
        <v>0.5</v>
      </c>
      <c r="W8" s="33">
        <v>1</v>
      </c>
      <c r="X8" s="34">
        <f>(AVERAGE(K8:W8))*1.5</f>
        <v>1.17</v>
      </c>
      <c r="Y8" s="35"/>
    </row>
    <row r="9" spans="1:25" s="36" customFormat="1" ht="25.5" x14ac:dyDescent="0.25">
      <c r="A9" s="1069">
        <v>2</v>
      </c>
      <c r="B9" s="1069" t="s">
        <v>86</v>
      </c>
      <c r="C9" s="1070" t="s">
        <v>88</v>
      </c>
      <c r="D9" s="1073">
        <v>0</v>
      </c>
      <c r="E9" s="1083"/>
      <c r="F9" s="1084"/>
      <c r="G9" s="1085"/>
      <c r="H9" s="1083"/>
      <c r="I9" s="1084"/>
      <c r="J9" s="1085"/>
      <c r="K9" s="491"/>
      <c r="L9" s="491"/>
      <c r="M9" s="491"/>
      <c r="N9" s="1006"/>
      <c r="O9" s="1122"/>
      <c r="P9" s="1122"/>
      <c r="Q9" s="33"/>
      <c r="R9" s="1125"/>
      <c r="S9" s="1125"/>
      <c r="T9" s="1125"/>
      <c r="U9" s="1125"/>
      <c r="V9" s="1125"/>
      <c r="W9" s="33"/>
      <c r="X9" s="959"/>
      <c r="Y9" s="37"/>
    </row>
    <row r="10" spans="1:25" s="38" customFormat="1" ht="25.5" x14ac:dyDescent="0.25">
      <c r="A10" s="1069">
        <v>3</v>
      </c>
      <c r="B10" s="1069" t="s">
        <v>86</v>
      </c>
      <c r="C10" s="1070" t="s">
        <v>89</v>
      </c>
      <c r="D10" s="1073">
        <v>1</v>
      </c>
      <c r="E10" s="1083">
        <v>1</v>
      </c>
      <c r="F10" s="1084">
        <v>0</v>
      </c>
      <c r="G10" s="1085">
        <v>0</v>
      </c>
      <c r="H10" s="1083">
        <v>1</v>
      </c>
      <c r="I10" s="1084">
        <v>0</v>
      </c>
      <c r="J10" s="1085">
        <v>0</v>
      </c>
      <c r="K10" s="491">
        <v>1</v>
      </c>
      <c r="L10" s="491"/>
      <c r="M10" s="491"/>
      <c r="N10" s="1006">
        <v>0.6</v>
      </c>
      <c r="O10" s="1122"/>
      <c r="P10" s="1122"/>
      <c r="Q10" s="144"/>
      <c r="R10" s="1125"/>
      <c r="S10" s="1125"/>
      <c r="T10" s="1125"/>
      <c r="U10" s="1125">
        <v>0.64</v>
      </c>
      <c r="V10" s="1125">
        <v>0.2</v>
      </c>
      <c r="W10" s="144">
        <v>0.7</v>
      </c>
      <c r="X10" s="959">
        <f t="shared" ref="X10:X50" si="0">(AVERAGE(K10:W10))*1.5</f>
        <v>0.94200000000000017</v>
      </c>
      <c r="Y10" s="145"/>
    </row>
    <row r="11" spans="1:25" s="38" customFormat="1" ht="25.5" x14ac:dyDescent="0.25">
      <c r="A11" s="1069">
        <v>4</v>
      </c>
      <c r="B11" s="1069" t="s">
        <v>86</v>
      </c>
      <c r="C11" s="1071" t="s">
        <v>90</v>
      </c>
      <c r="D11" s="1073">
        <v>1</v>
      </c>
      <c r="E11" s="1083">
        <v>1</v>
      </c>
      <c r="F11" s="1084">
        <v>1</v>
      </c>
      <c r="G11" s="1085">
        <v>0</v>
      </c>
      <c r="H11" s="1083">
        <v>1</v>
      </c>
      <c r="I11" s="1084">
        <v>1</v>
      </c>
      <c r="J11" s="1085">
        <v>0</v>
      </c>
      <c r="K11" s="491">
        <v>1</v>
      </c>
      <c r="L11" s="491">
        <v>1</v>
      </c>
      <c r="M11" s="491"/>
      <c r="N11" s="1006">
        <v>0.37</v>
      </c>
      <c r="O11" s="1122">
        <v>0.31</v>
      </c>
      <c r="P11" s="1122">
        <v>0.35</v>
      </c>
      <c r="Q11" s="167">
        <v>0.33</v>
      </c>
      <c r="R11" s="1006">
        <v>0.34</v>
      </c>
      <c r="S11" s="1125" t="s">
        <v>91</v>
      </c>
      <c r="T11" s="1125"/>
      <c r="U11" s="1125">
        <v>0.39</v>
      </c>
      <c r="V11" s="1125">
        <v>0.35</v>
      </c>
      <c r="W11" s="167">
        <v>1</v>
      </c>
      <c r="X11" s="959">
        <f t="shared" si="0"/>
        <v>0.81599999999999984</v>
      </c>
      <c r="Y11" s="168"/>
    </row>
    <row r="12" spans="1:25" s="38" customFormat="1" ht="25.5" x14ac:dyDescent="0.25">
      <c r="A12" s="1069">
        <v>5</v>
      </c>
      <c r="B12" s="1069" t="s">
        <v>86</v>
      </c>
      <c r="C12" s="1071" t="s">
        <v>92</v>
      </c>
      <c r="D12" s="1073">
        <v>0</v>
      </c>
      <c r="E12" s="1083"/>
      <c r="F12" s="1084"/>
      <c r="G12" s="1085"/>
      <c r="H12" s="1083"/>
      <c r="I12" s="1084"/>
      <c r="J12" s="1085"/>
      <c r="K12" s="491"/>
      <c r="L12" s="491"/>
      <c r="M12" s="491"/>
      <c r="N12" s="1006"/>
      <c r="O12" s="1122"/>
      <c r="P12" s="1122"/>
      <c r="Q12" s="33"/>
      <c r="R12" s="1006"/>
      <c r="S12" s="1125"/>
      <c r="T12" s="1125"/>
      <c r="U12" s="1125"/>
      <c r="V12" s="1125"/>
      <c r="W12" s="33"/>
      <c r="X12" s="959"/>
      <c r="Y12" s="39"/>
    </row>
    <row r="13" spans="1:25" s="38" customFormat="1" ht="25.5" x14ac:dyDescent="0.25">
      <c r="A13" s="1069">
        <v>6</v>
      </c>
      <c r="B13" s="1069" t="s">
        <v>86</v>
      </c>
      <c r="C13" s="1072" t="s">
        <v>93</v>
      </c>
      <c r="D13" s="1073">
        <v>1</v>
      </c>
      <c r="E13" s="1086">
        <v>1</v>
      </c>
      <c r="F13" s="1087">
        <v>1</v>
      </c>
      <c r="G13" s="1088">
        <v>1</v>
      </c>
      <c r="H13" s="1086">
        <v>1</v>
      </c>
      <c r="I13" s="1087">
        <v>1</v>
      </c>
      <c r="J13" s="1088">
        <v>0</v>
      </c>
      <c r="K13" s="1137">
        <v>1</v>
      </c>
      <c r="L13" s="1137">
        <v>1</v>
      </c>
      <c r="M13" s="1137">
        <v>1</v>
      </c>
      <c r="N13" s="1006">
        <v>0.69</v>
      </c>
      <c r="O13" s="1122">
        <v>0.45400000000000001</v>
      </c>
      <c r="P13" s="1122">
        <v>0.56000000000000005</v>
      </c>
      <c r="Q13" s="205">
        <v>0.74299999999999999</v>
      </c>
      <c r="R13" s="1006">
        <v>0.65</v>
      </c>
      <c r="S13" s="1125">
        <v>0.69</v>
      </c>
      <c r="T13" s="1125">
        <v>0.7</v>
      </c>
      <c r="U13" s="1125">
        <v>0.35</v>
      </c>
      <c r="V13" s="1125">
        <v>0.35</v>
      </c>
      <c r="W13" s="205">
        <v>0.93799999999999994</v>
      </c>
      <c r="X13" s="959">
        <f t="shared" si="0"/>
        <v>1.0528846153846156</v>
      </c>
      <c r="Y13" s="206"/>
    </row>
    <row r="14" spans="1:25" s="38" customFormat="1" ht="25.5" x14ac:dyDescent="0.25">
      <c r="A14" s="1069">
        <v>7</v>
      </c>
      <c r="B14" s="1069" t="s">
        <v>86</v>
      </c>
      <c r="C14" s="1072" t="s">
        <v>94</v>
      </c>
      <c r="D14" s="1073">
        <v>1</v>
      </c>
      <c r="E14" s="1089">
        <v>1</v>
      </c>
      <c r="F14" s="1090">
        <v>1</v>
      </c>
      <c r="G14" s="1091">
        <v>1</v>
      </c>
      <c r="H14" s="1089">
        <v>1</v>
      </c>
      <c r="I14" s="1090">
        <v>1</v>
      </c>
      <c r="J14" s="1091">
        <v>1</v>
      </c>
      <c r="K14" s="1138">
        <v>1</v>
      </c>
      <c r="L14" s="1138">
        <v>1</v>
      </c>
      <c r="M14" s="1138">
        <v>1</v>
      </c>
      <c r="N14" s="1006">
        <v>0.35</v>
      </c>
      <c r="O14" s="1122">
        <v>0.45400000000000001</v>
      </c>
      <c r="P14" s="1122">
        <v>0.63</v>
      </c>
      <c r="Q14" s="228">
        <v>0.59</v>
      </c>
      <c r="R14" s="1006">
        <v>0.5</v>
      </c>
      <c r="S14" s="1125">
        <v>0.33300000000000002</v>
      </c>
      <c r="T14" s="1125">
        <v>0.5</v>
      </c>
      <c r="U14" s="1125">
        <v>0.65</v>
      </c>
      <c r="V14" s="1125">
        <v>0.25</v>
      </c>
      <c r="W14" s="228">
        <v>0.37</v>
      </c>
      <c r="X14" s="959">
        <f t="shared" si="0"/>
        <v>0.88003846153846155</v>
      </c>
      <c r="Y14" s="229"/>
    </row>
    <row r="15" spans="1:25" s="38" customFormat="1" ht="25.5" x14ac:dyDescent="0.25">
      <c r="A15" s="1069">
        <v>8</v>
      </c>
      <c r="B15" s="1069" t="s">
        <v>86</v>
      </c>
      <c r="C15" s="1072" t="s">
        <v>95</v>
      </c>
      <c r="D15" s="1073">
        <v>1</v>
      </c>
      <c r="E15" s="1089">
        <v>1</v>
      </c>
      <c r="F15" s="1090">
        <v>1</v>
      </c>
      <c r="G15" s="1091">
        <v>1</v>
      </c>
      <c r="H15" s="1089">
        <v>1</v>
      </c>
      <c r="I15" s="1090">
        <v>1</v>
      </c>
      <c r="J15" s="1091">
        <v>1</v>
      </c>
      <c r="K15" s="1138">
        <v>1</v>
      </c>
      <c r="L15" s="1138">
        <v>1</v>
      </c>
      <c r="M15" s="1138">
        <v>1</v>
      </c>
      <c r="N15" s="1006">
        <v>0.82</v>
      </c>
      <c r="O15" s="1122">
        <v>0.84899999999999998</v>
      </c>
      <c r="P15" s="1122">
        <v>0.85</v>
      </c>
      <c r="Q15" s="252">
        <v>0.93</v>
      </c>
      <c r="R15" s="1006">
        <v>0.7</v>
      </c>
      <c r="S15" s="1125">
        <v>0.90500000000000003</v>
      </c>
      <c r="T15" s="1125">
        <v>0.6</v>
      </c>
      <c r="U15" s="1125">
        <v>0.75</v>
      </c>
      <c r="V15" s="1125">
        <v>1</v>
      </c>
      <c r="W15" s="252">
        <v>1</v>
      </c>
      <c r="X15" s="959">
        <f t="shared" si="0"/>
        <v>1.3158461538461537</v>
      </c>
      <c r="Y15" s="253"/>
    </row>
    <row r="16" spans="1:25" s="38" customFormat="1" ht="25.5" x14ac:dyDescent="0.25">
      <c r="A16" s="1069">
        <v>9</v>
      </c>
      <c r="B16" s="1069" t="s">
        <v>86</v>
      </c>
      <c r="C16" s="1072" t="s">
        <v>96</v>
      </c>
      <c r="D16" s="1073">
        <v>1</v>
      </c>
      <c r="E16" s="1089">
        <v>1</v>
      </c>
      <c r="F16" s="1090">
        <v>1</v>
      </c>
      <c r="G16" s="1091">
        <v>1</v>
      </c>
      <c r="H16" s="1089">
        <v>1</v>
      </c>
      <c r="I16" s="1090">
        <v>1</v>
      </c>
      <c r="J16" s="1091">
        <v>1</v>
      </c>
      <c r="K16" s="1138">
        <v>0.97</v>
      </c>
      <c r="L16" s="1138">
        <v>1</v>
      </c>
      <c r="M16" s="1138">
        <v>1</v>
      </c>
      <c r="N16" s="1006">
        <v>0.75</v>
      </c>
      <c r="O16" s="1122">
        <v>0.64</v>
      </c>
      <c r="P16" s="1122">
        <v>0.65</v>
      </c>
      <c r="Q16" s="272">
        <v>0.72</v>
      </c>
      <c r="R16" s="1006">
        <v>0.9</v>
      </c>
      <c r="S16" s="1125">
        <v>0.63</v>
      </c>
      <c r="T16" s="1125">
        <v>0.75</v>
      </c>
      <c r="U16" s="1125">
        <v>0.65</v>
      </c>
      <c r="V16" s="1125">
        <v>0.45</v>
      </c>
      <c r="W16" s="272">
        <v>1</v>
      </c>
      <c r="X16" s="959">
        <f t="shared" si="0"/>
        <v>1.1665384615384615</v>
      </c>
      <c r="Y16" s="273"/>
    </row>
    <row r="17" spans="1:1024" s="38" customFormat="1" ht="25.5" x14ac:dyDescent="0.25">
      <c r="A17" s="1069">
        <v>10</v>
      </c>
      <c r="B17" s="1069" t="s">
        <v>86</v>
      </c>
      <c r="C17" s="1072" t="s">
        <v>97</v>
      </c>
      <c r="D17" s="1073">
        <v>1</v>
      </c>
      <c r="E17" s="1089">
        <v>1</v>
      </c>
      <c r="F17" s="1090">
        <v>1</v>
      </c>
      <c r="G17" s="1091">
        <v>1</v>
      </c>
      <c r="H17" s="1089">
        <v>1</v>
      </c>
      <c r="I17" s="1090">
        <v>1</v>
      </c>
      <c r="J17" s="1091">
        <v>1</v>
      </c>
      <c r="K17" s="1138">
        <v>1</v>
      </c>
      <c r="L17" s="1138">
        <v>1</v>
      </c>
      <c r="M17" s="1138">
        <v>1</v>
      </c>
      <c r="N17" s="1006">
        <v>0.5</v>
      </c>
      <c r="O17" s="1122">
        <v>0.64</v>
      </c>
      <c r="P17" s="1122">
        <v>0.54</v>
      </c>
      <c r="Q17" s="296">
        <v>0.72</v>
      </c>
      <c r="R17" s="1006">
        <v>0.75</v>
      </c>
      <c r="S17" s="1125">
        <v>0.62</v>
      </c>
      <c r="T17" s="1125">
        <v>0.5</v>
      </c>
      <c r="U17" s="1125">
        <v>0.81</v>
      </c>
      <c r="V17" s="1125">
        <v>0</v>
      </c>
      <c r="W17" s="296">
        <v>1</v>
      </c>
      <c r="X17" s="959">
        <f t="shared" si="0"/>
        <v>1.0476923076923077</v>
      </c>
      <c r="Y17" s="297"/>
    </row>
    <row r="18" spans="1:1024" s="38" customFormat="1" ht="25.5" x14ac:dyDescent="0.25">
      <c r="A18" s="1069">
        <v>11</v>
      </c>
      <c r="B18" s="1069" t="s">
        <v>86</v>
      </c>
      <c r="C18" s="1072" t="s">
        <v>98</v>
      </c>
      <c r="D18" s="1073">
        <v>1</v>
      </c>
      <c r="E18" s="1083">
        <v>1</v>
      </c>
      <c r="F18" s="1084">
        <v>1</v>
      </c>
      <c r="G18" s="1085">
        <v>1</v>
      </c>
      <c r="H18" s="1083">
        <v>1</v>
      </c>
      <c r="I18" s="1084">
        <v>1</v>
      </c>
      <c r="J18" s="1085">
        <v>1</v>
      </c>
      <c r="K18" s="1138">
        <v>0.995</v>
      </c>
      <c r="L18" s="1138">
        <v>0.995</v>
      </c>
      <c r="M18" s="1138">
        <v>1</v>
      </c>
      <c r="N18" s="1006">
        <v>0.7</v>
      </c>
      <c r="O18" s="1122">
        <v>0.55800000000000005</v>
      </c>
      <c r="P18" s="1122">
        <v>0.59</v>
      </c>
      <c r="Q18" s="192">
        <v>0.52</v>
      </c>
      <c r="R18" s="1006">
        <v>0.79</v>
      </c>
      <c r="S18" s="1125">
        <v>0.34499999999999997</v>
      </c>
      <c r="T18" s="1125">
        <v>0.55000000000000004</v>
      </c>
      <c r="U18" s="1125">
        <v>0.45</v>
      </c>
      <c r="V18" s="1125">
        <v>0.5</v>
      </c>
      <c r="W18" s="192">
        <v>1</v>
      </c>
      <c r="X18" s="959">
        <f t="shared" si="0"/>
        <v>1.0376538461538463</v>
      </c>
      <c r="Y18" s="194"/>
    </row>
    <row r="19" spans="1:1024" s="38" customFormat="1" ht="25.5" x14ac:dyDescent="0.25">
      <c r="A19" s="1069">
        <v>12</v>
      </c>
      <c r="B19" s="1069" t="s">
        <v>86</v>
      </c>
      <c r="C19" s="1072" t="s">
        <v>99</v>
      </c>
      <c r="D19" s="1073">
        <v>1</v>
      </c>
      <c r="E19" s="1089">
        <v>1</v>
      </c>
      <c r="F19" s="1090">
        <v>1</v>
      </c>
      <c r="G19" s="1091">
        <v>1</v>
      </c>
      <c r="H19" s="1089">
        <v>1</v>
      </c>
      <c r="I19" s="1090">
        <v>1</v>
      </c>
      <c r="J19" s="1091">
        <v>1</v>
      </c>
      <c r="K19" s="1138">
        <v>1</v>
      </c>
      <c r="L19" s="1138">
        <v>1</v>
      </c>
      <c r="M19" s="1138">
        <v>0.98</v>
      </c>
      <c r="N19" s="1006">
        <v>0.79</v>
      </c>
      <c r="O19" s="1122">
        <v>0.442</v>
      </c>
      <c r="P19" s="1122">
        <v>0.6</v>
      </c>
      <c r="Q19" s="317">
        <v>0.75</v>
      </c>
      <c r="R19" s="1006">
        <v>0.66</v>
      </c>
      <c r="S19" s="1125">
        <v>0.31</v>
      </c>
      <c r="T19" s="1125">
        <v>0.43</v>
      </c>
      <c r="U19" s="1125">
        <v>0.7</v>
      </c>
      <c r="V19" s="1125">
        <v>1</v>
      </c>
      <c r="W19" s="317">
        <v>1</v>
      </c>
      <c r="X19" s="959">
        <f t="shared" si="0"/>
        <v>1.1148461538461536</v>
      </c>
      <c r="Y19" s="318"/>
    </row>
    <row r="20" spans="1:1024" s="38" customFormat="1" ht="25.5" x14ac:dyDescent="0.25">
      <c r="A20" s="1069">
        <v>13</v>
      </c>
      <c r="B20" s="1069" t="s">
        <v>86</v>
      </c>
      <c r="C20" s="1077" t="s">
        <v>337</v>
      </c>
      <c r="D20" s="1074">
        <v>11</v>
      </c>
      <c r="E20" s="1092">
        <v>1</v>
      </c>
      <c r="F20" s="1093">
        <v>1</v>
      </c>
      <c r="G20" s="1094">
        <v>1</v>
      </c>
      <c r="H20" s="1092">
        <v>1</v>
      </c>
      <c r="I20" s="1093">
        <v>1</v>
      </c>
      <c r="J20" s="1094">
        <v>1</v>
      </c>
      <c r="K20" s="1138">
        <v>1</v>
      </c>
      <c r="L20" s="1138">
        <v>1</v>
      </c>
      <c r="M20" s="1138">
        <v>1</v>
      </c>
      <c r="N20" s="1226">
        <v>0.82</v>
      </c>
      <c r="O20" s="1122">
        <v>0.8</v>
      </c>
      <c r="P20" s="1122">
        <v>0.69</v>
      </c>
      <c r="Q20" s="339">
        <v>0.9</v>
      </c>
      <c r="R20" s="1006">
        <v>0.61</v>
      </c>
      <c r="S20" s="1125">
        <v>0.41499999999999998</v>
      </c>
      <c r="T20" s="1125">
        <v>0.7</v>
      </c>
      <c r="U20" s="1125">
        <v>0.8</v>
      </c>
      <c r="V20" s="1125">
        <v>1</v>
      </c>
      <c r="W20" s="339">
        <v>1</v>
      </c>
      <c r="X20" s="959">
        <f t="shared" si="0"/>
        <v>1.2386538461538463</v>
      </c>
      <c r="Y20" s="340"/>
    </row>
    <row r="21" spans="1:1024" s="38" customFormat="1" ht="25.5" x14ac:dyDescent="0.25">
      <c r="A21" s="1069">
        <v>14</v>
      </c>
      <c r="B21" s="1069" t="s">
        <v>86</v>
      </c>
      <c r="C21" s="1072" t="s">
        <v>100</v>
      </c>
      <c r="D21" s="1074">
        <v>1</v>
      </c>
      <c r="E21" s="1092">
        <v>1</v>
      </c>
      <c r="F21" s="1093">
        <v>1</v>
      </c>
      <c r="G21" s="1094">
        <v>1</v>
      </c>
      <c r="H21" s="1092">
        <v>1</v>
      </c>
      <c r="I21" s="1093">
        <v>1</v>
      </c>
      <c r="J21" s="1094">
        <v>1</v>
      </c>
      <c r="K21" s="1138">
        <v>1</v>
      </c>
      <c r="L21" s="1138">
        <v>1</v>
      </c>
      <c r="M21" s="1138">
        <v>1</v>
      </c>
      <c r="N21" s="1006">
        <v>0.55000000000000004</v>
      </c>
      <c r="O21" s="1122">
        <v>0.56999999999999995</v>
      </c>
      <c r="P21" s="1122">
        <v>0.44</v>
      </c>
      <c r="Q21" s="362">
        <v>0.3</v>
      </c>
      <c r="R21" s="1006">
        <v>0.54</v>
      </c>
      <c r="S21" s="1125">
        <v>0.41</v>
      </c>
      <c r="T21" s="1125">
        <v>0.3</v>
      </c>
      <c r="U21" s="1125">
        <v>0.7</v>
      </c>
      <c r="V21" s="1125">
        <v>0</v>
      </c>
      <c r="W21" s="362">
        <v>1</v>
      </c>
      <c r="X21" s="959">
        <f t="shared" si="0"/>
        <v>0.90115384615384619</v>
      </c>
      <c r="Y21" s="363"/>
    </row>
    <row r="22" spans="1:1024" s="38" customFormat="1" ht="25.5" x14ac:dyDescent="0.25">
      <c r="A22" s="1069">
        <v>15</v>
      </c>
      <c r="B22" s="1069" t="s">
        <v>86</v>
      </c>
      <c r="C22" s="1077" t="s">
        <v>339</v>
      </c>
      <c r="D22" s="1074">
        <v>11</v>
      </c>
      <c r="E22" s="1092">
        <v>1</v>
      </c>
      <c r="F22" s="1093">
        <v>1</v>
      </c>
      <c r="G22" s="1094">
        <v>1</v>
      </c>
      <c r="H22" s="1092">
        <v>1</v>
      </c>
      <c r="I22" s="1093">
        <v>1</v>
      </c>
      <c r="J22" s="1094">
        <v>1</v>
      </c>
      <c r="K22" s="1138">
        <v>1</v>
      </c>
      <c r="L22" s="1138">
        <v>1</v>
      </c>
      <c r="M22" s="1138">
        <v>1</v>
      </c>
      <c r="N22" s="1006">
        <v>0.72</v>
      </c>
      <c r="O22" s="1122">
        <v>0.69799999999999995</v>
      </c>
      <c r="P22" s="1122">
        <v>0.77</v>
      </c>
      <c r="Q22" s="385">
        <v>0.71</v>
      </c>
      <c r="R22" s="1006">
        <v>0.74</v>
      </c>
      <c r="S22" s="1125">
        <v>0.40500000000000003</v>
      </c>
      <c r="T22" s="1125">
        <v>0.65</v>
      </c>
      <c r="U22" s="1125">
        <v>0.6</v>
      </c>
      <c r="V22" s="1125">
        <v>0.62</v>
      </c>
      <c r="W22" s="385">
        <v>0.85</v>
      </c>
      <c r="X22" s="959">
        <f t="shared" si="0"/>
        <v>1.1264999999999998</v>
      </c>
      <c r="Y22" s="386"/>
    </row>
    <row r="23" spans="1:1024" s="38" customFormat="1" ht="38.25" customHeight="1" x14ac:dyDescent="0.25">
      <c r="A23" s="1069">
        <v>16</v>
      </c>
      <c r="B23" s="1069" t="s">
        <v>86</v>
      </c>
      <c r="C23" s="1072" t="s">
        <v>101</v>
      </c>
      <c r="D23" s="1074">
        <v>1</v>
      </c>
      <c r="E23" s="1092">
        <v>1</v>
      </c>
      <c r="F23" s="1093">
        <v>1</v>
      </c>
      <c r="G23" s="1094">
        <v>1</v>
      </c>
      <c r="H23" s="1092">
        <v>1</v>
      </c>
      <c r="I23" s="1093">
        <v>1</v>
      </c>
      <c r="J23" s="1094">
        <v>1</v>
      </c>
      <c r="K23" s="1138">
        <v>1</v>
      </c>
      <c r="L23" s="1138">
        <v>1</v>
      </c>
      <c r="M23" s="1138">
        <v>1</v>
      </c>
      <c r="N23" s="1006">
        <v>0.68</v>
      </c>
      <c r="O23" s="1122">
        <v>0.70899999999999996</v>
      </c>
      <c r="P23" s="1122">
        <v>0.62</v>
      </c>
      <c r="Q23" s="409">
        <v>0.7</v>
      </c>
      <c r="R23" s="1006">
        <v>0.7</v>
      </c>
      <c r="S23" s="1125">
        <v>0.66900000000000004</v>
      </c>
      <c r="T23" s="1125">
        <v>0.56000000000000005</v>
      </c>
      <c r="U23" s="1125">
        <v>0.45</v>
      </c>
      <c r="V23" s="1125">
        <v>0.37</v>
      </c>
      <c r="W23" s="409">
        <v>1</v>
      </c>
      <c r="X23" s="959">
        <f t="shared" si="0"/>
        <v>1.0913076923076923</v>
      </c>
      <c r="Y23" s="410"/>
    </row>
    <row r="24" spans="1:1024" s="38" customFormat="1" ht="25.5" x14ac:dyDescent="0.25">
      <c r="A24" s="1069">
        <v>17</v>
      </c>
      <c r="B24" s="1069" t="s">
        <v>86</v>
      </c>
      <c r="C24" s="1077" t="s">
        <v>362</v>
      </c>
      <c r="D24" s="1074">
        <v>1</v>
      </c>
      <c r="E24" s="1095">
        <v>1</v>
      </c>
      <c r="F24" s="1096">
        <v>1</v>
      </c>
      <c r="G24" s="1097">
        <v>1</v>
      </c>
      <c r="H24" s="1095">
        <v>1</v>
      </c>
      <c r="I24" s="1096">
        <v>1</v>
      </c>
      <c r="J24" s="1097">
        <v>1</v>
      </c>
      <c r="K24" s="1139">
        <v>0.97</v>
      </c>
      <c r="L24" s="1139">
        <v>0.91200000000000003</v>
      </c>
      <c r="M24" s="1139">
        <v>0.96299999999999997</v>
      </c>
      <c r="N24" s="1006">
        <v>0.68</v>
      </c>
      <c r="O24" s="1122">
        <v>0.61599999999999999</v>
      </c>
      <c r="P24" s="1122">
        <v>0.4</v>
      </c>
      <c r="Q24" s="436">
        <v>0.69</v>
      </c>
      <c r="R24" s="1006">
        <v>0.7</v>
      </c>
      <c r="S24" s="1125">
        <v>0.86</v>
      </c>
      <c r="T24" s="1125">
        <v>0.28000000000000003</v>
      </c>
      <c r="U24" s="1125">
        <v>0.91</v>
      </c>
      <c r="V24" s="1125">
        <v>0.81</v>
      </c>
      <c r="W24" s="436">
        <v>1</v>
      </c>
      <c r="X24" s="959">
        <f t="shared" si="0"/>
        <v>1.1297307692307692</v>
      </c>
      <c r="Y24" s="437"/>
    </row>
    <row r="25" spans="1:1024" s="38" customFormat="1" ht="25.5" x14ac:dyDescent="0.25">
      <c r="A25" s="1069">
        <v>18</v>
      </c>
      <c r="B25" s="1069" t="s">
        <v>86</v>
      </c>
      <c r="C25" s="1078" t="s">
        <v>340</v>
      </c>
      <c r="D25" s="1074">
        <v>11</v>
      </c>
      <c r="E25" s="1098">
        <v>1</v>
      </c>
      <c r="F25" s="1099">
        <v>1</v>
      </c>
      <c r="G25" s="1100">
        <v>1</v>
      </c>
      <c r="H25" s="1098">
        <v>1</v>
      </c>
      <c r="I25" s="1099">
        <v>1</v>
      </c>
      <c r="J25" s="1100">
        <v>1</v>
      </c>
      <c r="K25" s="1140">
        <v>1</v>
      </c>
      <c r="L25" s="1140">
        <v>1</v>
      </c>
      <c r="M25" s="1140">
        <v>1</v>
      </c>
      <c r="N25" s="1006">
        <v>0.57999999999999996</v>
      </c>
      <c r="O25" s="1122">
        <v>0.47699999999999998</v>
      </c>
      <c r="P25" s="1122">
        <v>0.47</v>
      </c>
      <c r="Q25" s="461">
        <v>0.504</v>
      </c>
      <c r="R25" s="1006">
        <v>0.65</v>
      </c>
      <c r="S25" s="1125">
        <v>0.4</v>
      </c>
      <c r="T25" s="1125">
        <v>0.8</v>
      </c>
      <c r="U25" s="1125">
        <v>0.6</v>
      </c>
      <c r="V25" s="1125">
        <v>0.45</v>
      </c>
      <c r="W25" s="461">
        <v>1</v>
      </c>
      <c r="X25" s="959">
        <f t="shared" si="0"/>
        <v>1.0305</v>
      </c>
      <c r="Y25" s="462"/>
    </row>
    <row r="26" spans="1:1024" s="38" customFormat="1" ht="25.5" x14ac:dyDescent="0.25">
      <c r="A26" s="1069">
        <v>19</v>
      </c>
      <c r="B26" s="1069" t="s">
        <v>86</v>
      </c>
      <c r="C26" s="1079" t="s">
        <v>341</v>
      </c>
      <c r="D26" s="1075">
        <v>11</v>
      </c>
      <c r="E26" s="1080">
        <v>1</v>
      </c>
      <c r="F26" s="1081">
        <v>1</v>
      </c>
      <c r="G26" s="1075">
        <v>1</v>
      </c>
      <c r="H26" s="1080">
        <v>1</v>
      </c>
      <c r="I26" s="1081">
        <v>1</v>
      </c>
      <c r="J26" s="1075">
        <v>0</v>
      </c>
      <c r="K26" s="491">
        <v>1</v>
      </c>
      <c r="L26" s="491">
        <v>1</v>
      </c>
      <c r="M26" s="491">
        <v>1</v>
      </c>
      <c r="N26" s="1006">
        <v>1</v>
      </c>
      <c r="O26" s="1122">
        <v>0.79</v>
      </c>
      <c r="P26" s="1122">
        <v>0.88</v>
      </c>
      <c r="Q26" s="485">
        <v>0.82</v>
      </c>
      <c r="R26" s="1006">
        <v>1</v>
      </c>
      <c r="S26" s="1125">
        <v>0.99</v>
      </c>
      <c r="T26" s="1125">
        <v>0.9</v>
      </c>
      <c r="U26" s="1125">
        <v>1</v>
      </c>
      <c r="V26" s="1125">
        <v>1</v>
      </c>
      <c r="W26" s="485">
        <v>1</v>
      </c>
      <c r="X26" s="959">
        <f t="shared" si="0"/>
        <v>1.4284615384615387</v>
      </c>
      <c r="Y26" s="486"/>
    </row>
    <row r="27" spans="1:1024" s="38" customFormat="1" ht="25.5" x14ac:dyDescent="0.25">
      <c r="A27" s="1069">
        <v>20</v>
      </c>
      <c r="B27" s="1069" t="s">
        <v>86</v>
      </c>
      <c r="C27" s="1072" t="s">
        <v>104</v>
      </c>
      <c r="D27" s="1074">
        <v>1</v>
      </c>
      <c r="E27" s="1101">
        <v>1</v>
      </c>
      <c r="F27" s="1102">
        <v>1</v>
      </c>
      <c r="G27" s="1103">
        <v>1</v>
      </c>
      <c r="H27" s="1101">
        <v>1</v>
      </c>
      <c r="I27" s="1102">
        <v>1</v>
      </c>
      <c r="J27" s="1103">
        <v>1</v>
      </c>
      <c r="K27" s="1141">
        <v>1</v>
      </c>
      <c r="L27" s="1141">
        <v>1</v>
      </c>
      <c r="M27" s="1141">
        <v>1</v>
      </c>
      <c r="N27" s="1006">
        <v>0.56000000000000005</v>
      </c>
      <c r="O27" s="1122">
        <v>0.56999999999999995</v>
      </c>
      <c r="P27" s="1122">
        <v>0.63</v>
      </c>
      <c r="Q27" s="507">
        <v>0.56999999999999995</v>
      </c>
      <c r="R27" s="1006">
        <v>0.77</v>
      </c>
      <c r="S27" s="1125" t="s">
        <v>105</v>
      </c>
      <c r="T27" s="1125">
        <v>0.6</v>
      </c>
      <c r="U27" s="1125">
        <v>0.7</v>
      </c>
      <c r="V27" s="1125">
        <v>0.6</v>
      </c>
      <c r="W27" s="507">
        <v>1</v>
      </c>
      <c r="X27" s="959">
        <f t="shared" si="0"/>
        <v>1.125</v>
      </c>
      <c r="Y27" s="508"/>
    </row>
    <row r="28" spans="1:1024" s="38" customFormat="1" ht="25.5" x14ac:dyDescent="0.25">
      <c r="A28" s="1069">
        <v>21</v>
      </c>
      <c r="B28" s="1069" t="s">
        <v>86</v>
      </c>
      <c r="C28" s="1072" t="s">
        <v>106</v>
      </c>
      <c r="D28" s="1074">
        <v>1</v>
      </c>
      <c r="E28" s="1104">
        <v>1</v>
      </c>
      <c r="F28" s="1105">
        <v>1</v>
      </c>
      <c r="G28" s="1106">
        <v>1</v>
      </c>
      <c r="H28" s="1104">
        <v>1</v>
      </c>
      <c r="I28" s="1105">
        <v>1</v>
      </c>
      <c r="J28" s="1106">
        <v>1</v>
      </c>
      <c r="K28" s="1142">
        <v>1</v>
      </c>
      <c r="L28" s="1142">
        <v>1</v>
      </c>
      <c r="M28" s="1142">
        <v>1</v>
      </c>
      <c r="N28" s="1006">
        <v>0.61</v>
      </c>
      <c r="O28" s="1122">
        <v>0.56999999999999995</v>
      </c>
      <c r="P28" s="1122">
        <v>0.66</v>
      </c>
      <c r="Q28" s="528">
        <v>0.61499999999999999</v>
      </c>
      <c r="R28" s="1006">
        <v>0.8</v>
      </c>
      <c r="S28" s="1125">
        <v>0.50600000000000001</v>
      </c>
      <c r="T28" s="1125">
        <v>0.42</v>
      </c>
      <c r="U28" s="1125">
        <v>0.51</v>
      </c>
      <c r="V28" s="1125">
        <v>0.34</v>
      </c>
      <c r="W28" s="528">
        <v>1</v>
      </c>
      <c r="X28" s="959">
        <f t="shared" si="0"/>
        <v>1.0420384615384615</v>
      </c>
      <c r="Y28" s="529"/>
      <c r="Z28" s="500"/>
      <c r="AA28" s="500"/>
      <c r="AB28" s="500"/>
      <c r="AC28" s="500"/>
      <c r="AD28" s="500"/>
      <c r="AE28" s="500"/>
      <c r="AF28" s="500"/>
      <c r="AG28" s="500"/>
      <c r="AH28" s="500"/>
      <c r="AI28" s="500"/>
      <c r="AJ28" s="500"/>
      <c r="AK28" s="500"/>
      <c r="AL28" s="500"/>
      <c r="AM28" s="500"/>
      <c r="AN28" s="500"/>
      <c r="AO28" s="500"/>
      <c r="AP28" s="500"/>
      <c r="AQ28" s="500"/>
      <c r="AR28" s="500"/>
      <c r="AS28" s="500"/>
      <c r="AT28" s="500"/>
      <c r="AU28" s="500"/>
      <c r="AV28" s="500"/>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0"/>
      <c r="CJ28" s="500"/>
      <c r="CK28" s="500"/>
      <c r="CL28" s="500"/>
      <c r="CM28" s="500"/>
      <c r="CN28" s="500"/>
      <c r="CO28" s="500"/>
      <c r="CP28" s="500"/>
      <c r="CQ28" s="500"/>
      <c r="CR28" s="500"/>
      <c r="CS28" s="500"/>
      <c r="CT28" s="500"/>
      <c r="CU28" s="500"/>
      <c r="CV28" s="500"/>
      <c r="CW28" s="500"/>
      <c r="CX28" s="500"/>
      <c r="CY28" s="500"/>
      <c r="CZ28" s="500"/>
      <c r="DA28" s="500"/>
      <c r="DB28" s="500"/>
      <c r="DC28" s="500"/>
      <c r="DD28" s="500"/>
      <c r="DE28" s="500"/>
      <c r="DF28" s="500"/>
      <c r="DG28" s="500"/>
      <c r="DH28" s="500"/>
      <c r="DI28" s="500"/>
      <c r="DJ28" s="500"/>
      <c r="DK28" s="500"/>
      <c r="DL28" s="500"/>
      <c r="DM28" s="500"/>
      <c r="DN28" s="500"/>
      <c r="DO28" s="500"/>
      <c r="DP28" s="500"/>
      <c r="DQ28" s="500"/>
      <c r="DR28" s="500"/>
      <c r="DS28" s="500"/>
      <c r="DT28" s="500"/>
      <c r="DU28" s="500"/>
      <c r="DV28" s="500"/>
      <c r="DW28" s="500"/>
      <c r="DX28" s="500"/>
      <c r="DY28" s="500"/>
      <c r="DZ28" s="500"/>
      <c r="EA28" s="500"/>
      <c r="EB28" s="500"/>
      <c r="EC28" s="500"/>
      <c r="ED28" s="500"/>
      <c r="EE28" s="500"/>
      <c r="EF28" s="500"/>
      <c r="EG28" s="500"/>
      <c r="EH28" s="500"/>
      <c r="EI28" s="500"/>
      <c r="EJ28" s="500"/>
      <c r="EK28" s="500"/>
      <c r="EL28" s="500"/>
      <c r="EM28" s="500"/>
      <c r="EN28" s="500"/>
      <c r="EO28" s="500"/>
      <c r="EP28" s="500"/>
      <c r="EQ28" s="500"/>
      <c r="ER28" s="500"/>
      <c r="ES28" s="500"/>
      <c r="ET28" s="500"/>
      <c r="EU28" s="500"/>
      <c r="EV28" s="500"/>
      <c r="EW28" s="500"/>
      <c r="EX28" s="500"/>
      <c r="EY28" s="500"/>
      <c r="EZ28" s="500"/>
      <c r="FA28" s="500"/>
      <c r="FB28" s="500"/>
      <c r="FC28" s="500"/>
      <c r="FD28" s="500"/>
      <c r="FE28" s="500"/>
      <c r="FF28" s="500"/>
      <c r="FG28" s="500"/>
      <c r="FH28" s="500"/>
      <c r="FI28" s="500"/>
      <c r="FJ28" s="500"/>
      <c r="FK28" s="500"/>
      <c r="FL28" s="500"/>
      <c r="FM28" s="500"/>
      <c r="FN28" s="500"/>
      <c r="FO28" s="500"/>
      <c r="FP28" s="500"/>
      <c r="FQ28" s="500"/>
      <c r="FR28" s="500"/>
      <c r="FS28" s="500"/>
      <c r="FT28" s="500"/>
      <c r="FU28" s="500"/>
      <c r="FV28" s="500"/>
      <c r="FW28" s="500"/>
      <c r="FX28" s="500"/>
      <c r="FY28" s="500"/>
      <c r="FZ28" s="500"/>
      <c r="GA28" s="500"/>
      <c r="GB28" s="500"/>
      <c r="GC28" s="500"/>
      <c r="GD28" s="500"/>
      <c r="GE28" s="500"/>
      <c r="GF28" s="500"/>
      <c r="GG28" s="500"/>
      <c r="GH28" s="500"/>
      <c r="GI28" s="500"/>
      <c r="GJ28" s="500"/>
      <c r="GK28" s="500"/>
      <c r="GL28" s="500"/>
      <c r="GM28" s="500"/>
      <c r="GN28" s="500"/>
      <c r="GO28" s="500"/>
      <c r="GP28" s="500"/>
      <c r="GQ28" s="500"/>
      <c r="GR28" s="500"/>
      <c r="GS28" s="500"/>
      <c r="GT28" s="500"/>
      <c r="GU28" s="500"/>
      <c r="GV28" s="500"/>
      <c r="GW28" s="500"/>
      <c r="GX28" s="500"/>
      <c r="GY28" s="500"/>
      <c r="GZ28" s="500"/>
      <c r="HA28" s="500"/>
      <c r="HB28" s="500"/>
      <c r="HC28" s="500"/>
      <c r="HD28" s="500"/>
      <c r="HE28" s="500"/>
      <c r="HF28" s="500"/>
      <c r="HG28" s="500"/>
      <c r="HH28" s="500"/>
      <c r="HI28" s="500"/>
      <c r="HJ28" s="500"/>
      <c r="HK28" s="500"/>
      <c r="HL28" s="500"/>
      <c r="HM28" s="500"/>
      <c r="HN28" s="500"/>
      <c r="HO28" s="500"/>
      <c r="HP28" s="500"/>
      <c r="HQ28" s="500"/>
      <c r="HR28" s="500"/>
      <c r="HS28" s="500"/>
      <c r="HT28" s="500"/>
      <c r="HU28" s="500"/>
      <c r="HV28" s="500"/>
      <c r="HW28" s="500"/>
      <c r="HX28" s="500"/>
      <c r="HY28" s="500"/>
      <c r="HZ28" s="500"/>
      <c r="IA28" s="500"/>
      <c r="IB28" s="500"/>
      <c r="IC28" s="500"/>
      <c r="ID28" s="500"/>
      <c r="IE28" s="500"/>
      <c r="IF28" s="500"/>
      <c r="IG28" s="500"/>
      <c r="IH28" s="500"/>
      <c r="II28" s="500"/>
      <c r="IJ28" s="500"/>
      <c r="IK28" s="500"/>
      <c r="IL28" s="500"/>
      <c r="IM28" s="500"/>
      <c r="IN28" s="500"/>
      <c r="IO28" s="500"/>
      <c r="IP28" s="500"/>
      <c r="IQ28" s="500"/>
      <c r="IR28" s="500"/>
      <c r="IS28" s="500"/>
      <c r="IT28" s="500"/>
      <c r="IU28" s="500"/>
      <c r="IV28" s="500"/>
      <c r="IW28" s="500"/>
      <c r="IX28" s="500"/>
      <c r="IY28" s="500"/>
      <c r="IZ28" s="500"/>
      <c r="JA28" s="500"/>
      <c r="JB28" s="500"/>
      <c r="JC28" s="500"/>
      <c r="JD28" s="500"/>
      <c r="JE28" s="500"/>
      <c r="JF28" s="500"/>
      <c r="JG28" s="500"/>
      <c r="JH28" s="500"/>
      <c r="JI28" s="500"/>
      <c r="JJ28" s="500"/>
      <c r="JK28" s="500"/>
      <c r="JL28" s="500"/>
      <c r="JM28" s="500"/>
      <c r="JN28" s="500"/>
      <c r="JO28" s="500"/>
      <c r="JP28" s="500"/>
      <c r="JQ28" s="500"/>
      <c r="JR28" s="500"/>
      <c r="JS28" s="500"/>
      <c r="JT28" s="500"/>
      <c r="JU28" s="500"/>
      <c r="JV28" s="500"/>
      <c r="JW28" s="500"/>
      <c r="JX28" s="500"/>
      <c r="JY28" s="500"/>
      <c r="JZ28" s="500"/>
      <c r="KA28" s="500"/>
      <c r="KB28" s="500"/>
      <c r="KC28" s="500"/>
      <c r="KD28" s="500"/>
      <c r="KE28" s="500"/>
      <c r="KF28" s="500"/>
      <c r="KG28" s="500"/>
      <c r="KH28" s="500"/>
      <c r="KI28" s="500"/>
      <c r="KJ28" s="500"/>
      <c r="KK28" s="500"/>
      <c r="KL28" s="500"/>
      <c r="KM28" s="500"/>
      <c r="KN28" s="500"/>
      <c r="KO28" s="500"/>
      <c r="KP28" s="500"/>
      <c r="KQ28" s="500"/>
      <c r="KR28" s="500"/>
      <c r="KS28" s="500"/>
      <c r="KT28" s="500"/>
      <c r="KU28" s="500"/>
      <c r="KV28" s="500"/>
      <c r="KW28" s="500"/>
      <c r="KX28" s="500"/>
      <c r="KY28" s="500"/>
      <c r="KZ28" s="500"/>
      <c r="LA28" s="500"/>
      <c r="LB28" s="500"/>
      <c r="LC28" s="500"/>
      <c r="LD28" s="500"/>
      <c r="LE28" s="500"/>
      <c r="LF28" s="500"/>
      <c r="LG28" s="500"/>
      <c r="LH28" s="500"/>
      <c r="LI28" s="500"/>
      <c r="LJ28" s="500"/>
      <c r="LK28" s="500"/>
      <c r="LL28" s="500"/>
      <c r="LM28" s="500"/>
      <c r="LN28" s="500"/>
      <c r="LO28" s="500"/>
      <c r="LP28" s="500"/>
      <c r="LQ28" s="500"/>
      <c r="LR28" s="500"/>
      <c r="LS28" s="500"/>
      <c r="LT28" s="500"/>
      <c r="LU28" s="500"/>
      <c r="LV28" s="500"/>
      <c r="LW28" s="500"/>
      <c r="LX28" s="500"/>
      <c r="LY28" s="500"/>
      <c r="LZ28" s="500"/>
      <c r="MA28" s="500"/>
      <c r="MB28" s="500"/>
      <c r="MC28" s="500"/>
      <c r="MD28" s="500"/>
      <c r="ME28" s="500"/>
      <c r="MF28" s="500"/>
      <c r="MG28" s="500"/>
      <c r="MH28" s="500"/>
      <c r="MI28" s="500"/>
      <c r="MJ28" s="500"/>
      <c r="MK28" s="500"/>
      <c r="ML28" s="500"/>
      <c r="MM28" s="500"/>
      <c r="MN28" s="500"/>
      <c r="MO28" s="500"/>
      <c r="MP28" s="500"/>
      <c r="MQ28" s="500"/>
      <c r="MR28" s="500"/>
      <c r="MS28" s="500"/>
      <c r="MT28" s="500"/>
      <c r="MU28" s="500"/>
      <c r="MV28" s="500"/>
      <c r="MW28" s="500"/>
      <c r="MX28" s="500"/>
      <c r="MY28" s="500"/>
      <c r="MZ28" s="500"/>
      <c r="NA28" s="500"/>
      <c r="NB28" s="500"/>
      <c r="NC28" s="500"/>
      <c r="ND28" s="500"/>
      <c r="NE28" s="500"/>
      <c r="NF28" s="500"/>
      <c r="NG28" s="500"/>
      <c r="NH28" s="500"/>
      <c r="NI28" s="500"/>
      <c r="NJ28" s="500"/>
      <c r="NK28" s="500"/>
      <c r="NL28" s="500"/>
      <c r="NM28" s="500"/>
      <c r="NN28" s="500"/>
      <c r="NO28" s="500"/>
      <c r="NP28" s="500"/>
      <c r="NQ28" s="500"/>
      <c r="NR28" s="500"/>
      <c r="NS28" s="500"/>
      <c r="NT28" s="500"/>
      <c r="NU28" s="500"/>
      <c r="NV28" s="500"/>
      <c r="NW28" s="500"/>
      <c r="NX28" s="500"/>
      <c r="NY28" s="500"/>
      <c r="NZ28" s="500"/>
      <c r="OA28" s="500"/>
      <c r="OB28" s="500"/>
      <c r="OC28" s="500"/>
      <c r="OD28" s="500"/>
      <c r="OE28" s="500"/>
      <c r="OF28" s="500"/>
      <c r="OG28" s="500"/>
      <c r="OH28" s="500"/>
      <c r="OI28" s="500"/>
      <c r="OJ28" s="500"/>
      <c r="OK28" s="500"/>
      <c r="OL28" s="500"/>
      <c r="OM28" s="500"/>
      <c r="ON28" s="500"/>
      <c r="OO28" s="500"/>
      <c r="OP28" s="500"/>
      <c r="OQ28" s="500"/>
      <c r="OR28" s="500"/>
      <c r="OS28" s="500"/>
      <c r="OT28" s="500"/>
      <c r="OU28" s="500"/>
      <c r="OV28" s="500"/>
      <c r="OW28" s="500"/>
      <c r="OX28" s="500"/>
      <c r="OY28" s="500"/>
      <c r="OZ28" s="500"/>
      <c r="PA28" s="500"/>
      <c r="PB28" s="500"/>
      <c r="PC28" s="500"/>
      <c r="PD28" s="500"/>
      <c r="PE28" s="500"/>
      <c r="PF28" s="500"/>
      <c r="PG28" s="500"/>
      <c r="PH28" s="500"/>
      <c r="PI28" s="500"/>
      <c r="PJ28" s="500"/>
      <c r="PK28" s="500"/>
      <c r="PL28" s="500"/>
      <c r="PM28" s="500"/>
      <c r="PN28" s="500"/>
      <c r="PO28" s="500"/>
      <c r="PP28" s="500"/>
      <c r="PQ28" s="500"/>
      <c r="PR28" s="500"/>
      <c r="PS28" s="500"/>
      <c r="PT28" s="500"/>
      <c r="PU28" s="500"/>
      <c r="PV28" s="500"/>
      <c r="PW28" s="500"/>
      <c r="PX28" s="500"/>
      <c r="PY28" s="500"/>
      <c r="PZ28" s="500"/>
      <c r="QA28" s="500"/>
      <c r="QB28" s="500"/>
      <c r="QC28" s="500"/>
      <c r="QD28" s="500"/>
      <c r="QE28" s="500"/>
      <c r="QF28" s="500"/>
      <c r="QG28" s="500"/>
      <c r="QH28" s="500"/>
      <c r="QI28" s="500"/>
      <c r="QJ28" s="500"/>
      <c r="QK28" s="500"/>
      <c r="QL28" s="500"/>
      <c r="QM28" s="500"/>
      <c r="QN28" s="500"/>
      <c r="QO28" s="500"/>
      <c r="QP28" s="500"/>
      <c r="QQ28" s="500"/>
      <c r="QR28" s="500"/>
      <c r="QS28" s="500"/>
      <c r="QT28" s="500"/>
      <c r="QU28" s="500"/>
      <c r="QV28" s="500"/>
      <c r="QW28" s="500"/>
      <c r="QX28" s="500"/>
      <c r="QY28" s="500"/>
      <c r="QZ28" s="500"/>
      <c r="RA28" s="500"/>
      <c r="RB28" s="500"/>
      <c r="RC28" s="500"/>
      <c r="RD28" s="500"/>
      <c r="RE28" s="500"/>
      <c r="RF28" s="500"/>
      <c r="RG28" s="500"/>
      <c r="RH28" s="500"/>
      <c r="RI28" s="500"/>
      <c r="RJ28" s="500"/>
      <c r="RK28" s="500"/>
      <c r="RL28" s="500"/>
      <c r="RM28" s="500"/>
      <c r="RN28" s="500"/>
      <c r="RO28" s="500"/>
      <c r="RP28" s="500"/>
      <c r="RQ28" s="500"/>
      <c r="RR28" s="500"/>
      <c r="RS28" s="500"/>
      <c r="RT28" s="500"/>
      <c r="RU28" s="500"/>
      <c r="RV28" s="500"/>
      <c r="RW28" s="500"/>
      <c r="RX28" s="500"/>
      <c r="RY28" s="500"/>
      <c r="RZ28" s="500"/>
      <c r="SA28" s="500"/>
      <c r="SB28" s="500"/>
      <c r="SC28" s="500"/>
      <c r="SD28" s="500"/>
      <c r="SE28" s="500"/>
      <c r="SF28" s="500"/>
      <c r="SG28" s="500"/>
      <c r="SH28" s="500"/>
      <c r="SI28" s="500"/>
      <c r="SJ28" s="500"/>
      <c r="SK28" s="500"/>
      <c r="SL28" s="500"/>
      <c r="SM28" s="500"/>
      <c r="SN28" s="500"/>
      <c r="SO28" s="500"/>
      <c r="SP28" s="500"/>
      <c r="SQ28" s="500"/>
      <c r="SR28" s="500"/>
      <c r="SS28" s="500"/>
      <c r="ST28" s="500"/>
      <c r="SU28" s="500"/>
      <c r="SV28" s="500"/>
      <c r="SW28" s="500"/>
      <c r="SX28" s="500"/>
      <c r="SY28" s="500"/>
      <c r="SZ28" s="500"/>
      <c r="TA28" s="500"/>
      <c r="TB28" s="500"/>
      <c r="TC28" s="500"/>
      <c r="TD28" s="500"/>
      <c r="TE28" s="500"/>
      <c r="TF28" s="500"/>
      <c r="TG28" s="500"/>
      <c r="TH28" s="500"/>
      <c r="TI28" s="500"/>
      <c r="TJ28" s="500"/>
      <c r="TK28" s="500"/>
      <c r="TL28" s="500"/>
      <c r="TM28" s="500"/>
      <c r="TN28" s="500"/>
      <c r="TO28" s="500"/>
      <c r="TP28" s="500"/>
      <c r="TQ28" s="500"/>
      <c r="TR28" s="500"/>
      <c r="TS28" s="500"/>
      <c r="TT28" s="500"/>
      <c r="TU28" s="500"/>
      <c r="TV28" s="500"/>
      <c r="TW28" s="500"/>
      <c r="TX28" s="500"/>
      <c r="TY28" s="500"/>
      <c r="TZ28" s="500"/>
      <c r="UA28" s="500"/>
      <c r="UB28" s="500"/>
      <c r="UC28" s="500"/>
      <c r="UD28" s="500"/>
      <c r="UE28" s="500"/>
      <c r="UF28" s="500"/>
      <c r="UG28" s="500"/>
      <c r="UH28" s="500"/>
      <c r="UI28" s="500"/>
      <c r="UJ28" s="500"/>
      <c r="UK28" s="500"/>
      <c r="UL28" s="500"/>
      <c r="UM28" s="500"/>
      <c r="UN28" s="500"/>
      <c r="UO28" s="500"/>
      <c r="UP28" s="500"/>
      <c r="UQ28" s="500"/>
      <c r="UR28" s="500"/>
      <c r="US28" s="500"/>
      <c r="UT28" s="500"/>
      <c r="UU28" s="500"/>
      <c r="UV28" s="500"/>
      <c r="UW28" s="500"/>
      <c r="UX28" s="500"/>
      <c r="UY28" s="500"/>
      <c r="UZ28" s="500"/>
      <c r="VA28" s="500"/>
      <c r="VB28" s="500"/>
      <c r="VC28" s="500"/>
      <c r="VD28" s="500"/>
      <c r="VE28" s="500"/>
      <c r="VF28" s="500"/>
      <c r="VG28" s="500"/>
      <c r="VH28" s="500"/>
      <c r="VI28" s="500"/>
      <c r="VJ28" s="500"/>
      <c r="VK28" s="500"/>
      <c r="VL28" s="500"/>
      <c r="VM28" s="500"/>
      <c r="VN28" s="500"/>
      <c r="VO28" s="500"/>
      <c r="VP28" s="500"/>
      <c r="VQ28" s="500"/>
      <c r="VR28" s="500"/>
      <c r="VS28" s="500"/>
      <c r="VT28" s="500"/>
      <c r="VU28" s="500"/>
      <c r="VV28" s="500"/>
      <c r="VW28" s="500"/>
      <c r="VX28" s="500"/>
      <c r="VY28" s="500"/>
      <c r="VZ28" s="500"/>
      <c r="WA28" s="500"/>
      <c r="WB28" s="500"/>
      <c r="WC28" s="500"/>
      <c r="WD28" s="500"/>
      <c r="WE28" s="500"/>
      <c r="WF28" s="500"/>
      <c r="WG28" s="500"/>
      <c r="WH28" s="500"/>
      <c r="WI28" s="500"/>
      <c r="WJ28" s="500"/>
      <c r="WK28" s="500"/>
      <c r="WL28" s="500"/>
      <c r="WM28" s="500"/>
      <c r="WN28" s="500"/>
      <c r="WO28" s="500"/>
      <c r="WP28" s="500"/>
      <c r="WQ28" s="500"/>
      <c r="WR28" s="500"/>
      <c r="WS28" s="500"/>
      <c r="WT28" s="500"/>
      <c r="WU28" s="500"/>
      <c r="WV28" s="500"/>
      <c r="WW28" s="500"/>
      <c r="WX28" s="500"/>
      <c r="WY28" s="500"/>
      <c r="WZ28" s="500"/>
      <c r="XA28" s="500"/>
      <c r="XB28" s="500"/>
      <c r="XC28" s="500"/>
      <c r="XD28" s="500"/>
      <c r="XE28" s="500"/>
      <c r="XF28" s="500"/>
      <c r="XG28" s="500"/>
      <c r="XH28" s="500"/>
      <c r="XI28" s="500"/>
      <c r="XJ28" s="500"/>
      <c r="XK28" s="500"/>
      <c r="XL28" s="500"/>
      <c r="XM28" s="500"/>
      <c r="XN28" s="500"/>
      <c r="XO28" s="500"/>
      <c r="XP28" s="500"/>
      <c r="XQ28" s="500"/>
      <c r="XR28" s="500"/>
      <c r="XS28" s="500"/>
      <c r="XT28" s="500"/>
      <c r="XU28" s="500"/>
      <c r="XV28" s="500"/>
      <c r="XW28" s="500"/>
      <c r="XX28" s="500"/>
      <c r="XY28" s="500"/>
      <c r="XZ28" s="500"/>
      <c r="YA28" s="500"/>
      <c r="YB28" s="500"/>
      <c r="YC28" s="500"/>
      <c r="YD28" s="500"/>
      <c r="YE28" s="500"/>
      <c r="YF28" s="500"/>
      <c r="YG28" s="500"/>
      <c r="YH28" s="500"/>
      <c r="YI28" s="500"/>
      <c r="YJ28" s="500"/>
      <c r="YK28" s="500"/>
      <c r="YL28" s="500"/>
      <c r="YM28" s="500"/>
      <c r="YN28" s="500"/>
      <c r="YO28" s="500"/>
      <c r="YP28" s="500"/>
      <c r="YQ28" s="500"/>
      <c r="YR28" s="500"/>
      <c r="YS28" s="500"/>
      <c r="YT28" s="500"/>
      <c r="YU28" s="500"/>
      <c r="YV28" s="500"/>
      <c r="YW28" s="500"/>
      <c r="YX28" s="500"/>
      <c r="YY28" s="500"/>
      <c r="YZ28" s="500"/>
      <c r="ZA28" s="500"/>
      <c r="ZB28" s="500"/>
      <c r="ZC28" s="500"/>
      <c r="ZD28" s="500"/>
      <c r="ZE28" s="500"/>
      <c r="ZF28" s="500"/>
      <c r="ZG28" s="500"/>
      <c r="ZH28" s="500"/>
      <c r="ZI28" s="500"/>
      <c r="ZJ28" s="500"/>
      <c r="ZK28" s="500"/>
      <c r="ZL28" s="500"/>
      <c r="ZM28" s="500"/>
      <c r="ZN28" s="500"/>
      <c r="ZO28" s="500"/>
      <c r="ZP28" s="500"/>
      <c r="ZQ28" s="500"/>
      <c r="ZR28" s="500"/>
      <c r="ZS28" s="500"/>
      <c r="ZT28" s="500"/>
      <c r="ZU28" s="500"/>
      <c r="ZV28" s="500"/>
      <c r="ZW28" s="500"/>
      <c r="ZX28" s="500"/>
      <c r="ZY28" s="500"/>
      <c r="ZZ28" s="500"/>
      <c r="AAA28" s="500"/>
      <c r="AAB28" s="500"/>
      <c r="AAC28" s="500"/>
      <c r="AAD28" s="500"/>
      <c r="AAE28" s="500"/>
      <c r="AAF28" s="500"/>
      <c r="AAG28" s="500"/>
      <c r="AAH28" s="500"/>
      <c r="AAI28" s="500"/>
      <c r="AAJ28" s="500"/>
      <c r="AAK28" s="500"/>
      <c r="AAL28" s="500"/>
      <c r="AAM28" s="500"/>
      <c r="AAN28" s="500"/>
      <c r="AAO28" s="500"/>
      <c r="AAP28" s="500"/>
      <c r="AAQ28" s="500"/>
      <c r="AAR28" s="500"/>
      <c r="AAS28" s="500"/>
      <c r="AAT28" s="500"/>
      <c r="AAU28" s="500"/>
      <c r="AAV28" s="500"/>
      <c r="AAW28" s="500"/>
      <c r="AAX28" s="500"/>
      <c r="AAY28" s="500"/>
      <c r="AAZ28" s="500"/>
      <c r="ABA28" s="500"/>
      <c r="ABB28" s="500"/>
      <c r="ABC28" s="500"/>
      <c r="ABD28" s="500"/>
      <c r="ABE28" s="500"/>
      <c r="ABF28" s="500"/>
      <c r="ABG28" s="500"/>
      <c r="ABH28" s="500"/>
      <c r="ABI28" s="500"/>
      <c r="ABJ28" s="500"/>
      <c r="ABK28" s="500"/>
      <c r="ABL28" s="500"/>
      <c r="ABM28" s="500"/>
      <c r="ABN28" s="500"/>
      <c r="ABO28" s="500"/>
      <c r="ABP28" s="500"/>
      <c r="ABQ28" s="500"/>
      <c r="ABR28" s="500"/>
      <c r="ABS28" s="500"/>
      <c r="ABT28" s="500"/>
      <c r="ABU28" s="500"/>
      <c r="ABV28" s="500"/>
      <c r="ABW28" s="500"/>
      <c r="ABX28" s="500"/>
      <c r="ABY28" s="500"/>
      <c r="ABZ28" s="500"/>
      <c r="ACA28" s="500"/>
      <c r="ACB28" s="500"/>
      <c r="ACC28" s="500"/>
      <c r="ACD28" s="500"/>
      <c r="ACE28" s="500"/>
      <c r="ACF28" s="500"/>
      <c r="ACG28" s="500"/>
      <c r="ACH28" s="500"/>
      <c r="ACI28" s="500"/>
      <c r="ACJ28" s="500"/>
      <c r="ACK28" s="500"/>
      <c r="ACL28" s="500"/>
      <c r="ACM28" s="500"/>
      <c r="ACN28" s="500"/>
      <c r="ACO28" s="500"/>
      <c r="ACP28" s="500"/>
      <c r="ACQ28" s="500"/>
      <c r="ACR28" s="500"/>
      <c r="ACS28" s="500"/>
      <c r="ACT28" s="500"/>
      <c r="ACU28" s="500"/>
      <c r="ACV28" s="500"/>
      <c r="ACW28" s="500"/>
      <c r="ACX28" s="500"/>
      <c r="ACY28" s="500"/>
      <c r="ACZ28" s="500"/>
      <c r="ADA28" s="500"/>
      <c r="ADB28" s="500"/>
      <c r="ADC28" s="500"/>
      <c r="ADD28" s="500"/>
      <c r="ADE28" s="500"/>
      <c r="ADF28" s="500"/>
      <c r="ADG28" s="500"/>
      <c r="ADH28" s="500"/>
      <c r="ADI28" s="500"/>
      <c r="ADJ28" s="500"/>
      <c r="ADK28" s="500"/>
      <c r="ADL28" s="500"/>
      <c r="ADM28" s="500"/>
      <c r="ADN28" s="500"/>
      <c r="ADO28" s="500"/>
      <c r="ADP28" s="500"/>
      <c r="ADQ28" s="500"/>
      <c r="ADR28" s="500"/>
      <c r="ADS28" s="500"/>
      <c r="ADT28" s="500"/>
      <c r="ADU28" s="500"/>
      <c r="ADV28" s="500"/>
      <c r="ADW28" s="500"/>
      <c r="ADX28" s="500"/>
      <c r="ADY28" s="500"/>
      <c r="ADZ28" s="500"/>
      <c r="AEA28" s="500"/>
      <c r="AEB28" s="500"/>
      <c r="AEC28" s="500"/>
      <c r="AED28" s="500"/>
      <c r="AEE28" s="500"/>
      <c r="AEF28" s="500"/>
      <c r="AEG28" s="500"/>
      <c r="AEH28" s="500"/>
      <c r="AEI28" s="500"/>
      <c r="AEJ28" s="500"/>
      <c r="AEK28" s="500"/>
      <c r="AEL28" s="500"/>
      <c r="AEM28" s="500"/>
      <c r="AEN28" s="500"/>
      <c r="AEO28" s="500"/>
      <c r="AEP28" s="500"/>
      <c r="AEQ28" s="500"/>
      <c r="AER28" s="500"/>
      <c r="AES28" s="500"/>
      <c r="AET28" s="500"/>
      <c r="AEU28" s="500"/>
      <c r="AEV28" s="500"/>
      <c r="AEW28" s="500"/>
      <c r="AEX28" s="500"/>
      <c r="AEY28" s="500"/>
      <c r="AEZ28" s="500"/>
      <c r="AFA28" s="500"/>
      <c r="AFB28" s="500"/>
      <c r="AFC28" s="500"/>
      <c r="AFD28" s="500"/>
      <c r="AFE28" s="500"/>
      <c r="AFF28" s="500"/>
      <c r="AFG28" s="500"/>
      <c r="AFH28" s="500"/>
      <c r="AFI28" s="500"/>
      <c r="AFJ28" s="500"/>
      <c r="AFK28" s="500"/>
      <c r="AFL28" s="500"/>
      <c r="AFM28" s="500"/>
      <c r="AFN28" s="500"/>
      <c r="AFO28" s="500"/>
      <c r="AFP28" s="500"/>
      <c r="AFQ28" s="500"/>
      <c r="AFR28" s="500"/>
      <c r="AFS28" s="500"/>
      <c r="AFT28" s="500"/>
      <c r="AFU28" s="500"/>
      <c r="AFV28" s="500"/>
      <c r="AFW28" s="500"/>
      <c r="AFX28" s="500"/>
      <c r="AFY28" s="500"/>
      <c r="AFZ28" s="500"/>
      <c r="AGA28" s="500"/>
      <c r="AGB28" s="500"/>
      <c r="AGC28" s="500"/>
      <c r="AGD28" s="500"/>
      <c r="AGE28" s="500"/>
      <c r="AGF28" s="500"/>
      <c r="AGG28" s="500"/>
      <c r="AGH28" s="500"/>
      <c r="AGI28" s="500"/>
      <c r="AGJ28" s="500"/>
      <c r="AGK28" s="500"/>
      <c r="AGL28" s="500"/>
      <c r="AGM28" s="500"/>
      <c r="AGN28" s="500"/>
      <c r="AGO28" s="500"/>
      <c r="AGP28" s="500"/>
      <c r="AGQ28" s="500"/>
      <c r="AGR28" s="500"/>
      <c r="AGS28" s="500"/>
      <c r="AGT28" s="500"/>
      <c r="AGU28" s="500"/>
      <c r="AGV28" s="500"/>
      <c r="AGW28" s="500"/>
      <c r="AGX28" s="500"/>
      <c r="AGY28" s="500"/>
      <c r="AGZ28" s="500"/>
      <c r="AHA28" s="500"/>
      <c r="AHB28" s="500"/>
      <c r="AHC28" s="500"/>
      <c r="AHD28" s="500"/>
      <c r="AHE28" s="500"/>
      <c r="AHF28" s="500"/>
      <c r="AHG28" s="500"/>
      <c r="AHH28" s="500"/>
      <c r="AHI28" s="500"/>
      <c r="AHJ28" s="500"/>
      <c r="AHK28" s="500"/>
      <c r="AHL28" s="500"/>
      <c r="AHM28" s="500"/>
      <c r="AHN28" s="500"/>
      <c r="AHO28" s="500"/>
      <c r="AHP28" s="500"/>
      <c r="AHQ28" s="500"/>
      <c r="AHR28" s="500"/>
      <c r="AHS28" s="500"/>
      <c r="AHT28" s="500"/>
      <c r="AHU28" s="500"/>
      <c r="AHV28" s="500"/>
      <c r="AHW28" s="500"/>
      <c r="AHX28" s="500"/>
      <c r="AHY28" s="500"/>
      <c r="AHZ28" s="500"/>
      <c r="AIA28" s="500"/>
      <c r="AIB28" s="500"/>
      <c r="AIC28" s="500"/>
      <c r="AID28" s="500"/>
      <c r="AIE28" s="500"/>
      <c r="AIF28" s="500"/>
      <c r="AIG28" s="500"/>
      <c r="AIH28" s="500"/>
      <c r="AII28" s="500"/>
      <c r="AIJ28" s="500"/>
      <c r="AIK28" s="500"/>
      <c r="AIL28" s="500"/>
      <c r="AIM28" s="500"/>
      <c r="AIN28" s="500"/>
      <c r="AIO28" s="500"/>
      <c r="AIP28" s="500"/>
      <c r="AIQ28" s="500"/>
      <c r="AIR28" s="500"/>
      <c r="AIS28" s="500"/>
      <c r="AIT28" s="500"/>
      <c r="AIU28" s="500"/>
      <c r="AIV28" s="500"/>
      <c r="AIW28" s="500"/>
      <c r="AIX28" s="500"/>
      <c r="AIY28" s="500"/>
      <c r="AIZ28" s="500"/>
      <c r="AJA28" s="500"/>
      <c r="AJB28" s="500"/>
      <c r="AJC28" s="500"/>
      <c r="AJD28" s="500"/>
      <c r="AJE28" s="500"/>
      <c r="AJF28" s="500"/>
      <c r="AJG28" s="500"/>
      <c r="AJH28" s="500"/>
      <c r="AJI28" s="500"/>
      <c r="AJJ28" s="500"/>
      <c r="AJK28" s="500"/>
      <c r="AJL28" s="500"/>
      <c r="AJM28" s="500"/>
      <c r="AJN28" s="500"/>
      <c r="AJO28" s="500"/>
      <c r="AJP28" s="500"/>
      <c r="AJQ28" s="500"/>
      <c r="AJR28" s="500"/>
      <c r="AJS28" s="500"/>
      <c r="AJT28" s="500"/>
      <c r="AJU28" s="500"/>
      <c r="AJV28" s="500"/>
      <c r="AJW28" s="500"/>
      <c r="AJX28" s="500"/>
      <c r="AJY28" s="500"/>
      <c r="AJZ28" s="500"/>
      <c r="AKA28" s="500"/>
      <c r="AKB28" s="500"/>
      <c r="AKC28" s="500"/>
      <c r="AKD28" s="500"/>
      <c r="AKE28" s="500"/>
      <c r="AKF28" s="500"/>
      <c r="AKG28" s="500"/>
      <c r="AKH28" s="500"/>
      <c r="AKI28" s="500"/>
      <c r="AKJ28" s="500"/>
      <c r="AKK28" s="500"/>
      <c r="AKL28" s="500"/>
      <c r="AKM28" s="500"/>
      <c r="AKN28" s="500"/>
      <c r="AKO28" s="500"/>
      <c r="AKP28" s="500"/>
      <c r="AKQ28" s="500"/>
      <c r="AKR28" s="500"/>
      <c r="AKS28" s="500"/>
      <c r="AKT28" s="500"/>
      <c r="AKU28" s="500"/>
      <c r="AKV28" s="500"/>
      <c r="AKW28" s="500"/>
      <c r="AKX28" s="500"/>
      <c r="AKY28" s="500"/>
      <c r="AKZ28" s="500"/>
      <c r="ALA28" s="500"/>
      <c r="ALB28" s="500"/>
      <c r="ALC28" s="500"/>
      <c r="ALD28" s="500"/>
      <c r="ALE28" s="500"/>
      <c r="ALF28" s="500"/>
      <c r="ALG28" s="500"/>
      <c r="ALH28" s="500"/>
      <c r="ALI28" s="500"/>
      <c r="ALJ28" s="500"/>
      <c r="ALK28" s="500"/>
      <c r="ALL28" s="500"/>
      <c r="ALM28" s="500"/>
      <c r="ALN28" s="500"/>
      <c r="ALO28" s="500"/>
      <c r="ALP28" s="500"/>
      <c r="ALQ28" s="500"/>
      <c r="ALR28" s="500"/>
      <c r="ALS28" s="500"/>
      <c r="ALT28" s="500"/>
      <c r="ALU28" s="500"/>
      <c r="ALV28" s="500"/>
      <c r="ALW28" s="500"/>
      <c r="ALX28" s="500"/>
      <c r="ALY28" s="500"/>
      <c r="ALZ28" s="500"/>
      <c r="AMA28" s="500"/>
      <c r="AMB28" s="500"/>
      <c r="AMC28" s="500"/>
      <c r="AMD28" s="500"/>
      <c r="AME28" s="500"/>
      <c r="AMF28" s="500"/>
      <c r="AMG28" s="500"/>
      <c r="AMH28" s="500"/>
      <c r="AMI28" s="500"/>
      <c r="AMJ28" s="500"/>
    </row>
    <row r="29" spans="1:1024" s="38" customFormat="1" ht="25.5" x14ac:dyDescent="0.25">
      <c r="A29" s="1069">
        <v>22</v>
      </c>
      <c r="B29" s="1069" t="s">
        <v>86</v>
      </c>
      <c r="C29" s="1072" t="s">
        <v>107</v>
      </c>
      <c r="D29" s="1074">
        <v>1</v>
      </c>
      <c r="E29" s="1107">
        <v>1</v>
      </c>
      <c r="F29" s="1108">
        <v>1</v>
      </c>
      <c r="G29" s="1109">
        <v>1</v>
      </c>
      <c r="H29" s="1107">
        <v>1</v>
      </c>
      <c r="I29" s="1108">
        <v>1</v>
      </c>
      <c r="J29" s="1109">
        <v>1</v>
      </c>
      <c r="K29" s="567">
        <v>1</v>
      </c>
      <c r="L29" s="567">
        <v>0.98</v>
      </c>
      <c r="M29" s="567">
        <v>1</v>
      </c>
      <c r="N29" s="1006">
        <v>0.61</v>
      </c>
      <c r="O29" s="1122">
        <v>0.54700000000000004</v>
      </c>
      <c r="P29" s="1122">
        <v>0.5</v>
      </c>
      <c r="Q29" s="548">
        <v>0.30599999999999999</v>
      </c>
      <c r="R29" s="1006">
        <v>0.75</v>
      </c>
      <c r="S29" s="1125">
        <v>0.53</v>
      </c>
      <c r="T29" s="1125">
        <v>0.75</v>
      </c>
      <c r="U29" s="1125">
        <v>0.45</v>
      </c>
      <c r="V29" s="1125">
        <v>0.37</v>
      </c>
      <c r="W29" s="548">
        <v>0.5</v>
      </c>
      <c r="X29" s="959">
        <f t="shared" si="0"/>
        <v>0.95688461538461522</v>
      </c>
      <c r="Y29" s="549"/>
    </row>
    <row r="30" spans="1:1024" s="38" customFormat="1" ht="25.5" x14ac:dyDescent="0.25">
      <c r="A30" s="1069">
        <v>23</v>
      </c>
      <c r="B30" s="1069" t="s">
        <v>86</v>
      </c>
      <c r="C30" s="1072" t="s">
        <v>108</v>
      </c>
      <c r="D30" s="1074">
        <v>1</v>
      </c>
      <c r="E30" s="1080">
        <v>1</v>
      </c>
      <c r="F30" s="1081">
        <v>1</v>
      </c>
      <c r="G30" s="1075">
        <v>1</v>
      </c>
      <c r="H30" s="1080">
        <v>1</v>
      </c>
      <c r="I30" s="1081">
        <v>1</v>
      </c>
      <c r="J30" s="1075">
        <v>1</v>
      </c>
      <c r="K30" s="1139">
        <v>1</v>
      </c>
      <c r="L30" s="1139">
        <v>0.9</v>
      </c>
      <c r="M30" s="1139">
        <v>1</v>
      </c>
      <c r="N30" s="1006">
        <v>0.72</v>
      </c>
      <c r="O30" s="1122">
        <v>0.56999999999999995</v>
      </c>
      <c r="P30" s="1122">
        <v>0.81</v>
      </c>
      <c r="Q30" s="574">
        <v>0.8</v>
      </c>
      <c r="R30" s="1006">
        <v>0.73</v>
      </c>
      <c r="S30" s="1125">
        <v>0.23</v>
      </c>
      <c r="T30" s="1125">
        <v>0.5</v>
      </c>
      <c r="U30" s="1125">
        <v>0.7</v>
      </c>
      <c r="V30" s="1125">
        <v>0.3</v>
      </c>
      <c r="W30" s="572">
        <v>1</v>
      </c>
      <c r="X30" s="959">
        <f t="shared" si="0"/>
        <v>1.0684615384615386</v>
      </c>
      <c r="Y30" s="573"/>
    </row>
    <row r="31" spans="1:1024" s="38" customFormat="1" ht="25.5" x14ac:dyDescent="0.25">
      <c r="A31" s="1069">
        <v>24</v>
      </c>
      <c r="B31" s="1069" t="s">
        <v>86</v>
      </c>
      <c r="C31" s="1072" t="s">
        <v>109</v>
      </c>
      <c r="D31" s="1074">
        <v>1</v>
      </c>
      <c r="E31" s="602">
        <v>1</v>
      </c>
      <c r="F31" s="603">
        <v>1</v>
      </c>
      <c r="G31" s="604">
        <v>1</v>
      </c>
      <c r="H31" s="602">
        <v>1</v>
      </c>
      <c r="I31" s="603">
        <v>1</v>
      </c>
      <c r="J31" s="604">
        <v>1</v>
      </c>
      <c r="K31" s="1139">
        <v>0.97799999999999998</v>
      </c>
      <c r="L31" s="1139">
        <v>0.96199999999999997</v>
      </c>
      <c r="M31" s="1139">
        <v>0.998</v>
      </c>
      <c r="N31" s="1006">
        <v>0.75</v>
      </c>
      <c r="O31" s="1122">
        <v>0.86</v>
      </c>
      <c r="P31" s="1122">
        <v>0.78</v>
      </c>
      <c r="Q31" s="599">
        <v>0.85499999999999998</v>
      </c>
      <c r="R31" s="1006">
        <v>0.72</v>
      </c>
      <c r="S31" s="1125">
        <v>0.78</v>
      </c>
      <c r="T31" s="1125">
        <v>0.3</v>
      </c>
      <c r="U31" s="1125">
        <v>0.85</v>
      </c>
      <c r="V31" s="1125">
        <v>0.8</v>
      </c>
      <c r="W31" s="599">
        <v>0.8</v>
      </c>
      <c r="X31" s="959">
        <f t="shared" si="0"/>
        <v>1.2038076923076924</v>
      </c>
      <c r="Y31" s="601"/>
    </row>
    <row r="32" spans="1:1024" s="38" customFormat="1" ht="25.5" x14ac:dyDescent="0.25">
      <c r="A32" s="1069">
        <v>25</v>
      </c>
      <c r="B32" s="1069" t="s">
        <v>86</v>
      </c>
      <c r="C32" s="1072" t="s">
        <v>110</v>
      </c>
      <c r="D32" s="1074">
        <v>1</v>
      </c>
      <c r="E32" s="1080">
        <v>1</v>
      </c>
      <c r="F32" s="1081">
        <v>1</v>
      </c>
      <c r="G32" s="1075">
        <v>1</v>
      </c>
      <c r="H32" s="1080">
        <v>1</v>
      </c>
      <c r="I32" s="1081">
        <v>1</v>
      </c>
      <c r="J32" s="1075">
        <v>1</v>
      </c>
      <c r="K32" s="491">
        <v>1</v>
      </c>
      <c r="L32" s="491">
        <v>1</v>
      </c>
      <c r="M32" s="491">
        <v>1</v>
      </c>
      <c r="N32" s="1006">
        <v>0.52</v>
      </c>
      <c r="O32" s="1122">
        <v>0.74399999999999999</v>
      </c>
      <c r="P32" s="1122">
        <v>0.59</v>
      </c>
      <c r="Q32" s="629">
        <v>0.61</v>
      </c>
      <c r="R32" s="1006">
        <v>0.75</v>
      </c>
      <c r="S32" s="1125">
        <v>0.53500000000000003</v>
      </c>
      <c r="T32" s="1125">
        <v>0.64</v>
      </c>
      <c r="U32" s="1125">
        <v>0.78</v>
      </c>
      <c r="V32" s="1125">
        <v>0.32</v>
      </c>
      <c r="W32" s="629">
        <v>0.2</v>
      </c>
      <c r="X32" s="959">
        <f t="shared" si="0"/>
        <v>1.002576923076923</v>
      </c>
      <c r="Y32" s="630"/>
    </row>
    <row r="33" spans="1:25" s="38" customFormat="1" ht="25.5" x14ac:dyDescent="0.25">
      <c r="A33" s="1069">
        <v>26</v>
      </c>
      <c r="B33" s="1069" t="s">
        <v>86</v>
      </c>
      <c r="C33" s="1077" t="s">
        <v>342</v>
      </c>
      <c r="D33" s="1074">
        <v>11</v>
      </c>
      <c r="E33" s="1080">
        <v>1</v>
      </c>
      <c r="F33" s="1081">
        <v>1</v>
      </c>
      <c r="G33" s="1075">
        <v>1</v>
      </c>
      <c r="H33" s="1080">
        <v>1</v>
      </c>
      <c r="I33" s="1081">
        <v>1</v>
      </c>
      <c r="J33" s="1075">
        <v>1</v>
      </c>
      <c r="K33" s="491">
        <v>0.99</v>
      </c>
      <c r="L33" s="491">
        <v>0.99</v>
      </c>
      <c r="M33" s="491">
        <v>1</v>
      </c>
      <c r="N33" s="1006">
        <v>0.7</v>
      </c>
      <c r="O33" s="1122">
        <v>0.67400000000000004</v>
      </c>
      <c r="P33" s="1122">
        <v>0.75</v>
      </c>
      <c r="Q33" s="653">
        <v>0.62</v>
      </c>
      <c r="R33" s="1006">
        <v>0.92</v>
      </c>
      <c r="S33" s="1125">
        <v>0.53500000000000003</v>
      </c>
      <c r="T33" s="1125">
        <v>0.75</v>
      </c>
      <c r="U33" s="1125">
        <v>0.8</v>
      </c>
      <c r="V33" s="1125">
        <v>0.8</v>
      </c>
      <c r="W33" s="653">
        <v>1</v>
      </c>
      <c r="X33" s="959">
        <f t="shared" si="0"/>
        <v>1.2148846153846156</v>
      </c>
      <c r="Y33" s="654"/>
    </row>
    <row r="34" spans="1:25" s="38" customFormat="1" ht="25.5" x14ac:dyDescent="0.25">
      <c r="A34" s="1069">
        <v>27</v>
      </c>
      <c r="B34" s="1069" t="s">
        <v>86</v>
      </c>
      <c r="C34" s="1072" t="s">
        <v>112</v>
      </c>
      <c r="D34" s="1074">
        <v>1</v>
      </c>
      <c r="E34" s="1080">
        <v>1</v>
      </c>
      <c r="F34" s="1081">
        <v>1</v>
      </c>
      <c r="G34" s="1075">
        <v>1</v>
      </c>
      <c r="H34" s="1080">
        <v>1</v>
      </c>
      <c r="I34" s="1081">
        <v>1</v>
      </c>
      <c r="J34" s="1075">
        <v>1</v>
      </c>
      <c r="K34" s="491">
        <v>1</v>
      </c>
      <c r="L34" s="491">
        <v>1</v>
      </c>
      <c r="M34" s="491">
        <v>1</v>
      </c>
      <c r="N34" s="1006">
        <v>0.21</v>
      </c>
      <c r="O34" s="1122">
        <v>0.76700000000000002</v>
      </c>
      <c r="P34" s="1122">
        <v>0.63</v>
      </c>
      <c r="Q34" s="677">
        <v>0.34</v>
      </c>
      <c r="R34" s="1006">
        <v>0.8</v>
      </c>
      <c r="S34" s="1125">
        <v>0.75</v>
      </c>
      <c r="T34" s="1125">
        <v>0.57999999999999996</v>
      </c>
      <c r="U34" s="1125">
        <v>0.63</v>
      </c>
      <c r="V34" s="1125">
        <v>0.4</v>
      </c>
      <c r="W34" s="677">
        <v>1</v>
      </c>
      <c r="X34" s="959">
        <f t="shared" si="0"/>
        <v>1.0508076923076921</v>
      </c>
      <c r="Y34" s="678"/>
    </row>
    <row r="35" spans="1:25" s="38" customFormat="1" ht="25.5" x14ac:dyDescent="0.25">
      <c r="A35" s="1069">
        <v>28</v>
      </c>
      <c r="B35" s="1069" t="s">
        <v>86</v>
      </c>
      <c r="C35" s="1077" t="s">
        <v>343</v>
      </c>
      <c r="D35" s="1074">
        <v>11</v>
      </c>
      <c r="E35" s="1080">
        <v>1</v>
      </c>
      <c r="F35" s="1081">
        <v>1</v>
      </c>
      <c r="G35" s="1075">
        <v>1</v>
      </c>
      <c r="H35" s="1080">
        <v>1</v>
      </c>
      <c r="I35" s="1081">
        <v>1</v>
      </c>
      <c r="J35" s="1075">
        <v>1</v>
      </c>
      <c r="K35" s="491">
        <v>1</v>
      </c>
      <c r="L35" s="491">
        <v>1</v>
      </c>
      <c r="M35" s="491">
        <v>1</v>
      </c>
      <c r="N35" s="1006">
        <v>0.75</v>
      </c>
      <c r="O35" s="1122">
        <v>0.628</v>
      </c>
      <c r="P35" s="1122">
        <v>0.54</v>
      </c>
      <c r="Q35" s="703">
        <v>0.65</v>
      </c>
      <c r="R35" s="1006">
        <v>0.77</v>
      </c>
      <c r="S35" s="1125">
        <v>0.46</v>
      </c>
      <c r="T35" s="1125">
        <v>0.7</v>
      </c>
      <c r="U35" s="1125">
        <v>0.75</v>
      </c>
      <c r="V35" s="1125">
        <v>0</v>
      </c>
      <c r="W35" s="703">
        <v>1</v>
      </c>
      <c r="X35" s="959">
        <f t="shared" si="0"/>
        <v>1.0670769230769233</v>
      </c>
      <c r="Y35" s="705"/>
    </row>
    <row r="36" spans="1:25" s="38" customFormat="1" ht="38.25" x14ac:dyDescent="0.25">
      <c r="A36" s="1069">
        <v>29</v>
      </c>
      <c r="B36" s="1069" t="s">
        <v>86</v>
      </c>
      <c r="C36" s="1077" t="s">
        <v>345</v>
      </c>
      <c r="D36" s="1074">
        <v>11</v>
      </c>
      <c r="E36" s="1110">
        <v>1</v>
      </c>
      <c r="F36" s="1111">
        <v>1</v>
      </c>
      <c r="G36" s="1112">
        <v>1</v>
      </c>
      <c r="H36" s="1110">
        <v>1</v>
      </c>
      <c r="I36" s="1111">
        <v>1</v>
      </c>
      <c r="J36" s="1112">
        <v>1</v>
      </c>
      <c r="K36" s="491">
        <v>0.99099999999999999</v>
      </c>
      <c r="L36" s="491">
        <v>0.98099999999999998</v>
      </c>
      <c r="M36" s="491">
        <v>1</v>
      </c>
      <c r="N36" s="1006">
        <v>0.8</v>
      </c>
      <c r="O36" s="1122">
        <v>0.81399999999999995</v>
      </c>
      <c r="P36" s="1122">
        <v>0.52</v>
      </c>
      <c r="Q36" s="729">
        <v>0.57999999999999996</v>
      </c>
      <c r="R36" s="1006">
        <v>0.6</v>
      </c>
      <c r="S36" s="1125">
        <v>0.79</v>
      </c>
      <c r="T36" s="1125">
        <v>0.4</v>
      </c>
      <c r="U36" s="1125">
        <v>0.55000000000000004</v>
      </c>
      <c r="V36" s="1125">
        <v>0.15</v>
      </c>
      <c r="W36" s="729">
        <v>1</v>
      </c>
      <c r="X36" s="959">
        <f t="shared" si="0"/>
        <v>1.0587692307692309</v>
      </c>
      <c r="Y36" s="730"/>
    </row>
    <row r="37" spans="1:25" s="38" customFormat="1" ht="25.5" x14ac:dyDescent="0.25">
      <c r="A37" s="1069">
        <v>30</v>
      </c>
      <c r="B37" s="1069" t="s">
        <v>86</v>
      </c>
      <c r="C37" s="1072" t="s">
        <v>114</v>
      </c>
      <c r="D37" s="1074">
        <v>1</v>
      </c>
      <c r="E37" s="1080">
        <v>1</v>
      </c>
      <c r="F37" s="1081">
        <v>1</v>
      </c>
      <c r="G37" s="1075">
        <v>1</v>
      </c>
      <c r="H37" s="1080">
        <v>1</v>
      </c>
      <c r="I37" s="1081">
        <v>1</v>
      </c>
      <c r="J37" s="1075">
        <v>1</v>
      </c>
      <c r="K37" s="491">
        <v>1</v>
      </c>
      <c r="L37" s="491">
        <v>0.98</v>
      </c>
      <c r="M37" s="491">
        <v>1</v>
      </c>
      <c r="N37" s="1006">
        <v>0.6</v>
      </c>
      <c r="O37" s="1122">
        <v>0.55800000000000005</v>
      </c>
      <c r="P37" s="1122">
        <v>0.65</v>
      </c>
      <c r="Q37" s="752">
        <v>0.68899999999999995</v>
      </c>
      <c r="R37" s="1006">
        <v>0.6</v>
      </c>
      <c r="S37" s="1125">
        <v>0.87</v>
      </c>
      <c r="T37" s="1125">
        <v>0.55000000000000004</v>
      </c>
      <c r="U37" s="1125">
        <v>0.63</v>
      </c>
      <c r="V37" s="1125">
        <v>0.2</v>
      </c>
      <c r="W37" s="752">
        <v>1</v>
      </c>
      <c r="X37" s="959">
        <f t="shared" si="0"/>
        <v>1.0761923076923077</v>
      </c>
      <c r="Y37" s="754"/>
    </row>
    <row r="38" spans="1:25" s="38" customFormat="1" ht="25.5" x14ac:dyDescent="0.25">
      <c r="A38" s="1069">
        <v>31</v>
      </c>
      <c r="B38" s="1069" t="s">
        <v>86</v>
      </c>
      <c r="C38" s="1077" t="s">
        <v>344</v>
      </c>
      <c r="D38" s="1074">
        <v>11</v>
      </c>
      <c r="E38" s="1080">
        <v>1</v>
      </c>
      <c r="F38" s="1081">
        <v>1</v>
      </c>
      <c r="G38" s="1075">
        <v>1</v>
      </c>
      <c r="H38" s="1080">
        <v>1</v>
      </c>
      <c r="I38" s="1081">
        <v>1</v>
      </c>
      <c r="J38" s="1075">
        <v>1</v>
      </c>
      <c r="K38" s="1143">
        <v>1</v>
      </c>
      <c r="L38" s="1143">
        <v>0.98</v>
      </c>
      <c r="M38" s="1143">
        <v>1</v>
      </c>
      <c r="N38" s="1006">
        <v>0.78</v>
      </c>
      <c r="O38" s="1122">
        <v>0.66300000000000003</v>
      </c>
      <c r="P38" s="1122">
        <v>0.46</v>
      </c>
      <c r="Q38" s="778">
        <v>0.41</v>
      </c>
      <c r="R38" s="1006">
        <v>0.74</v>
      </c>
      <c r="S38" s="1125">
        <v>0.53200000000000003</v>
      </c>
      <c r="T38" s="1125">
        <v>0</v>
      </c>
      <c r="U38" s="1125">
        <v>0.5</v>
      </c>
      <c r="V38" s="1125">
        <v>0.8</v>
      </c>
      <c r="W38" s="775">
        <v>0.78</v>
      </c>
      <c r="X38" s="959">
        <f t="shared" si="0"/>
        <v>0.99749999999999983</v>
      </c>
      <c r="Y38" s="777"/>
    </row>
    <row r="39" spans="1:25" s="38" customFormat="1" ht="25.5" x14ac:dyDescent="0.25">
      <c r="A39" s="1069">
        <v>32</v>
      </c>
      <c r="B39" s="1069" t="s">
        <v>86</v>
      </c>
      <c r="C39" s="1072" t="s">
        <v>115</v>
      </c>
      <c r="D39" s="1074">
        <v>1</v>
      </c>
      <c r="E39" s="1080">
        <v>1</v>
      </c>
      <c r="F39" s="1081">
        <v>1</v>
      </c>
      <c r="G39" s="1075">
        <v>1</v>
      </c>
      <c r="H39" s="1080">
        <v>1</v>
      </c>
      <c r="I39" s="1081">
        <v>1</v>
      </c>
      <c r="J39" s="1075">
        <v>1</v>
      </c>
      <c r="K39" s="491">
        <v>1</v>
      </c>
      <c r="L39" s="491">
        <v>1</v>
      </c>
      <c r="M39" s="491">
        <v>1</v>
      </c>
      <c r="N39" s="1006">
        <v>0.65</v>
      </c>
      <c r="O39" s="1122">
        <v>0.73299999999999998</v>
      </c>
      <c r="P39" s="1122">
        <v>0.76</v>
      </c>
      <c r="Q39" s="802">
        <v>0.48</v>
      </c>
      <c r="R39" s="1006">
        <v>0.6</v>
      </c>
      <c r="S39" s="1125">
        <v>0.23</v>
      </c>
      <c r="T39" s="1125">
        <v>0.78</v>
      </c>
      <c r="U39" s="1125">
        <v>0.79</v>
      </c>
      <c r="V39" s="1125">
        <v>0.85</v>
      </c>
      <c r="W39" s="802">
        <v>0.5</v>
      </c>
      <c r="X39" s="959">
        <f t="shared" si="0"/>
        <v>1.0814999999999999</v>
      </c>
      <c r="Y39" s="804"/>
    </row>
    <row r="40" spans="1:25" s="38" customFormat="1" ht="25.5" x14ac:dyDescent="0.25">
      <c r="A40" s="1069">
        <v>33</v>
      </c>
      <c r="B40" s="1069" t="s">
        <v>86</v>
      </c>
      <c r="C40" s="1072" t="s">
        <v>116</v>
      </c>
      <c r="D40" s="1074">
        <v>1</v>
      </c>
      <c r="E40" s="1080">
        <v>1</v>
      </c>
      <c r="F40" s="1081">
        <v>1</v>
      </c>
      <c r="G40" s="1075">
        <v>1</v>
      </c>
      <c r="H40" s="1080">
        <v>1</v>
      </c>
      <c r="I40" s="1081">
        <v>1</v>
      </c>
      <c r="J40" s="1075">
        <v>1</v>
      </c>
      <c r="K40" s="491">
        <v>0.93400000000000005</v>
      </c>
      <c r="L40" s="491">
        <v>0.95099999999999996</v>
      </c>
      <c r="M40" s="491">
        <v>1</v>
      </c>
      <c r="N40" s="1006">
        <v>0.65</v>
      </c>
      <c r="O40" s="1122">
        <v>0.72</v>
      </c>
      <c r="P40" s="1122">
        <v>0.78</v>
      </c>
      <c r="Q40" s="822">
        <v>0.74</v>
      </c>
      <c r="R40" s="1006">
        <v>0.64</v>
      </c>
      <c r="S40" s="1125">
        <v>0.55300000000000005</v>
      </c>
      <c r="T40" s="1125">
        <v>0.63</v>
      </c>
      <c r="U40" s="1125">
        <v>0.55000000000000004</v>
      </c>
      <c r="V40" s="1125">
        <v>0.31</v>
      </c>
      <c r="W40" s="822">
        <v>1</v>
      </c>
      <c r="X40" s="959">
        <f t="shared" si="0"/>
        <v>1.0913076923076923</v>
      </c>
      <c r="Y40" s="824"/>
    </row>
    <row r="41" spans="1:25" s="38" customFormat="1" ht="25.5" x14ac:dyDescent="0.25">
      <c r="A41" s="1069">
        <v>34</v>
      </c>
      <c r="B41" s="1069" t="s">
        <v>86</v>
      </c>
      <c r="C41" s="1072" t="s">
        <v>117</v>
      </c>
      <c r="D41" s="1074">
        <v>1</v>
      </c>
      <c r="E41" s="1080">
        <v>1</v>
      </c>
      <c r="F41" s="1081">
        <v>1</v>
      </c>
      <c r="G41" s="1075">
        <v>1</v>
      </c>
      <c r="H41" s="1080">
        <v>1</v>
      </c>
      <c r="I41" s="1081">
        <v>1</v>
      </c>
      <c r="J41" s="1075">
        <v>1</v>
      </c>
      <c r="K41" s="491">
        <v>1</v>
      </c>
      <c r="L41" s="491">
        <v>1</v>
      </c>
      <c r="M41" s="491">
        <v>1</v>
      </c>
      <c r="N41" s="1006">
        <v>0.6</v>
      </c>
      <c r="O41" s="1122">
        <v>0.74399999999999999</v>
      </c>
      <c r="P41" s="1122">
        <v>0.63</v>
      </c>
      <c r="Q41" s="845">
        <v>0.51</v>
      </c>
      <c r="R41" s="1006">
        <v>0.74</v>
      </c>
      <c r="S41" s="1125">
        <v>0.52</v>
      </c>
      <c r="T41" s="1125">
        <v>0.75</v>
      </c>
      <c r="U41" s="1125">
        <v>0.68</v>
      </c>
      <c r="V41" s="1125">
        <v>0.24</v>
      </c>
      <c r="W41" s="845">
        <v>1</v>
      </c>
      <c r="X41" s="959">
        <f t="shared" si="0"/>
        <v>1.0862307692307693</v>
      </c>
      <c r="Y41" s="847"/>
    </row>
    <row r="42" spans="1:25" s="38" customFormat="1" ht="25.5" x14ac:dyDescent="0.25">
      <c r="A42" s="1069">
        <v>35</v>
      </c>
      <c r="B42" s="1069" t="s">
        <v>86</v>
      </c>
      <c r="C42" s="1072" t="s">
        <v>118</v>
      </c>
      <c r="D42" s="1074">
        <v>1</v>
      </c>
      <c r="E42" s="1080">
        <v>1</v>
      </c>
      <c r="F42" s="1081">
        <v>1</v>
      </c>
      <c r="G42" s="1075">
        <v>1</v>
      </c>
      <c r="H42" s="1080">
        <v>1</v>
      </c>
      <c r="I42" s="1081">
        <v>1</v>
      </c>
      <c r="J42" s="1075">
        <v>1</v>
      </c>
      <c r="K42" s="491">
        <v>1</v>
      </c>
      <c r="L42" s="491">
        <v>1</v>
      </c>
      <c r="M42" s="491">
        <v>1</v>
      </c>
      <c r="N42" s="1006">
        <v>0.86</v>
      </c>
      <c r="O42" s="1122">
        <v>0.25600000000000001</v>
      </c>
      <c r="P42" s="1122">
        <v>0.49</v>
      </c>
      <c r="Q42" s="868">
        <v>0.49</v>
      </c>
      <c r="R42" s="1006">
        <v>0.71</v>
      </c>
      <c r="S42" s="1125">
        <v>0.28899999999999998</v>
      </c>
      <c r="T42" s="1125">
        <v>0.4</v>
      </c>
      <c r="U42" s="1125">
        <v>0.6</v>
      </c>
      <c r="V42" s="1125">
        <v>0.45</v>
      </c>
      <c r="W42" s="868">
        <v>1</v>
      </c>
      <c r="X42" s="959">
        <f t="shared" si="0"/>
        <v>0.98596153846153833</v>
      </c>
      <c r="Y42" s="870"/>
    </row>
    <row r="43" spans="1:25" s="38" customFormat="1" ht="25.5" x14ac:dyDescent="0.25">
      <c r="A43" s="1069">
        <v>36</v>
      </c>
      <c r="B43" s="1069" t="s">
        <v>86</v>
      </c>
      <c r="C43" s="1072" t="s">
        <v>119</v>
      </c>
      <c r="D43" s="1074">
        <v>1</v>
      </c>
      <c r="E43" s="1113">
        <v>1</v>
      </c>
      <c r="F43" s="1114">
        <v>1</v>
      </c>
      <c r="G43" s="1115">
        <v>1</v>
      </c>
      <c r="H43" s="1113">
        <v>1</v>
      </c>
      <c r="I43" s="1114">
        <v>1</v>
      </c>
      <c r="J43" s="1115">
        <v>1</v>
      </c>
      <c r="K43" s="1047">
        <v>1</v>
      </c>
      <c r="L43" s="1047">
        <v>0.98799999999999999</v>
      </c>
      <c r="M43" s="1047">
        <v>1</v>
      </c>
      <c r="N43" s="1006">
        <v>0.68</v>
      </c>
      <c r="O43" s="1122">
        <v>0.55800000000000005</v>
      </c>
      <c r="P43" s="1122">
        <v>0.46</v>
      </c>
      <c r="Q43" s="891">
        <v>0.66</v>
      </c>
      <c r="R43" s="1006">
        <v>0.73</v>
      </c>
      <c r="S43" s="1125">
        <v>0.80500000000000005</v>
      </c>
      <c r="T43" s="1125">
        <v>0.47</v>
      </c>
      <c r="U43" s="1125">
        <v>0.73</v>
      </c>
      <c r="V43" s="1125">
        <v>0</v>
      </c>
      <c r="W43" s="891">
        <v>1</v>
      </c>
      <c r="X43" s="959">
        <f t="shared" si="0"/>
        <v>1.0478076923076922</v>
      </c>
      <c r="Y43" s="892"/>
    </row>
    <row r="44" spans="1:25" s="38" customFormat="1" ht="25.5" x14ac:dyDescent="0.25">
      <c r="A44" s="1069">
        <v>37</v>
      </c>
      <c r="B44" s="1069" t="s">
        <v>86</v>
      </c>
      <c r="C44" s="1072" t="s">
        <v>120</v>
      </c>
      <c r="D44" s="1074">
        <v>1</v>
      </c>
      <c r="E44" s="1080">
        <v>1</v>
      </c>
      <c r="F44" s="1081">
        <v>1</v>
      </c>
      <c r="G44" s="1075">
        <v>1</v>
      </c>
      <c r="H44" s="1080">
        <v>1</v>
      </c>
      <c r="I44" s="1081">
        <v>1</v>
      </c>
      <c r="J44" s="1075">
        <v>1</v>
      </c>
      <c r="K44" s="491">
        <v>1</v>
      </c>
      <c r="L44" s="491">
        <v>0.98</v>
      </c>
      <c r="M44" s="491">
        <v>1</v>
      </c>
      <c r="N44" s="1006">
        <v>0.82</v>
      </c>
      <c r="O44" s="1122">
        <v>0.17399999999999999</v>
      </c>
      <c r="P44" s="1122">
        <v>0.55000000000000004</v>
      </c>
      <c r="Q44" s="913">
        <v>0.43</v>
      </c>
      <c r="R44" s="1006">
        <v>0.53</v>
      </c>
      <c r="S44" s="1125">
        <v>0.185</v>
      </c>
      <c r="T44" s="1125">
        <v>0.15</v>
      </c>
      <c r="U44" s="1125">
        <v>0.65</v>
      </c>
      <c r="V44" s="1125">
        <v>0</v>
      </c>
      <c r="W44" s="913">
        <v>1</v>
      </c>
      <c r="X44" s="959">
        <f t="shared" si="0"/>
        <v>0.86180769230769227</v>
      </c>
      <c r="Y44" s="915"/>
    </row>
    <row r="45" spans="1:25" s="38" customFormat="1" ht="25.5" x14ac:dyDescent="0.25">
      <c r="A45" s="1069">
        <v>38</v>
      </c>
      <c r="B45" s="1069" t="s">
        <v>86</v>
      </c>
      <c r="C45" s="1072" t="s">
        <v>121</v>
      </c>
      <c r="D45" s="1074">
        <v>1</v>
      </c>
      <c r="E45" s="1080">
        <v>1</v>
      </c>
      <c r="F45" s="1081">
        <v>1</v>
      </c>
      <c r="G45" s="1075">
        <v>1</v>
      </c>
      <c r="H45" s="1080">
        <v>1</v>
      </c>
      <c r="I45" s="1081">
        <v>1</v>
      </c>
      <c r="J45" s="1075">
        <v>1</v>
      </c>
      <c r="K45" s="491">
        <v>1</v>
      </c>
      <c r="L45" s="491">
        <v>1</v>
      </c>
      <c r="M45" s="491">
        <v>1</v>
      </c>
      <c r="N45" s="1006">
        <v>0.56000000000000005</v>
      </c>
      <c r="O45" s="1122">
        <v>0.72099999999999997</v>
      </c>
      <c r="P45" s="1122">
        <v>0.57999999999999996</v>
      </c>
      <c r="Q45" s="935">
        <v>0.5</v>
      </c>
      <c r="R45" s="1006">
        <v>0.75</v>
      </c>
      <c r="S45" s="1125">
        <v>9.5000000000000001E-2</v>
      </c>
      <c r="T45" s="1125">
        <v>0.75</v>
      </c>
      <c r="U45" s="1125">
        <v>0.65</v>
      </c>
      <c r="V45" s="1125">
        <v>0.42</v>
      </c>
      <c r="W45" s="935">
        <v>0.8</v>
      </c>
      <c r="X45" s="959">
        <f t="shared" si="0"/>
        <v>1.0183846153846154</v>
      </c>
      <c r="Y45" s="937"/>
    </row>
    <row r="46" spans="1:25" s="38" customFormat="1" ht="25.5" x14ac:dyDescent="0.25">
      <c r="A46" s="1069">
        <v>39</v>
      </c>
      <c r="B46" s="1069" t="s">
        <v>86</v>
      </c>
      <c r="C46" s="1077" t="s">
        <v>346</v>
      </c>
      <c r="D46" s="1074">
        <v>11</v>
      </c>
      <c r="E46" s="1080">
        <v>1</v>
      </c>
      <c r="F46" s="1081">
        <v>1</v>
      </c>
      <c r="G46" s="1075">
        <v>1</v>
      </c>
      <c r="H46" s="1080">
        <v>1</v>
      </c>
      <c r="I46" s="1081">
        <v>1</v>
      </c>
      <c r="J46" s="1075">
        <v>1</v>
      </c>
      <c r="K46" s="491">
        <v>0.94899999999999995</v>
      </c>
      <c r="L46" s="491">
        <v>0.94499999999999995</v>
      </c>
      <c r="M46" s="491">
        <v>0.96099999999999997</v>
      </c>
      <c r="N46" s="1006">
        <v>0.62</v>
      </c>
      <c r="O46" s="1122">
        <v>0.43</v>
      </c>
      <c r="P46" s="1122">
        <v>0.66</v>
      </c>
      <c r="Q46" s="958">
        <v>0.63</v>
      </c>
      <c r="R46" s="1006">
        <v>0.7</v>
      </c>
      <c r="S46" s="1125">
        <v>0.56100000000000005</v>
      </c>
      <c r="T46" s="1125">
        <v>0.5</v>
      </c>
      <c r="U46" s="1125">
        <v>0.55000000000000004</v>
      </c>
      <c r="V46" s="1125">
        <v>0.65</v>
      </c>
      <c r="W46" s="958">
        <v>1</v>
      </c>
      <c r="X46" s="959">
        <f t="shared" si="0"/>
        <v>1.0564615384615386</v>
      </c>
      <c r="Y46" s="961"/>
    </row>
    <row r="47" spans="1:25" s="38" customFormat="1" ht="25.5" x14ac:dyDescent="0.25">
      <c r="A47" s="1069">
        <v>40</v>
      </c>
      <c r="B47" s="1069" t="s">
        <v>86</v>
      </c>
      <c r="C47" s="1072" t="s">
        <v>122</v>
      </c>
      <c r="D47" s="1074">
        <v>1</v>
      </c>
      <c r="E47" s="1113">
        <v>1</v>
      </c>
      <c r="F47" s="1114">
        <v>1</v>
      </c>
      <c r="G47" s="1115">
        <v>1</v>
      </c>
      <c r="H47" s="1113">
        <v>1</v>
      </c>
      <c r="I47" s="1114">
        <v>1</v>
      </c>
      <c r="J47" s="1115">
        <v>1</v>
      </c>
      <c r="K47" s="1047">
        <v>1</v>
      </c>
      <c r="L47" s="1047">
        <v>1</v>
      </c>
      <c r="M47" s="1047">
        <v>1</v>
      </c>
      <c r="N47" s="1006">
        <v>0.65</v>
      </c>
      <c r="O47" s="1122">
        <v>0.75600000000000001</v>
      </c>
      <c r="P47" s="1122">
        <v>0.74</v>
      </c>
      <c r="Q47" s="1006">
        <v>0.64</v>
      </c>
      <c r="R47" s="1006">
        <v>0.67</v>
      </c>
      <c r="S47" s="1125">
        <v>0.59</v>
      </c>
      <c r="T47" s="1125">
        <v>0.5</v>
      </c>
      <c r="U47" s="1125">
        <v>0.53</v>
      </c>
      <c r="V47" s="1125">
        <v>0.53</v>
      </c>
      <c r="W47" s="979">
        <v>1</v>
      </c>
      <c r="X47" s="959">
        <f t="shared" si="0"/>
        <v>1.1083846153846153</v>
      </c>
      <c r="Y47" s="980"/>
    </row>
    <row r="48" spans="1:25" s="38" customFormat="1" ht="38.25" x14ac:dyDescent="0.25">
      <c r="A48" s="1069">
        <v>41</v>
      </c>
      <c r="B48" s="1069" t="s">
        <v>86</v>
      </c>
      <c r="C48" s="1077" t="s">
        <v>347</v>
      </c>
      <c r="D48" s="1074">
        <v>11</v>
      </c>
      <c r="E48" s="1000">
        <v>1</v>
      </c>
      <c r="F48" s="1001">
        <v>1</v>
      </c>
      <c r="G48" s="1002">
        <v>1</v>
      </c>
      <c r="H48" s="1000">
        <v>1</v>
      </c>
      <c r="I48" s="1001">
        <v>1</v>
      </c>
      <c r="J48" s="1002">
        <v>1</v>
      </c>
      <c r="K48" s="1144">
        <v>0.98</v>
      </c>
      <c r="L48" s="1144">
        <v>0.98</v>
      </c>
      <c r="M48" s="1144">
        <v>1</v>
      </c>
      <c r="N48" s="1006">
        <v>0.72</v>
      </c>
      <c r="O48" s="1122">
        <v>0.82599999999999996</v>
      </c>
      <c r="P48" s="1122">
        <v>0.83</v>
      </c>
      <c r="Q48" s="999">
        <v>0.81</v>
      </c>
      <c r="R48" s="1006">
        <v>0.9</v>
      </c>
      <c r="S48" s="1125">
        <v>0.51</v>
      </c>
      <c r="T48" s="1125">
        <v>0.68</v>
      </c>
      <c r="U48" s="1125">
        <v>0.73</v>
      </c>
      <c r="V48" s="1125">
        <v>0.41</v>
      </c>
      <c r="W48" s="1003">
        <v>1</v>
      </c>
      <c r="X48" s="959">
        <f t="shared" si="0"/>
        <v>1.1972307692307691</v>
      </c>
      <c r="Y48" s="1004"/>
    </row>
    <row r="49" spans="1:25" s="38" customFormat="1" ht="25.5" x14ac:dyDescent="0.25">
      <c r="A49" s="1069">
        <v>42</v>
      </c>
      <c r="B49" s="1069" t="s">
        <v>86</v>
      </c>
      <c r="C49" s="1072" t="s">
        <v>124</v>
      </c>
      <c r="D49" s="1074">
        <v>1</v>
      </c>
      <c r="E49" s="1116">
        <v>1</v>
      </c>
      <c r="F49" s="1117">
        <v>1</v>
      </c>
      <c r="G49" s="1118">
        <v>1</v>
      </c>
      <c r="H49" s="1116">
        <v>1</v>
      </c>
      <c r="I49" s="1117">
        <v>1</v>
      </c>
      <c r="J49" s="1118">
        <v>1</v>
      </c>
      <c r="K49" s="1145">
        <v>1</v>
      </c>
      <c r="L49" s="1145">
        <v>1</v>
      </c>
      <c r="M49" s="1145">
        <v>1</v>
      </c>
      <c r="N49" s="1006">
        <v>0.61</v>
      </c>
      <c r="O49" s="1122">
        <v>0.75600000000000001</v>
      </c>
      <c r="P49" s="1122">
        <v>0.62</v>
      </c>
      <c r="Q49" s="1029">
        <v>0.48</v>
      </c>
      <c r="R49" s="1006">
        <v>0.63</v>
      </c>
      <c r="S49" s="1125">
        <v>0.27</v>
      </c>
      <c r="T49" s="1125">
        <v>0.2</v>
      </c>
      <c r="U49" s="1125">
        <v>0.5</v>
      </c>
      <c r="V49" s="1125">
        <v>0</v>
      </c>
      <c r="W49" s="1029">
        <v>1</v>
      </c>
      <c r="X49" s="959">
        <f t="shared" si="0"/>
        <v>0.9306923076923076</v>
      </c>
      <c r="Y49" s="1124"/>
    </row>
    <row r="50" spans="1:25" s="38" customFormat="1" ht="25.5" x14ac:dyDescent="0.25">
      <c r="A50" s="1069">
        <v>43</v>
      </c>
      <c r="B50" s="1069" t="s">
        <v>86</v>
      </c>
      <c r="C50" s="1076" t="s">
        <v>338</v>
      </c>
      <c r="D50" s="1074">
        <v>111</v>
      </c>
      <c r="E50" s="1113">
        <v>1</v>
      </c>
      <c r="F50" s="1119">
        <v>1</v>
      </c>
      <c r="G50" s="1120">
        <v>1</v>
      </c>
      <c r="H50" s="1113">
        <v>1</v>
      </c>
      <c r="I50" s="1119">
        <v>1</v>
      </c>
      <c r="J50" s="1120">
        <v>1</v>
      </c>
      <c r="K50" s="1047">
        <v>0.97</v>
      </c>
      <c r="L50" s="1047">
        <v>0.97</v>
      </c>
      <c r="M50" s="1047">
        <v>0.98</v>
      </c>
      <c r="N50" s="491">
        <v>0.9</v>
      </c>
      <c r="O50" s="1123">
        <v>0.58099999999999996</v>
      </c>
      <c r="P50" s="1123">
        <v>0.77</v>
      </c>
      <c r="Q50" s="1047">
        <v>0.7</v>
      </c>
      <c r="R50" s="1006">
        <v>0.9</v>
      </c>
      <c r="S50" s="1126">
        <v>0.63300000000000001</v>
      </c>
      <c r="T50" s="1126">
        <v>0.75</v>
      </c>
      <c r="U50" s="1126">
        <v>0.8</v>
      </c>
      <c r="V50" s="1126">
        <v>0.85</v>
      </c>
      <c r="W50" s="1047">
        <v>1</v>
      </c>
      <c r="X50" s="959">
        <f t="shared" si="0"/>
        <v>1.2466153846153847</v>
      </c>
      <c r="Y50" s="1046"/>
    </row>
    <row r="51" spans="1:25" s="41" customFormat="1" ht="28.5" customHeight="1" thickBot="1" x14ac:dyDescent="0.3">
      <c r="A51" s="42" t="s">
        <v>125</v>
      </c>
      <c r="B51" s="43" t="s">
        <v>86</v>
      </c>
      <c r="C51" s="43"/>
      <c r="D51" s="1149"/>
      <c r="E51" s="1150">
        <f t="shared" ref="E51:J51" si="1">SUM(E8:E50)</f>
        <v>41</v>
      </c>
      <c r="F51" s="1150">
        <f t="shared" si="1"/>
        <v>39</v>
      </c>
      <c r="G51" s="1150">
        <f t="shared" si="1"/>
        <v>38</v>
      </c>
      <c r="H51" s="1150">
        <f t="shared" si="1"/>
        <v>41</v>
      </c>
      <c r="I51" s="1150">
        <f t="shared" si="1"/>
        <v>39</v>
      </c>
      <c r="J51" s="1150">
        <f t="shared" si="1"/>
        <v>36</v>
      </c>
      <c r="K51" s="43">
        <f>AVERAGE(K8:K50)</f>
        <v>0.99334146341463403</v>
      </c>
      <c r="L51" s="43">
        <f t="shared" ref="L51:W51" si="2">AVERAGE(L8:L50)</f>
        <v>0.98702564102564105</v>
      </c>
      <c r="M51" s="43">
        <f t="shared" si="2"/>
        <v>0.99689473684210517</v>
      </c>
      <c r="N51" s="43">
        <f t="shared" si="2"/>
        <v>0.66170731707317065</v>
      </c>
      <c r="O51" s="43">
        <f t="shared" si="2"/>
        <v>0.62120512820512819</v>
      </c>
      <c r="P51" s="43">
        <f t="shared" si="2"/>
        <v>0.62641025641025638</v>
      </c>
      <c r="Q51" s="43">
        <f t="shared" si="2"/>
        <v>0.61646153846153828</v>
      </c>
      <c r="R51" s="43">
        <f t="shared" si="2"/>
        <v>0.70974358974358986</v>
      </c>
      <c r="S51" s="43">
        <f t="shared" si="2"/>
        <v>0.53354054054054045</v>
      </c>
      <c r="T51" s="43">
        <f t="shared" si="2"/>
        <v>0.5518421052631578</v>
      </c>
      <c r="U51" s="43">
        <f t="shared" si="2"/>
        <v>0.65512195121951211</v>
      </c>
      <c r="V51" s="43">
        <f t="shared" si="2"/>
        <v>0.45463414634146354</v>
      </c>
      <c r="W51" s="43">
        <f t="shared" si="2"/>
        <v>0.91312195121951212</v>
      </c>
      <c r="X51" s="44"/>
      <c r="Y51" s="45"/>
    </row>
    <row r="53" spans="1:25" ht="15.75" x14ac:dyDescent="0.25">
      <c r="B53" s="1146" t="s">
        <v>363</v>
      </c>
      <c r="D53" s="7"/>
      <c r="E53" s="7"/>
      <c r="F53" s="7"/>
      <c r="G53" s="7"/>
      <c r="H53" s="7"/>
      <c r="I53" s="7"/>
      <c r="J53" s="7"/>
    </row>
    <row r="54" spans="1:25" ht="15.75" x14ac:dyDescent="0.25">
      <c r="B54" s="1146" t="s">
        <v>364</v>
      </c>
      <c r="D54" s="7"/>
      <c r="E54" s="7"/>
      <c r="F54" s="7"/>
      <c r="G54" s="7"/>
      <c r="H54" s="7"/>
      <c r="I54" s="7"/>
      <c r="J54" s="7"/>
    </row>
  </sheetData>
  <sheetProtection algorithmName="SHA-512" hashValue="a4MeDfhjWCgZuoUszGsfTTzKEJ7RiB8hzwBYVaQjGXuZJbvNtRIaDTWLuD7Yi0GKV/1dMXVSps1TlKHd9lIrsg==" saltValue="Qy6g8cyeG++uQilrTNM16A==" spinCount="100000" sheet="1" selectLockedCells="1" selectUnlockedCells="1"/>
  <sortState ref="A8:S35">
    <sortCondition ref="A8:A35"/>
  </sortState>
  <mergeCells count="21">
    <mergeCell ref="A1:W1"/>
    <mergeCell ref="A2:W2"/>
    <mergeCell ref="A3:W3"/>
    <mergeCell ref="A5:A7"/>
    <mergeCell ref="B5:B7"/>
    <mergeCell ref="C5:C7"/>
    <mergeCell ref="D5:D7"/>
    <mergeCell ref="E5:G5"/>
    <mergeCell ref="H5:J5"/>
    <mergeCell ref="K5:M5"/>
    <mergeCell ref="N5:S5"/>
    <mergeCell ref="U5:V5"/>
    <mergeCell ref="W5:W7"/>
    <mergeCell ref="X5:X6"/>
    <mergeCell ref="Y5:Y7"/>
    <mergeCell ref="E6:E7"/>
    <mergeCell ref="F6:F7"/>
    <mergeCell ref="G6:G7"/>
    <mergeCell ref="H6:H7"/>
    <mergeCell ref="I6:I7"/>
    <mergeCell ref="J6:J7"/>
  </mergeCells>
  <pageMargins left="0" right="0" top="0" bottom="0" header="0" footer="0"/>
  <pageSetup paperSize="9" scale="62" firstPageNumber="2147483648" fitToWidth="0" orientation="portrait" r:id="rId1"/>
  <ignoredErrors>
    <ignoredError sqref="X10 X8 X13:X38 X39:X50"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MJ49"/>
  <sheetViews>
    <sheetView zoomScale="80" zoomScaleNormal="80" workbookViewId="0">
      <selection activeCell="I31" sqref="I31"/>
    </sheetView>
  </sheetViews>
  <sheetFormatPr defaultColWidth="8.85546875" defaultRowHeight="15" x14ac:dyDescent="0.25"/>
  <cols>
    <col min="1" max="1" width="8.140625" style="46" customWidth="1"/>
    <col min="2" max="2" width="23.28515625" style="46" customWidth="1"/>
    <col min="3" max="3" width="33.28515625" style="46" customWidth="1"/>
    <col min="4" max="4" width="20.140625" style="46" customWidth="1"/>
    <col min="5" max="5" width="22.140625" style="46" customWidth="1"/>
    <col min="6" max="6" width="16.5703125" style="46" customWidth="1"/>
    <col min="7" max="7" width="16.7109375" style="46" customWidth="1"/>
    <col min="8" max="8" width="21.7109375" style="46" customWidth="1"/>
    <col min="9" max="9" width="26.85546875" style="46" customWidth="1"/>
    <col min="10" max="10" width="24.42578125" style="46" customWidth="1"/>
    <col min="11" max="11" width="24.7109375" style="46" customWidth="1"/>
    <col min="12" max="12" width="16" style="46" customWidth="1"/>
    <col min="13" max="13" width="12.42578125" style="46" customWidth="1"/>
    <col min="14" max="14" width="12.5703125" style="46" customWidth="1"/>
    <col min="15" max="15" width="9.42578125" style="46" customWidth="1"/>
    <col min="16" max="16" width="12.7109375" style="46" customWidth="1"/>
    <col min="17" max="16384" width="8.85546875" style="46"/>
  </cols>
  <sheetData>
    <row r="1" spans="1:535" ht="15.75" x14ac:dyDescent="0.25">
      <c r="A1" s="1349" t="s">
        <v>126</v>
      </c>
      <c r="B1" s="1349"/>
      <c r="C1" s="1349"/>
      <c r="D1" s="1349"/>
      <c r="E1" s="1349"/>
      <c r="F1" s="1349"/>
      <c r="G1" s="1349"/>
      <c r="H1" s="1349"/>
      <c r="I1" s="1349"/>
      <c r="J1" s="1349"/>
      <c r="K1" s="1349"/>
      <c r="L1" s="1349"/>
      <c r="M1" s="1349"/>
      <c r="N1" s="1349"/>
      <c r="O1" s="1349"/>
    </row>
    <row r="2" spans="1:535" ht="15.75" x14ac:dyDescent="0.25">
      <c r="A2" s="1349"/>
      <c r="B2" s="1349"/>
      <c r="C2" s="1350"/>
      <c r="D2" s="1350"/>
      <c r="E2" s="1350"/>
      <c r="F2" s="1350"/>
      <c r="G2" s="1350"/>
      <c r="H2" s="1350"/>
      <c r="I2" s="1350"/>
      <c r="J2" s="1350"/>
      <c r="K2" s="1350"/>
      <c r="L2" s="1350"/>
      <c r="M2" s="1350"/>
      <c r="N2" s="1350"/>
      <c r="O2" s="1350"/>
    </row>
    <row r="3" spans="1:535" ht="42.75" customHeight="1" x14ac:dyDescent="0.25">
      <c r="A3" s="1351" t="s">
        <v>50</v>
      </c>
      <c r="B3" s="1338" t="s">
        <v>51</v>
      </c>
      <c r="C3" s="1338" t="s">
        <v>52</v>
      </c>
      <c r="D3" s="1354" t="s">
        <v>127</v>
      </c>
      <c r="E3" s="1352" t="s">
        <v>128</v>
      </c>
      <c r="F3" s="1352" t="s">
        <v>129</v>
      </c>
      <c r="G3" s="1352" t="s">
        <v>130</v>
      </c>
      <c r="H3" s="1352" t="s">
        <v>131</v>
      </c>
      <c r="I3" s="1352" t="s">
        <v>132</v>
      </c>
      <c r="J3" s="1351" t="s">
        <v>133</v>
      </c>
      <c r="K3" s="1351"/>
      <c r="L3" s="1352" t="s">
        <v>134</v>
      </c>
      <c r="M3" s="1360" t="s">
        <v>135</v>
      </c>
      <c r="N3" s="1361"/>
      <c r="O3" s="54" t="s">
        <v>136</v>
      </c>
      <c r="P3" s="1328" t="s">
        <v>61</v>
      </c>
    </row>
    <row r="4" spans="1:535" ht="17.25" customHeight="1" x14ac:dyDescent="0.25">
      <c r="A4" s="1351"/>
      <c r="B4" s="1338"/>
      <c r="C4" s="1338"/>
      <c r="D4" s="1355"/>
      <c r="E4" s="1357" t="s">
        <v>137</v>
      </c>
      <c r="F4" s="1357"/>
      <c r="G4" s="1357"/>
      <c r="H4" s="1357"/>
      <c r="I4" s="1358"/>
      <c r="J4" s="49" t="s">
        <v>138</v>
      </c>
      <c r="K4" s="49" t="s">
        <v>139</v>
      </c>
      <c r="L4" s="1357"/>
      <c r="M4" s="52" t="s">
        <v>140</v>
      </c>
      <c r="N4" s="53" t="s">
        <v>141</v>
      </c>
      <c r="O4" s="55"/>
      <c r="P4" s="1329"/>
    </row>
    <row r="5" spans="1:535" ht="72.75" customHeight="1" x14ac:dyDescent="0.25">
      <c r="A5" s="1352"/>
      <c r="B5" s="1353"/>
      <c r="C5" s="1353"/>
      <c r="D5" s="1356"/>
      <c r="E5" s="1358" t="s">
        <v>142</v>
      </c>
      <c r="F5" s="1359"/>
      <c r="G5" s="1359"/>
      <c r="H5" s="1359"/>
      <c r="I5" s="1359"/>
      <c r="J5" s="51" t="s">
        <v>143</v>
      </c>
      <c r="K5" s="51" t="s">
        <v>144</v>
      </c>
      <c r="L5" s="1359"/>
      <c r="M5" s="56" t="s">
        <v>145</v>
      </c>
      <c r="N5" s="56" t="s">
        <v>146</v>
      </c>
      <c r="O5" s="55" t="s">
        <v>147</v>
      </c>
      <c r="P5" s="1330"/>
    </row>
    <row r="6" spans="1:535" s="57" customFormat="1" ht="25.5" x14ac:dyDescent="0.25">
      <c r="A6" s="127">
        <v>1</v>
      </c>
      <c r="B6" s="127" t="s">
        <v>86</v>
      </c>
      <c r="C6" s="58" t="s">
        <v>87</v>
      </c>
      <c r="D6" s="128">
        <v>1</v>
      </c>
      <c r="E6" s="128">
        <v>0.8</v>
      </c>
      <c r="F6" s="128">
        <v>1</v>
      </c>
      <c r="G6" s="128">
        <v>0.4</v>
      </c>
      <c r="H6" s="128">
        <v>1</v>
      </c>
      <c r="I6" s="128">
        <v>6.7000000000000004E-2</v>
      </c>
      <c r="J6" s="128">
        <v>0</v>
      </c>
      <c r="K6" s="128">
        <v>0</v>
      </c>
      <c r="L6" s="128">
        <v>1</v>
      </c>
      <c r="M6" s="128">
        <v>0</v>
      </c>
      <c r="N6" s="128">
        <v>-6.7000000000000004E-2</v>
      </c>
      <c r="O6" s="131">
        <f>AVERAGE(D6:N6)</f>
        <v>0.47272727272727266</v>
      </c>
      <c r="P6" s="130"/>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c r="EA6" s="129"/>
      <c r="EB6" s="129"/>
      <c r="EC6" s="129"/>
      <c r="ED6" s="129"/>
      <c r="EE6" s="129"/>
      <c r="EF6" s="129"/>
      <c r="EG6" s="129"/>
      <c r="EH6" s="129"/>
      <c r="EI6" s="129"/>
      <c r="EJ6" s="129"/>
      <c r="EK6" s="129"/>
      <c r="EL6" s="129"/>
      <c r="EM6" s="129"/>
      <c r="EN6" s="129"/>
      <c r="EO6" s="129"/>
      <c r="EP6" s="129"/>
      <c r="EQ6" s="129"/>
      <c r="ER6" s="129"/>
      <c r="ES6" s="129"/>
      <c r="ET6" s="129"/>
      <c r="EU6" s="129"/>
      <c r="EV6" s="129"/>
      <c r="EW6" s="129"/>
      <c r="EX6" s="129"/>
      <c r="EY6" s="129"/>
      <c r="EZ6" s="129"/>
      <c r="FA6" s="129"/>
      <c r="FB6" s="129"/>
      <c r="FC6" s="129"/>
      <c r="FD6" s="129"/>
      <c r="FE6" s="129"/>
      <c r="FF6" s="129"/>
      <c r="FG6" s="129"/>
      <c r="FH6" s="129"/>
      <c r="FI6" s="129"/>
      <c r="FJ6" s="129"/>
      <c r="FK6" s="129"/>
      <c r="FL6" s="129"/>
      <c r="FM6" s="129"/>
      <c r="FN6" s="129"/>
      <c r="FO6" s="129"/>
      <c r="FP6" s="129"/>
      <c r="FQ6" s="129"/>
      <c r="FR6" s="129"/>
      <c r="FS6" s="129"/>
      <c r="FT6" s="129"/>
      <c r="FU6" s="129"/>
      <c r="FV6" s="129"/>
      <c r="FW6" s="129"/>
      <c r="FX6" s="129"/>
      <c r="FY6" s="129"/>
      <c r="FZ6" s="129"/>
      <c r="GA6" s="129"/>
      <c r="GB6" s="129"/>
      <c r="GC6" s="129"/>
      <c r="GD6" s="129"/>
      <c r="GE6" s="129"/>
      <c r="GF6" s="129"/>
      <c r="GG6" s="129"/>
      <c r="GH6" s="129"/>
      <c r="GI6" s="129"/>
      <c r="GJ6" s="129"/>
      <c r="GK6" s="129"/>
      <c r="GL6" s="129"/>
      <c r="GM6" s="129"/>
      <c r="GN6" s="129"/>
      <c r="GO6" s="129"/>
      <c r="GP6" s="129"/>
      <c r="GQ6" s="129"/>
      <c r="GR6" s="129"/>
      <c r="GS6" s="129"/>
      <c r="GT6" s="129"/>
      <c r="GU6" s="129"/>
      <c r="GV6" s="129"/>
      <c r="GW6" s="129"/>
      <c r="GX6" s="129"/>
      <c r="GY6" s="129"/>
      <c r="GZ6" s="129"/>
      <c r="HA6" s="129"/>
      <c r="HB6" s="129"/>
      <c r="HC6" s="129"/>
      <c r="HD6" s="129"/>
      <c r="HE6" s="129"/>
      <c r="HF6" s="129"/>
      <c r="HG6" s="129"/>
      <c r="HH6" s="129"/>
      <c r="HI6" s="129"/>
      <c r="HJ6" s="129"/>
      <c r="HK6" s="129"/>
      <c r="HL6" s="129"/>
      <c r="HM6" s="129"/>
      <c r="HN6" s="129"/>
      <c r="HO6" s="129"/>
      <c r="HP6" s="129"/>
      <c r="HQ6" s="129"/>
      <c r="HR6" s="129"/>
      <c r="HS6" s="129"/>
      <c r="HT6" s="129"/>
      <c r="HU6" s="129"/>
      <c r="HV6" s="129"/>
      <c r="HW6" s="129"/>
      <c r="HX6" s="129"/>
      <c r="HY6" s="129"/>
      <c r="HZ6" s="129"/>
      <c r="IA6" s="129"/>
      <c r="IB6" s="129"/>
      <c r="IC6" s="129"/>
      <c r="ID6" s="129"/>
      <c r="IE6" s="129"/>
      <c r="IF6" s="129"/>
      <c r="IG6" s="129"/>
      <c r="IH6" s="129"/>
      <c r="II6" s="129"/>
      <c r="IJ6" s="129"/>
      <c r="IK6" s="129"/>
      <c r="IL6" s="129"/>
      <c r="IM6" s="129"/>
      <c r="IN6" s="129"/>
      <c r="IO6" s="129"/>
      <c r="IP6" s="129"/>
      <c r="IQ6" s="129"/>
      <c r="IR6" s="129"/>
      <c r="IS6" s="129"/>
      <c r="IT6" s="129"/>
      <c r="IU6" s="129"/>
      <c r="IV6" s="129"/>
      <c r="IW6" s="129"/>
      <c r="IX6" s="129"/>
      <c r="IY6" s="129"/>
      <c r="IZ6" s="129"/>
      <c r="JA6" s="129"/>
      <c r="JB6" s="129"/>
      <c r="JC6" s="129"/>
      <c r="JD6" s="129"/>
      <c r="JE6" s="129"/>
      <c r="JF6" s="129"/>
      <c r="JG6" s="129"/>
      <c r="JH6" s="129"/>
      <c r="JI6" s="129"/>
      <c r="JJ6" s="129"/>
      <c r="JK6" s="129"/>
      <c r="JL6" s="129"/>
      <c r="JM6" s="129"/>
      <c r="JN6" s="129"/>
      <c r="JO6" s="129"/>
      <c r="JP6" s="129"/>
      <c r="JQ6" s="129"/>
      <c r="JR6" s="129"/>
      <c r="JS6" s="129"/>
      <c r="JT6" s="129"/>
      <c r="JU6" s="129"/>
      <c r="JV6" s="129"/>
      <c r="JW6" s="129"/>
      <c r="JX6" s="129"/>
      <c r="JY6" s="129"/>
      <c r="JZ6" s="129"/>
      <c r="KA6" s="129"/>
      <c r="KB6" s="129"/>
      <c r="KC6" s="129"/>
      <c r="KD6" s="129"/>
      <c r="KE6" s="129"/>
      <c r="KF6" s="129"/>
      <c r="KG6" s="129"/>
      <c r="KH6" s="129"/>
      <c r="KI6" s="129"/>
      <c r="KJ6" s="129"/>
      <c r="KK6" s="129"/>
      <c r="KL6" s="129"/>
      <c r="KM6" s="129"/>
      <c r="KN6" s="129"/>
      <c r="KO6" s="129"/>
      <c r="KP6" s="129"/>
      <c r="KQ6" s="129"/>
      <c r="KR6" s="129"/>
      <c r="KS6" s="129"/>
      <c r="KT6" s="129"/>
      <c r="KU6" s="129"/>
      <c r="KV6" s="129"/>
      <c r="KW6" s="129"/>
      <c r="KX6" s="129"/>
      <c r="KY6" s="129"/>
      <c r="KZ6" s="129"/>
      <c r="LA6" s="129"/>
      <c r="LB6" s="129"/>
      <c r="LC6" s="129"/>
      <c r="LD6" s="129"/>
      <c r="LE6" s="129"/>
      <c r="LF6" s="129"/>
      <c r="LG6" s="129"/>
      <c r="LH6" s="129"/>
      <c r="LI6" s="129"/>
      <c r="LJ6" s="129"/>
      <c r="LK6" s="129"/>
      <c r="LL6" s="129"/>
      <c r="LM6" s="129"/>
      <c r="LN6" s="129"/>
      <c r="LO6" s="129"/>
      <c r="LP6" s="129"/>
      <c r="LQ6" s="129"/>
      <c r="LR6" s="129"/>
      <c r="LS6" s="129"/>
      <c r="LT6" s="129"/>
      <c r="LU6" s="129"/>
      <c r="LV6" s="129"/>
      <c r="LW6" s="129"/>
      <c r="LX6" s="129"/>
      <c r="LY6" s="129"/>
      <c r="LZ6" s="129"/>
      <c r="MA6" s="129"/>
      <c r="MB6" s="129"/>
      <c r="MC6" s="129"/>
      <c r="MD6" s="129"/>
      <c r="ME6" s="129"/>
      <c r="MF6" s="129"/>
      <c r="MG6" s="129"/>
      <c r="MH6" s="129"/>
      <c r="MI6" s="129"/>
      <c r="MJ6" s="129"/>
      <c r="MK6" s="129"/>
      <c r="ML6" s="129"/>
      <c r="MM6" s="129"/>
      <c r="MN6" s="129"/>
      <c r="MO6" s="129"/>
      <c r="MP6" s="129"/>
      <c r="MQ6" s="129"/>
      <c r="MR6" s="129"/>
      <c r="MS6" s="129"/>
      <c r="MT6" s="129"/>
      <c r="MU6" s="129"/>
      <c r="MV6" s="129"/>
      <c r="MW6" s="129"/>
      <c r="MX6" s="129"/>
      <c r="MY6" s="129"/>
      <c r="MZ6" s="129"/>
      <c r="NA6" s="129"/>
      <c r="NB6" s="129"/>
      <c r="NC6" s="129"/>
      <c r="ND6" s="129"/>
      <c r="NE6" s="129"/>
      <c r="NF6" s="129"/>
      <c r="NG6" s="129"/>
      <c r="NH6" s="129"/>
      <c r="NI6" s="129"/>
      <c r="NJ6" s="129"/>
      <c r="NK6" s="129"/>
      <c r="NL6" s="129"/>
      <c r="NM6" s="129"/>
      <c r="NN6" s="129"/>
      <c r="NO6" s="129"/>
      <c r="NP6" s="129"/>
      <c r="NQ6" s="129"/>
      <c r="NR6" s="129"/>
      <c r="NS6" s="129"/>
      <c r="NT6" s="129"/>
      <c r="NU6" s="129"/>
      <c r="NV6" s="129"/>
      <c r="NW6" s="129"/>
      <c r="NX6" s="129"/>
      <c r="NY6" s="129"/>
      <c r="NZ6" s="129"/>
      <c r="OA6" s="129"/>
      <c r="OB6" s="129"/>
      <c r="OC6" s="129"/>
      <c r="OD6" s="129"/>
      <c r="OE6" s="129"/>
      <c r="OF6" s="129"/>
      <c r="OG6" s="129"/>
      <c r="OH6" s="129"/>
      <c r="OI6" s="129"/>
      <c r="OJ6" s="129"/>
      <c r="OK6" s="129"/>
      <c r="OL6" s="129"/>
      <c r="OM6" s="129"/>
      <c r="ON6" s="129"/>
      <c r="OO6" s="129"/>
      <c r="OP6" s="129"/>
      <c r="OQ6" s="129"/>
      <c r="OR6" s="129"/>
      <c r="OS6" s="129"/>
      <c r="OT6" s="129"/>
      <c r="OU6" s="129"/>
      <c r="OV6" s="129"/>
      <c r="OW6" s="129"/>
      <c r="OX6" s="129"/>
      <c r="OY6" s="129"/>
      <c r="OZ6" s="129"/>
      <c r="PA6" s="129"/>
      <c r="PB6" s="129"/>
      <c r="PC6" s="129"/>
      <c r="PD6" s="129"/>
      <c r="PE6" s="129"/>
      <c r="PF6" s="129"/>
      <c r="PG6" s="129"/>
      <c r="PH6" s="129"/>
      <c r="PI6" s="129"/>
      <c r="PJ6" s="129"/>
      <c r="PK6" s="129"/>
      <c r="PL6" s="129"/>
      <c r="PM6" s="129"/>
      <c r="PN6" s="129"/>
      <c r="PO6" s="129"/>
      <c r="PP6" s="129"/>
      <c r="PQ6" s="129"/>
      <c r="PR6" s="129"/>
      <c r="PS6" s="129"/>
      <c r="PT6" s="129"/>
      <c r="PU6" s="129"/>
      <c r="PV6" s="129"/>
      <c r="PW6" s="129"/>
      <c r="PX6" s="129"/>
      <c r="PY6" s="129"/>
      <c r="PZ6" s="129"/>
      <c r="QA6" s="129"/>
      <c r="QB6" s="129"/>
      <c r="QC6" s="129"/>
      <c r="QD6" s="129"/>
      <c r="QE6" s="129"/>
      <c r="QF6" s="129"/>
      <c r="QG6" s="129"/>
      <c r="QH6" s="129"/>
      <c r="QI6" s="129"/>
      <c r="QJ6" s="129"/>
      <c r="QK6" s="129"/>
      <c r="QL6" s="129"/>
      <c r="QM6" s="129"/>
      <c r="QN6" s="129"/>
      <c r="QO6" s="129"/>
      <c r="QP6" s="129"/>
      <c r="QQ6" s="129"/>
      <c r="QR6" s="129"/>
      <c r="QS6" s="129"/>
      <c r="QT6" s="129"/>
      <c r="QU6" s="129"/>
      <c r="QV6" s="129"/>
      <c r="QW6" s="129"/>
      <c r="QX6" s="129"/>
      <c r="QY6" s="129"/>
      <c r="QZ6" s="129"/>
      <c r="RA6" s="129"/>
      <c r="RB6" s="129"/>
      <c r="RC6" s="129"/>
      <c r="RD6" s="129"/>
      <c r="RE6" s="129"/>
      <c r="RF6" s="129"/>
      <c r="RG6" s="129"/>
      <c r="RH6" s="129"/>
      <c r="RI6" s="129"/>
      <c r="RJ6" s="129"/>
      <c r="RK6" s="129"/>
      <c r="RL6" s="129"/>
      <c r="RM6" s="129"/>
      <c r="RN6" s="129"/>
      <c r="RO6" s="129"/>
      <c r="RP6" s="129"/>
      <c r="RQ6" s="129"/>
      <c r="RR6" s="129"/>
      <c r="RS6" s="129"/>
      <c r="RT6" s="129"/>
      <c r="RU6" s="129"/>
      <c r="RV6" s="129"/>
      <c r="RW6" s="129"/>
      <c r="RX6" s="129"/>
      <c r="RY6" s="129"/>
      <c r="RZ6" s="129"/>
      <c r="SA6" s="129"/>
      <c r="SB6" s="129"/>
      <c r="SC6" s="129"/>
      <c r="SD6" s="129"/>
      <c r="SE6" s="129"/>
      <c r="SF6" s="129"/>
      <c r="SG6" s="129"/>
      <c r="SH6" s="129"/>
      <c r="SI6" s="129"/>
      <c r="SJ6" s="129"/>
      <c r="SK6" s="129"/>
      <c r="SL6" s="129"/>
      <c r="SM6" s="129"/>
      <c r="SN6" s="129"/>
      <c r="SO6" s="129"/>
      <c r="SP6" s="129"/>
      <c r="SQ6" s="129"/>
      <c r="SR6" s="129"/>
      <c r="SS6" s="129"/>
      <c r="ST6" s="129"/>
      <c r="SU6" s="129"/>
      <c r="SV6" s="129"/>
      <c r="SW6" s="129"/>
      <c r="SX6" s="129"/>
      <c r="SY6" s="129"/>
      <c r="SZ6" s="129"/>
      <c r="TA6" s="129"/>
      <c r="TB6" s="129"/>
      <c r="TC6" s="129"/>
      <c r="TD6" s="129"/>
      <c r="TE6" s="129"/>
      <c r="TF6" s="129"/>
      <c r="TG6" s="129"/>
      <c r="TH6" s="129"/>
      <c r="TI6" s="129"/>
      <c r="TJ6" s="129"/>
      <c r="TK6" s="130"/>
      <c r="TL6" s="130"/>
      <c r="TM6" s="130"/>
      <c r="TN6" s="130"/>
      <c r="TO6" s="130"/>
    </row>
    <row r="7" spans="1:535" s="39" customFormat="1" ht="25.5" x14ac:dyDescent="0.25">
      <c r="A7" s="23">
        <v>2</v>
      </c>
      <c r="B7" s="23" t="s">
        <v>86</v>
      </c>
      <c r="C7" s="58" t="s">
        <v>88</v>
      </c>
      <c r="D7" s="33"/>
      <c r="E7" s="33"/>
      <c r="F7" s="33"/>
      <c r="G7" s="33"/>
      <c r="H7" s="33"/>
      <c r="I7" s="33"/>
      <c r="J7" s="33"/>
      <c r="K7" s="33"/>
      <c r="L7" s="33"/>
      <c r="M7" s="33"/>
      <c r="N7" s="33"/>
      <c r="O7" s="131"/>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row>
    <row r="8" spans="1:535" s="57" customFormat="1" ht="25.5" x14ac:dyDescent="0.25">
      <c r="A8" s="146">
        <v>3</v>
      </c>
      <c r="B8" s="146" t="s">
        <v>86</v>
      </c>
      <c r="C8" s="58" t="s">
        <v>89</v>
      </c>
      <c r="D8" s="147">
        <v>0.75700000000000001</v>
      </c>
      <c r="E8" s="147">
        <v>1</v>
      </c>
      <c r="F8" s="147">
        <v>0.66700000000000004</v>
      </c>
      <c r="G8" s="147">
        <v>0.44400000000000001</v>
      </c>
      <c r="H8" s="147">
        <v>0.222</v>
      </c>
      <c r="I8" s="147">
        <v>0.222</v>
      </c>
      <c r="J8" s="147">
        <v>0</v>
      </c>
      <c r="K8" s="147">
        <v>0</v>
      </c>
      <c r="L8" s="147">
        <v>1</v>
      </c>
      <c r="M8" s="147">
        <v>0</v>
      </c>
      <c r="N8" s="147">
        <v>-0.111</v>
      </c>
      <c r="O8" s="131">
        <f t="shared" ref="O8:O48" si="0">AVERAGE(D8:N8)</f>
        <v>0.38190909090909098</v>
      </c>
      <c r="P8" s="149"/>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8"/>
      <c r="FZ8" s="148"/>
      <c r="GA8" s="148"/>
      <c r="GB8" s="148"/>
      <c r="GC8" s="148"/>
      <c r="GD8" s="148"/>
      <c r="GE8" s="148"/>
      <c r="GF8" s="148"/>
      <c r="GG8" s="148"/>
      <c r="GH8" s="148"/>
      <c r="GI8" s="148"/>
      <c r="GJ8" s="148"/>
      <c r="GK8" s="148"/>
      <c r="GL8" s="148"/>
      <c r="GM8" s="148"/>
      <c r="GN8" s="148"/>
      <c r="GO8" s="148"/>
      <c r="GP8" s="148"/>
      <c r="GQ8" s="148"/>
      <c r="GR8" s="148"/>
      <c r="GS8" s="148"/>
      <c r="GT8" s="148"/>
      <c r="GU8" s="148"/>
      <c r="GV8" s="148"/>
      <c r="GW8" s="148"/>
      <c r="GX8" s="148"/>
      <c r="GY8" s="148"/>
      <c r="GZ8" s="148"/>
      <c r="HA8" s="148"/>
      <c r="HB8" s="148"/>
      <c r="HC8" s="148"/>
      <c r="HD8" s="148"/>
      <c r="HE8" s="148"/>
      <c r="HF8" s="148"/>
      <c r="HG8" s="148"/>
      <c r="HH8" s="148"/>
      <c r="HI8" s="148"/>
      <c r="HJ8" s="148"/>
      <c r="HK8" s="148"/>
      <c r="HL8" s="148"/>
      <c r="HM8" s="148"/>
      <c r="HN8" s="148"/>
      <c r="HO8" s="148"/>
      <c r="HP8" s="148"/>
      <c r="HQ8" s="148"/>
      <c r="HR8" s="148"/>
      <c r="HS8" s="148"/>
      <c r="HT8" s="148"/>
      <c r="HU8" s="148"/>
      <c r="HV8" s="148"/>
      <c r="HW8" s="148"/>
      <c r="HX8" s="148"/>
      <c r="HY8" s="148"/>
      <c r="HZ8" s="148"/>
      <c r="IA8" s="148"/>
      <c r="IB8" s="148"/>
      <c r="IC8" s="148"/>
      <c r="ID8" s="148"/>
      <c r="IE8" s="148"/>
      <c r="IF8" s="148"/>
      <c r="IG8" s="148"/>
      <c r="IH8" s="148"/>
      <c r="II8" s="148"/>
      <c r="IJ8" s="148"/>
      <c r="IK8" s="148"/>
      <c r="IL8" s="148"/>
      <c r="IM8" s="148"/>
      <c r="IN8" s="148"/>
      <c r="IO8" s="148"/>
      <c r="IP8" s="148"/>
      <c r="IQ8" s="148"/>
      <c r="IR8" s="148"/>
      <c r="IS8" s="148"/>
      <c r="IT8" s="148"/>
      <c r="IU8" s="148"/>
      <c r="IV8" s="148"/>
      <c r="IW8" s="148"/>
      <c r="IX8" s="148"/>
      <c r="IY8" s="148"/>
      <c r="IZ8" s="148"/>
      <c r="JA8" s="148"/>
      <c r="JB8" s="148"/>
      <c r="JC8" s="148"/>
      <c r="JD8" s="148"/>
      <c r="JE8" s="148"/>
      <c r="JF8" s="148"/>
      <c r="JG8" s="148"/>
      <c r="JH8" s="148"/>
      <c r="JI8" s="148"/>
      <c r="JJ8" s="148"/>
      <c r="JK8" s="148"/>
      <c r="JL8" s="148"/>
      <c r="JM8" s="148"/>
      <c r="JN8" s="148"/>
      <c r="JO8" s="148"/>
      <c r="JP8" s="148"/>
      <c r="JQ8" s="148"/>
      <c r="JR8" s="148"/>
      <c r="JS8" s="148"/>
      <c r="JT8" s="148"/>
      <c r="JU8" s="148"/>
      <c r="JV8" s="148"/>
      <c r="JW8" s="148"/>
      <c r="JX8" s="148"/>
      <c r="JY8" s="148"/>
      <c r="JZ8" s="148"/>
      <c r="KA8" s="148"/>
      <c r="KB8" s="148"/>
      <c r="KC8" s="148"/>
      <c r="KD8" s="148"/>
      <c r="KE8" s="148"/>
      <c r="KF8" s="148"/>
      <c r="KG8" s="148"/>
      <c r="KH8" s="148"/>
      <c r="KI8" s="148"/>
      <c r="KJ8" s="148"/>
      <c r="KK8" s="148"/>
      <c r="KL8" s="148"/>
      <c r="KM8" s="148"/>
      <c r="KN8" s="148"/>
      <c r="KO8" s="148"/>
      <c r="KP8" s="148"/>
      <c r="KQ8" s="148"/>
      <c r="KR8" s="148"/>
      <c r="KS8" s="148"/>
      <c r="KT8" s="148"/>
      <c r="KU8" s="148"/>
      <c r="KV8" s="148"/>
      <c r="KW8" s="148"/>
      <c r="KX8" s="148"/>
      <c r="KY8" s="148"/>
      <c r="KZ8" s="148"/>
      <c r="LA8" s="148"/>
      <c r="LB8" s="148"/>
      <c r="LC8" s="148"/>
      <c r="LD8" s="148"/>
      <c r="LE8" s="148"/>
      <c r="LF8" s="148"/>
      <c r="LG8" s="148"/>
      <c r="LH8" s="148"/>
      <c r="LI8" s="148"/>
      <c r="LJ8" s="148"/>
      <c r="LK8" s="148"/>
      <c r="LL8" s="148"/>
      <c r="LM8" s="148"/>
      <c r="LN8" s="148"/>
      <c r="LO8" s="148"/>
      <c r="LP8" s="148"/>
      <c r="LQ8" s="148"/>
      <c r="LR8" s="148"/>
      <c r="LS8" s="148"/>
      <c r="LT8" s="148"/>
      <c r="LU8" s="148"/>
      <c r="LV8" s="148"/>
      <c r="LW8" s="148"/>
      <c r="LX8" s="148"/>
      <c r="LY8" s="148"/>
      <c r="LZ8" s="148"/>
      <c r="MA8" s="148"/>
      <c r="MB8" s="148"/>
      <c r="MC8" s="148"/>
      <c r="MD8" s="148"/>
      <c r="ME8" s="148"/>
      <c r="MF8" s="148"/>
      <c r="MG8" s="148"/>
      <c r="MH8" s="148"/>
      <c r="MI8" s="148"/>
      <c r="MJ8" s="148"/>
      <c r="MK8" s="148"/>
      <c r="ML8" s="148"/>
      <c r="MM8" s="148"/>
      <c r="MN8" s="148"/>
      <c r="MO8" s="148"/>
      <c r="MP8" s="148"/>
      <c r="MQ8" s="148"/>
      <c r="MR8" s="148"/>
      <c r="MS8" s="148"/>
      <c r="MT8" s="148"/>
      <c r="MU8" s="148"/>
      <c r="MV8" s="148"/>
      <c r="MW8" s="148"/>
      <c r="MX8" s="148"/>
      <c r="MY8" s="148"/>
      <c r="MZ8" s="148"/>
      <c r="NA8" s="148"/>
      <c r="NB8" s="148"/>
      <c r="NC8" s="148"/>
      <c r="ND8" s="148"/>
      <c r="NE8" s="148"/>
      <c r="NF8" s="148"/>
      <c r="NG8" s="148"/>
      <c r="NH8" s="148"/>
      <c r="NI8" s="148"/>
      <c r="NJ8" s="148"/>
      <c r="NK8" s="148"/>
      <c r="NL8" s="148"/>
      <c r="NM8" s="148"/>
      <c r="NN8" s="148"/>
      <c r="NO8" s="148"/>
      <c r="NP8" s="148"/>
      <c r="NQ8" s="148"/>
      <c r="NR8" s="148"/>
      <c r="NS8" s="148"/>
      <c r="NT8" s="148"/>
      <c r="NU8" s="148"/>
      <c r="NV8" s="148"/>
      <c r="NW8" s="148"/>
      <c r="NX8" s="148"/>
      <c r="NY8" s="148"/>
      <c r="NZ8" s="148"/>
      <c r="OA8" s="148"/>
      <c r="OB8" s="148"/>
      <c r="OC8" s="148"/>
      <c r="OD8" s="148"/>
      <c r="OE8" s="148"/>
      <c r="OF8" s="148"/>
      <c r="OG8" s="148"/>
      <c r="OH8" s="148"/>
      <c r="OI8" s="148"/>
      <c r="OJ8" s="148"/>
      <c r="OK8" s="148"/>
      <c r="OL8" s="148"/>
      <c r="OM8" s="148"/>
      <c r="ON8" s="148"/>
      <c r="OO8" s="148"/>
      <c r="OP8" s="148"/>
      <c r="OQ8" s="148"/>
      <c r="OR8" s="148"/>
      <c r="OS8" s="148"/>
      <c r="OT8" s="148"/>
      <c r="OU8" s="148"/>
      <c r="OV8" s="148"/>
      <c r="OW8" s="148"/>
      <c r="OX8" s="148"/>
      <c r="OY8" s="148"/>
      <c r="OZ8" s="148"/>
      <c r="PA8" s="148"/>
      <c r="PB8" s="148"/>
      <c r="PC8" s="148"/>
      <c r="PD8" s="148"/>
      <c r="PE8" s="148"/>
      <c r="PF8" s="148"/>
      <c r="PG8" s="148"/>
      <c r="PH8" s="148"/>
      <c r="PI8" s="148"/>
      <c r="PJ8" s="148"/>
      <c r="PK8" s="148"/>
      <c r="PL8" s="148"/>
      <c r="PM8" s="148"/>
      <c r="PN8" s="148"/>
      <c r="PO8" s="148"/>
      <c r="PP8" s="148"/>
      <c r="PQ8" s="148"/>
      <c r="PR8" s="148"/>
      <c r="PS8" s="148"/>
      <c r="PT8" s="148"/>
      <c r="PU8" s="148"/>
      <c r="PV8" s="148"/>
      <c r="PW8" s="148"/>
      <c r="PX8" s="148"/>
      <c r="PY8" s="148"/>
      <c r="PZ8" s="148"/>
      <c r="QA8" s="148"/>
      <c r="QB8" s="148"/>
      <c r="QC8" s="148"/>
      <c r="QD8" s="148"/>
      <c r="QE8" s="148"/>
      <c r="QF8" s="148"/>
      <c r="QG8" s="148"/>
      <c r="QH8" s="148"/>
      <c r="QI8" s="148"/>
      <c r="QJ8" s="148"/>
      <c r="QK8" s="148"/>
      <c r="QL8" s="148"/>
      <c r="QM8" s="148"/>
      <c r="QN8" s="148"/>
      <c r="QO8" s="148"/>
      <c r="QP8" s="148"/>
      <c r="QQ8" s="148"/>
      <c r="QR8" s="148"/>
      <c r="QS8" s="148"/>
      <c r="QT8" s="148"/>
      <c r="QU8" s="148"/>
      <c r="QV8" s="148"/>
      <c r="QW8" s="148"/>
      <c r="QX8" s="148"/>
      <c r="QY8" s="148"/>
      <c r="QZ8" s="148"/>
      <c r="RA8" s="148"/>
      <c r="RB8" s="148"/>
      <c r="RC8" s="148"/>
      <c r="RD8" s="148"/>
      <c r="RE8" s="148"/>
      <c r="RF8" s="148"/>
      <c r="RG8" s="148"/>
      <c r="RH8" s="148"/>
      <c r="RI8" s="148"/>
      <c r="RJ8" s="148"/>
      <c r="RK8" s="148"/>
      <c r="RL8" s="148"/>
      <c r="RM8" s="148"/>
      <c r="RN8" s="148"/>
      <c r="RO8" s="148"/>
      <c r="RP8" s="148"/>
      <c r="RQ8" s="148"/>
      <c r="RR8" s="148"/>
      <c r="RS8" s="148"/>
      <c r="RT8" s="148"/>
      <c r="RU8" s="148"/>
      <c r="RV8" s="148"/>
      <c r="RW8" s="148"/>
      <c r="RX8" s="148"/>
      <c r="RY8" s="148"/>
      <c r="RZ8" s="148"/>
      <c r="SA8" s="148"/>
      <c r="SB8" s="148"/>
      <c r="SC8" s="148"/>
      <c r="SD8" s="148"/>
      <c r="SE8" s="148"/>
      <c r="SF8" s="148"/>
      <c r="SG8" s="148"/>
      <c r="SH8" s="148"/>
      <c r="SI8" s="148"/>
      <c r="SJ8" s="148"/>
      <c r="SK8" s="148"/>
      <c r="SL8" s="148"/>
      <c r="SM8" s="148"/>
      <c r="SN8" s="148"/>
      <c r="SO8" s="148"/>
      <c r="SP8" s="148"/>
      <c r="SQ8" s="148"/>
      <c r="SR8" s="148"/>
      <c r="SS8" s="148"/>
      <c r="ST8" s="148"/>
      <c r="SU8" s="148"/>
      <c r="SV8" s="148"/>
      <c r="SW8" s="148"/>
      <c r="SX8" s="148"/>
      <c r="SY8" s="148"/>
      <c r="SZ8" s="148"/>
      <c r="TA8" s="148"/>
      <c r="TB8" s="148"/>
      <c r="TC8" s="148"/>
      <c r="TD8" s="148"/>
      <c r="TE8" s="148"/>
      <c r="TF8" s="148"/>
      <c r="TG8" s="148"/>
      <c r="TH8" s="148"/>
      <c r="TI8" s="149"/>
      <c r="TJ8" s="149"/>
      <c r="TK8" s="149"/>
      <c r="TL8" s="149"/>
      <c r="TM8" s="149"/>
      <c r="TN8" s="149"/>
      <c r="TO8" s="149"/>
    </row>
    <row r="9" spans="1:535" s="39" customFormat="1" x14ac:dyDescent="0.25">
      <c r="A9" s="169">
        <v>4</v>
      </c>
      <c r="B9" s="169" t="s">
        <v>86</v>
      </c>
      <c r="C9" s="189" t="s">
        <v>90</v>
      </c>
      <c r="D9" s="170">
        <v>0.94</v>
      </c>
      <c r="E9" s="170">
        <v>0.75</v>
      </c>
      <c r="F9" s="170">
        <v>1</v>
      </c>
      <c r="G9" s="170">
        <v>0.375</v>
      </c>
      <c r="H9" s="170">
        <v>6.25E-2</v>
      </c>
      <c r="I9" s="170">
        <v>6.25E-2</v>
      </c>
      <c r="J9" s="170">
        <v>0</v>
      </c>
      <c r="K9" s="170">
        <v>0</v>
      </c>
      <c r="L9" s="170">
        <v>1</v>
      </c>
      <c r="M9" s="170">
        <v>-0.1875</v>
      </c>
      <c r="N9" s="170">
        <v>-0.437</v>
      </c>
      <c r="O9" s="131">
        <f t="shared" si="0"/>
        <v>0.32413636363636361</v>
      </c>
      <c r="P9" s="172"/>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1"/>
      <c r="AX9" s="171"/>
      <c r="AY9" s="171"/>
      <c r="AZ9" s="171"/>
      <c r="BA9" s="171"/>
      <c r="BB9" s="171"/>
      <c r="BC9" s="171"/>
      <c r="BD9" s="171"/>
      <c r="BE9" s="171"/>
      <c r="BF9" s="171"/>
      <c r="BG9" s="171"/>
      <c r="BH9" s="171"/>
      <c r="BI9" s="171"/>
      <c r="BJ9" s="171"/>
      <c r="BK9" s="171"/>
      <c r="BL9" s="171"/>
      <c r="BM9" s="171"/>
      <c r="BN9" s="171"/>
      <c r="BO9" s="171"/>
      <c r="BP9" s="171"/>
      <c r="BQ9" s="171"/>
      <c r="BR9" s="171"/>
      <c r="BS9" s="171"/>
      <c r="BT9" s="171"/>
      <c r="BU9" s="171"/>
      <c r="BV9" s="171"/>
      <c r="BW9" s="171"/>
      <c r="BX9" s="171"/>
      <c r="BY9" s="171"/>
      <c r="BZ9" s="171"/>
      <c r="CA9" s="171"/>
      <c r="CB9" s="171"/>
      <c r="CC9" s="171"/>
      <c r="CD9" s="171"/>
      <c r="CE9" s="171"/>
      <c r="CF9" s="171"/>
      <c r="CG9" s="171"/>
      <c r="CH9" s="171"/>
      <c r="CI9" s="171"/>
      <c r="CJ9" s="171"/>
      <c r="CK9" s="171"/>
      <c r="CL9" s="171"/>
      <c r="CM9" s="171"/>
      <c r="CN9" s="171"/>
      <c r="CO9" s="171"/>
      <c r="CP9" s="171"/>
      <c r="CQ9" s="171"/>
      <c r="CR9" s="171"/>
      <c r="CS9" s="171"/>
      <c r="CT9" s="171"/>
      <c r="CU9" s="171"/>
      <c r="CV9" s="171"/>
      <c r="CW9" s="171"/>
      <c r="CX9" s="171"/>
      <c r="CY9" s="171"/>
      <c r="CZ9" s="171"/>
      <c r="DA9" s="171"/>
      <c r="DB9" s="171"/>
      <c r="DC9" s="171"/>
      <c r="DD9" s="171"/>
      <c r="DE9" s="171"/>
      <c r="DF9" s="171"/>
      <c r="DG9" s="171"/>
      <c r="DH9" s="171"/>
      <c r="DI9" s="171"/>
      <c r="DJ9" s="171"/>
      <c r="DK9" s="171"/>
      <c r="DL9" s="171"/>
      <c r="DM9" s="171"/>
      <c r="DN9" s="171"/>
      <c r="DO9" s="171"/>
      <c r="DP9" s="171"/>
      <c r="DQ9" s="171"/>
      <c r="DR9" s="171"/>
      <c r="DS9" s="171"/>
      <c r="DT9" s="171"/>
      <c r="DU9" s="171"/>
      <c r="DV9" s="171"/>
      <c r="DW9" s="171"/>
      <c r="DX9" s="171"/>
      <c r="DY9" s="171"/>
      <c r="DZ9" s="171"/>
      <c r="EA9" s="171"/>
      <c r="EB9" s="171"/>
      <c r="EC9" s="171"/>
      <c r="ED9" s="171"/>
      <c r="EE9" s="171"/>
      <c r="EF9" s="171"/>
      <c r="EG9" s="171"/>
      <c r="EH9" s="171"/>
      <c r="EI9" s="171"/>
      <c r="EJ9" s="171"/>
      <c r="EK9" s="171"/>
      <c r="EL9" s="171"/>
      <c r="EM9" s="171"/>
      <c r="EN9" s="171"/>
      <c r="EO9" s="171"/>
      <c r="EP9" s="171"/>
      <c r="EQ9" s="171"/>
      <c r="ER9" s="171"/>
      <c r="ES9" s="171"/>
      <c r="ET9" s="171"/>
      <c r="EU9" s="171"/>
      <c r="EV9" s="171"/>
      <c r="EW9" s="171"/>
      <c r="EX9" s="171"/>
      <c r="EY9" s="171"/>
      <c r="EZ9" s="171"/>
      <c r="FA9" s="171"/>
      <c r="FB9" s="171"/>
      <c r="FC9" s="171"/>
      <c r="FD9" s="171"/>
      <c r="FE9" s="171"/>
      <c r="FF9" s="171"/>
      <c r="FG9" s="171"/>
      <c r="FH9" s="171"/>
      <c r="FI9" s="171"/>
      <c r="FJ9" s="171"/>
      <c r="FK9" s="171"/>
      <c r="FL9" s="171"/>
      <c r="FM9" s="171"/>
      <c r="FN9" s="171"/>
      <c r="FO9" s="171"/>
      <c r="FP9" s="171"/>
      <c r="FQ9" s="171"/>
      <c r="FR9" s="171"/>
      <c r="FS9" s="171"/>
      <c r="FT9" s="171"/>
      <c r="FU9" s="171"/>
      <c r="FV9" s="171"/>
      <c r="FW9" s="171"/>
      <c r="FX9" s="171"/>
      <c r="FY9" s="171"/>
      <c r="FZ9" s="171"/>
      <c r="GA9" s="171"/>
      <c r="GB9" s="171"/>
      <c r="GC9" s="171"/>
      <c r="GD9" s="171"/>
      <c r="GE9" s="171"/>
      <c r="GF9" s="171"/>
      <c r="GG9" s="171"/>
      <c r="GH9" s="171"/>
      <c r="GI9" s="171"/>
      <c r="GJ9" s="171"/>
      <c r="GK9" s="171"/>
      <c r="GL9" s="171"/>
      <c r="GM9" s="171"/>
      <c r="GN9" s="171"/>
      <c r="GO9" s="171"/>
      <c r="GP9" s="171"/>
      <c r="GQ9" s="171"/>
      <c r="GR9" s="171"/>
      <c r="GS9" s="171"/>
      <c r="GT9" s="171"/>
      <c r="GU9" s="171"/>
      <c r="GV9" s="171"/>
      <c r="GW9" s="171"/>
      <c r="GX9" s="171"/>
      <c r="GY9" s="171"/>
      <c r="GZ9" s="171"/>
      <c r="HA9" s="171"/>
      <c r="HB9" s="171"/>
      <c r="HC9" s="171"/>
      <c r="HD9" s="171"/>
      <c r="HE9" s="171"/>
      <c r="HF9" s="171"/>
      <c r="HG9" s="171"/>
      <c r="HH9" s="171"/>
      <c r="HI9" s="171"/>
      <c r="HJ9" s="171"/>
      <c r="HK9" s="171"/>
      <c r="HL9" s="171"/>
      <c r="HM9" s="171"/>
      <c r="HN9" s="171"/>
      <c r="HO9" s="171"/>
      <c r="HP9" s="171"/>
      <c r="HQ9" s="171"/>
      <c r="HR9" s="171"/>
      <c r="HS9" s="171"/>
      <c r="HT9" s="171"/>
      <c r="HU9" s="171"/>
      <c r="HV9" s="171"/>
      <c r="HW9" s="171"/>
      <c r="HX9" s="171"/>
      <c r="HY9" s="171"/>
      <c r="HZ9" s="171"/>
      <c r="IA9" s="171"/>
      <c r="IB9" s="171"/>
      <c r="IC9" s="171"/>
      <c r="ID9" s="171"/>
      <c r="IE9" s="171"/>
      <c r="IF9" s="171"/>
      <c r="IG9" s="171"/>
      <c r="IH9" s="171"/>
      <c r="II9" s="171"/>
      <c r="IJ9" s="171"/>
      <c r="IK9" s="171"/>
      <c r="IL9" s="171"/>
      <c r="IM9" s="171"/>
      <c r="IN9" s="171"/>
      <c r="IO9" s="171"/>
      <c r="IP9" s="171"/>
      <c r="IQ9" s="171"/>
      <c r="IR9" s="171"/>
      <c r="IS9" s="171"/>
      <c r="IT9" s="171"/>
      <c r="IU9" s="171"/>
      <c r="IV9" s="171"/>
      <c r="IW9" s="171"/>
      <c r="IX9" s="171"/>
      <c r="IY9" s="171"/>
      <c r="IZ9" s="171"/>
      <c r="JA9" s="171"/>
      <c r="JB9" s="171"/>
      <c r="JC9" s="171"/>
      <c r="JD9" s="171"/>
      <c r="JE9" s="171"/>
      <c r="JF9" s="171"/>
      <c r="JG9" s="171"/>
      <c r="JH9" s="171"/>
      <c r="JI9" s="171"/>
      <c r="JJ9" s="171"/>
      <c r="JK9" s="171"/>
      <c r="JL9" s="171"/>
      <c r="JM9" s="171"/>
      <c r="JN9" s="171"/>
      <c r="JO9" s="171"/>
      <c r="JP9" s="171"/>
      <c r="JQ9" s="171"/>
      <c r="JR9" s="171"/>
      <c r="JS9" s="171"/>
      <c r="JT9" s="171"/>
      <c r="JU9" s="171"/>
      <c r="JV9" s="171"/>
      <c r="JW9" s="171"/>
      <c r="JX9" s="171"/>
      <c r="JY9" s="171"/>
      <c r="JZ9" s="171"/>
      <c r="KA9" s="171"/>
      <c r="KB9" s="171"/>
      <c r="KC9" s="171"/>
      <c r="KD9" s="171"/>
      <c r="KE9" s="171"/>
      <c r="KF9" s="171"/>
      <c r="KG9" s="171"/>
      <c r="KH9" s="171"/>
      <c r="KI9" s="171"/>
      <c r="KJ9" s="171"/>
      <c r="KK9" s="171"/>
      <c r="KL9" s="171"/>
      <c r="KM9" s="171"/>
      <c r="KN9" s="171"/>
      <c r="KO9" s="171"/>
      <c r="KP9" s="171"/>
      <c r="KQ9" s="171"/>
      <c r="KR9" s="171"/>
      <c r="KS9" s="171"/>
      <c r="KT9" s="171"/>
      <c r="KU9" s="171"/>
      <c r="KV9" s="171"/>
      <c r="KW9" s="171"/>
      <c r="KX9" s="171"/>
      <c r="KY9" s="171"/>
      <c r="KZ9" s="171"/>
      <c r="LA9" s="171"/>
      <c r="LB9" s="171"/>
      <c r="LC9" s="171"/>
      <c r="LD9" s="171"/>
      <c r="LE9" s="171"/>
      <c r="LF9" s="171"/>
      <c r="LG9" s="171"/>
      <c r="LH9" s="171"/>
      <c r="LI9" s="171"/>
      <c r="LJ9" s="171"/>
      <c r="LK9" s="171"/>
      <c r="LL9" s="171"/>
      <c r="LM9" s="171"/>
      <c r="LN9" s="171"/>
      <c r="LO9" s="171"/>
      <c r="LP9" s="171"/>
      <c r="LQ9" s="171"/>
      <c r="LR9" s="171"/>
      <c r="LS9" s="171"/>
      <c r="LT9" s="171"/>
      <c r="LU9" s="171"/>
      <c r="LV9" s="171"/>
      <c r="LW9" s="171"/>
      <c r="LX9" s="171"/>
      <c r="LY9" s="171"/>
      <c r="LZ9" s="171"/>
      <c r="MA9" s="171"/>
      <c r="MB9" s="171"/>
      <c r="MC9" s="171"/>
      <c r="MD9" s="171"/>
      <c r="ME9" s="171"/>
      <c r="MF9" s="171"/>
      <c r="MG9" s="171"/>
      <c r="MH9" s="171"/>
      <c r="MI9" s="171"/>
      <c r="MJ9" s="171"/>
      <c r="MK9" s="171"/>
      <c r="ML9" s="171"/>
      <c r="MM9" s="171"/>
      <c r="MN9" s="171"/>
      <c r="MO9" s="171"/>
      <c r="MP9" s="171"/>
      <c r="MQ9" s="171"/>
      <c r="MR9" s="171"/>
      <c r="MS9" s="171"/>
      <c r="MT9" s="171"/>
      <c r="MU9" s="171"/>
      <c r="MV9" s="171"/>
      <c r="MW9" s="171"/>
      <c r="MX9" s="171"/>
      <c r="MY9" s="171"/>
      <c r="MZ9" s="171"/>
      <c r="NA9" s="171"/>
      <c r="NB9" s="171"/>
      <c r="NC9" s="171"/>
      <c r="ND9" s="171"/>
      <c r="NE9" s="171"/>
      <c r="NF9" s="171"/>
      <c r="NG9" s="171"/>
      <c r="NH9" s="171"/>
      <c r="NI9" s="171"/>
      <c r="NJ9" s="171"/>
      <c r="NK9" s="171"/>
      <c r="NL9" s="171"/>
      <c r="NM9" s="171"/>
      <c r="NN9" s="171"/>
      <c r="NO9" s="171"/>
      <c r="NP9" s="171"/>
      <c r="NQ9" s="171"/>
      <c r="NR9" s="171"/>
      <c r="NS9" s="171"/>
      <c r="NT9" s="171"/>
      <c r="NU9" s="171"/>
      <c r="NV9" s="171"/>
      <c r="NW9" s="171"/>
      <c r="NX9" s="171"/>
      <c r="NY9" s="171"/>
      <c r="NZ9" s="171"/>
      <c r="OA9" s="171"/>
      <c r="OB9" s="171"/>
      <c r="OC9" s="171"/>
      <c r="OD9" s="171"/>
      <c r="OE9" s="171"/>
      <c r="OF9" s="171"/>
      <c r="OG9" s="171"/>
      <c r="OH9" s="171"/>
      <c r="OI9" s="171"/>
      <c r="OJ9" s="171"/>
      <c r="OK9" s="171"/>
      <c r="OL9" s="171"/>
      <c r="OM9" s="171"/>
      <c r="ON9" s="171"/>
      <c r="OO9" s="171"/>
      <c r="OP9" s="171"/>
      <c r="OQ9" s="171"/>
      <c r="OR9" s="171"/>
      <c r="OS9" s="171"/>
      <c r="OT9" s="171"/>
      <c r="OU9" s="171"/>
      <c r="OV9" s="171"/>
      <c r="OW9" s="171"/>
      <c r="OX9" s="171"/>
      <c r="OY9" s="171"/>
      <c r="OZ9" s="171"/>
      <c r="PA9" s="171"/>
      <c r="PB9" s="171"/>
      <c r="PC9" s="171"/>
      <c r="PD9" s="171"/>
      <c r="PE9" s="171"/>
      <c r="PF9" s="171"/>
      <c r="PG9" s="171"/>
      <c r="PH9" s="171"/>
      <c r="PI9" s="171"/>
      <c r="PJ9" s="171"/>
      <c r="PK9" s="171"/>
      <c r="PL9" s="171"/>
      <c r="PM9" s="171"/>
      <c r="PN9" s="171"/>
      <c r="PO9" s="171"/>
      <c r="PP9" s="171"/>
      <c r="PQ9" s="171"/>
      <c r="PR9" s="171"/>
      <c r="PS9" s="171"/>
      <c r="PT9" s="171"/>
      <c r="PU9" s="171"/>
      <c r="PV9" s="171"/>
      <c r="PW9" s="171"/>
      <c r="PX9" s="171"/>
      <c r="PY9" s="171"/>
      <c r="PZ9" s="171"/>
      <c r="QA9" s="171"/>
      <c r="QB9" s="171"/>
      <c r="QC9" s="171"/>
      <c r="QD9" s="171"/>
      <c r="QE9" s="171"/>
      <c r="QF9" s="171"/>
      <c r="QG9" s="171"/>
      <c r="QH9" s="171"/>
      <c r="QI9" s="171"/>
      <c r="QJ9" s="171"/>
      <c r="QK9" s="171"/>
      <c r="QL9" s="171"/>
      <c r="QM9" s="171"/>
      <c r="QN9" s="171"/>
      <c r="QO9" s="171"/>
      <c r="QP9" s="171"/>
      <c r="QQ9" s="171"/>
      <c r="QR9" s="171"/>
      <c r="QS9" s="171"/>
      <c r="QT9" s="171"/>
      <c r="QU9" s="171"/>
      <c r="QV9" s="171"/>
      <c r="QW9" s="171"/>
      <c r="QX9" s="171"/>
      <c r="QY9" s="171"/>
      <c r="QZ9" s="171"/>
      <c r="RA9" s="171"/>
      <c r="RB9" s="171"/>
      <c r="RC9" s="171"/>
      <c r="RD9" s="171"/>
      <c r="RE9" s="171"/>
      <c r="RF9" s="171"/>
      <c r="RG9" s="171"/>
      <c r="RH9" s="171"/>
      <c r="RI9" s="171"/>
      <c r="RJ9" s="171"/>
      <c r="RK9" s="171"/>
      <c r="RL9" s="171"/>
      <c r="RM9" s="171"/>
      <c r="RN9" s="171"/>
      <c r="RO9" s="171"/>
      <c r="RP9" s="171"/>
      <c r="RQ9" s="171"/>
      <c r="RR9" s="171"/>
      <c r="RS9" s="171"/>
      <c r="RT9" s="171"/>
      <c r="RU9" s="171"/>
      <c r="RV9" s="171"/>
      <c r="RW9" s="171"/>
      <c r="RX9" s="171"/>
      <c r="RY9" s="171"/>
      <c r="RZ9" s="171"/>
      <c r="SA9" s="171"/>
      <c r="SB9" s="171"/>
      <c r="SC9" s="171"/>
      <c r="SD9" s="171"/>
      <c r="SE9" s="171"/>
      <c r="SF9" s="171"/>
      <c r="SG9" s="171"/>
      <c r="SH9" s="171"/>
      <c r="SI9" s="171"/>
      <c r="SJ9" s="171"/>
      <c r="SK9" s="171"/>
      <c r="SL9" s="171"/>
      <c r="SM9" s="171"/>
      <c r="SN9" s="171"/>
      <c r="SO9" s="171"/>
      <c r="SP9" s="171"/>
      <c r="SQ9" s="171"/>
      <c r="SR9" s="171"/>
      <c r="SS9" s="171"/>
      <c r="ST9" s="171"/>
      <c r="SU9" s="171"/>
      <c r="SV9" s="171"/>
      <c r="SW9" s="171"/>
      <c r="SX9" s="171"/>
      <c r="SY9" s="171"/>
      <c r="SZ9" s="171"/>
      <c r="TA9" s="171"/>
      <c r="TB9" s="171"/>
      <c r="TC9" s="171"/>
      <c r="TD9" s="171"/>
      <c r="TE9" s="171"/>
      <c r="TF9" s="171"/>
      <c r="TG9" s="171"/>
      <c r="TH9" s="171"/>
      <c r="TI9" s="171"/>
      <c r="TJ9" s="171"/>
      <c r="TK9" s="171"/>
      <c r="TL9" s="171"/>
      <c r="TM9" s="171"/>
      <c r="TN9" s="171"/>
      <c r="TO9" s="171"/>
    </row>
    <row r="10" spans="1:535" s="39" customFormat="1" ht="25.5" x14ac:dyDescent="0.25">
      <c r="A10" s="23">
        <v>5</v>
      </c>
      <c r="B10" s="23" t="s">
        <v>86</v>
      </c>
      <c r="C10" s="189" t="s">
        <v>92</v>
      </c>
      <c r="D10" s="33"/>
      <c r="E10" s="33"/>
      <c r="F10" s="33"/>
      <c r="G10" s="33"/>
      <c r="H10" s="33"/>
      <c r="I10" s="33"/>
      <c r="J10" s="33"/>
      <c r="K10" s="33"/>
      <c r="L10" s="33"/>
      <c r="M10" s="33"/>
      <c r="N10" s="33"/>
      <c r="O10" s="131"/>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c r="IW10" s="38"/>
      <c r="IX10" s="38"/>
      <c r="IY10" s="38"/>
      <c r="IZ10" s="38"/>
      <c r="JA10" s="38"/>
      <c r="JB10" s="38"/>
      <c r="JC10" s="38"/>
      <c r="JD10" s="38"/>
      <c r="JE10" s="38"/>
      <c r="JF10" s="38"/>
      <c r="JG10" s="38"/>
      <c r="JH10" s="38"/>
      <c r="JI10" s="38"/>
      <c r="JJ10" s="38"/>
      <c r="JK10" s="38"/>
      <c r="JL10" s="38"/>
      <c r="JM10" s="38"/>
      <c r="JN10" s="38"/>
      <c r="JO10" s="38"/>
      <c r="JP10" s="38"/>
      <c r="JQ10" s="38"/>
      <c r="JR10" s="38"/>
      <c r="JS10" s="38"/>
      <c r="JT10" s="38"/>
      <c r="JU10" s="38"/>
      <c r="JV10" s="38"/>
      <c r="JW10" s="38"/>
      <c r="JX10" s="38"/>
      <c r="JY10" s="38"/>
      <c r="JZ10" s="38"/>
      <c r="KA10" s="38"/>
      <c r="KB10" s="38"/>
      <c r="KC10" s="38"/>
      <c r="KD10" s="38"/>
      <c r="KE10" s="38"/>
      <c r="KF10" s="38"/>
      <c r="KG10" s="38"/>
      <c r="KH10" s="38"/>
      <c r="KI10" s="38"/>
      <c r="KJ10" s="38"/>
      <c r="KK10" s="38"/>
      <c r="KL10" s="38"/>
      <c r="KM10" s="38"/>
      <c r="KN10" s="38"/>
      <c r="KO10" s="38"/>
      <c r="KP10" s="38"/>
      <c r="KQ10" s="38"/>
      <c r="KR10" s="38"/>
      <c r="KS10" s="38"/>
      <c r="KT10" s="38"/>
      <c r="KU10" s="38"/>
      <c r="KV10" s="38"/>
      <c r="KW10" s="38"/>
      <c r="KX10" s="38"/>
      <c r="KY10" s="38"/>
      <c r="KZ10" s="38"/>
      <c r="LA10" s="38"/>
      <c r="LB10" s="38"/>
      <c r="LC10" s="38"/>
      <c r="LD10" s="38"/>
      <c r="LE10" s="38"/>
      <c r="LF10" s="38"/>
      <c r="LG10" s="38"/>
      <c r="LH10" s="38"/>
      <c r="LI10" s="38"/>
      <c r="LJ10" s="38"/>
      <c r="LK10" s="38"/>
      <c r="LL10" s="38"/>
      <c r="LM10" s="38"/>
      <c r="LN10" s="38"/>
      <c r="LO10" s="38"/>
      <c r="LP10" s="38"/>
      <c r="LQ10" s="38"/>
      <c r="LR10" s="38"/>
      <c r="LS10" s="38"/>
      <c r="LT10" s="38"/>
      <c r="LU10" s="38"/>
      <c r="LV10" s="38"/>
      <c r="LW10" s="38"/>
      <c r="LX10" s="38"/>
      <c r="LY10" s="38"/>
      <c r="LZ10" s="38"/>
      <c r="MA10" s="38"/>
      <c r="MB10" s="38"/>
      <c r="MC10" s="38"/>
      <c r="MD10" s="38"/>
      <c r="ME10" s="38"/>
      <c r="MF10" s="38"/>
      <c r="MG10" s="38"/>
      <c r="MH10" s="38"/>
      <c r="MI10" s="38"/>
      <c r="MJ10" s="38"/>
      <c r="MK10" s="38"/>
      <c r="ML10" s="38"/>
      <c r="MM10" s="38"/>
      <c r="MN10" s="38"/>
      <c r="MO10" s="38"/>
      <c r="MP10" s="38"/>
      <c r="MQ10" s="38"/>
      <c r="MR10" s="38"/>
      <c r="MS10" s="38"/>
      <c r="MT10" s="38"/>
      <c r="MU10" s="38"/>
      <c r="MV10" s="38"/>
      <c r="MW10" s="38"/>
      <c r="MX10" s="38"/>
      <c r="MY10" s="38"/>
      <c r="MZ10" s="38"/>
      <c r="NA10" s="38"/>
      <c r="NB10" s="38"/>
      <c r="NC10" s="38"/>
      <c r="ND10" s="38"/>
      <c r="NE10" s="38"/>
      <c r="NF10" s="38"/>
      <c r="NG10" s="38"/>
      <c r="NH10" s="38"/>
      <c r="NI10" s="38"/>
      <c r="NJ10" s="38"/>
      <c r="NK10" s="38"/>
      <c r="NL10" s="38"/>
      <c r="NM10" s="38"/>
      <c r="NN10" s="38"/>
      <c r="NO10" s="38"/>
      <c r="NP10" s="38"/>
      <c r="NQ10" s="38"/>
      <c r="NR10" s="38"/>
      <c r="NS10" s="38"/>
      <c r="NT10" s="38"/>
      <c r="NU10" s="38"/>
      <c r="NV10" s="38"/>
      <c r="NW10" s="38"/>
      <c r="NX10" s="38"/>
      <c r="NY10" s="38"/>
      <c r="NZ10" s="38"/>
      <c r="OA10" s="38"/>
      <c r="OB10" s="38"/>
      <c r="OC10" s="38"/>
      <c r="OD10" s="38"/>
      <c r="OE10" s="38"/>
      <c r="OF10" s="38"/>
      <c r="OG10" s="38"/>
      <c r="OH10" s="38"/>
      <c r="OI10" s="38"/>
      <c r="OJ10" s="38"/>
      <c r="OK10" s="38"/>
      <c r="OL10" s="38"/>
      <c r="OM10" s="38"/>
      <c r="ON10" s="38"/>
      <c r="OO10" s="38"/>
      <c r="OP10" s="38"/>
      <c r="OQ10" s="38"/>
      <c r="OR10" s="38"/>
      <c r="OS10" s="38"/>
      <c r="OT10" s="38"/>
      <c r="OU10" s="38"/>
      <c r="OV10" s="38"/>
      <c r="OW10" s="38"/>
      <c r="OX10" s="38"/>
      <c r="OY10" s="38"/>
      <c r="OZ10" s="38"/>
      <c r="PA10" s="38"/>
      <c r="PB10" s="38"/>
      <c r="PC10" s="38"/>
      <c r="PD10" s="38"/>
      <c r="PE10" s="38"/>
      <c r="PF10" s="38"/>
      <c r="PG10" s="38"/>
      <c r="PH10" s="38"/>
      <c r="PI10" s="38"/>
      <c r="PJ10" s="38"/>
      <c r="PK10" s="38"/>
      <c r="PL10" s="38"/>
      <c r="PM10" s="38"/>
      <c r="PN10" s="38"/>
      <c r="PO10" s="38"/>
      <c r="PP10" s="38"/>
      <c r="PQ10" s="38"/>
      <c r="PR10" s="38"/>
      <c r="PS10" s="38"/>
      <c r="PT10" s="38"/>
      <c r="PU10" s="38"/>
      <c r="PV10" s="38"/>
      <c r="PW10" s="38"/>
      <c r="PX10" s="38"/>
      <c r="PY10" s="38"/>
      <c r="PZ10" s="38"/>
      <c r="QA10" s="38"/>
      <c r="QB10" s="38"/>
      <c r="QC10" s="38"/>
      <c r="QD10" s="38"/>
      <c r="QE10" s="38"/>
      <c r="QF10" s="38"/>
      <c r="QG10" s="38"/>
      <c r="QH10" s="38"/>
      <c r="QI10" s="38"/>
      <c r="QJ10" s="38"/>
      <c r="QK10" s="38"/>
      <c r="QL10" s="38"/>
      <c r="QM10" s="38"/>
      <c r="QN10" s="38"/>
      <c r="QO10" s="38"/>
      <c r="QP10" s="38"/>
      <c r="QQ10" s="38"/>
      <c r="QR10" s="38"/>
      <c r="QS10" s="38"/>
      <c r="QT10" s="38"/>
      <c r="QU10" s="38"/>
      <c r="QV10" s="38"/>
      <c r="QW10" s="38"/>
      <c r="QX10" s="38"/>
      <c r="QY10" s="38"/>
      <c r="QZ10" s="38"/>
      <c r="RA10" s="38"/>
      <c r="RB10" s="38"/>
      <c r="RC10" s="38"/>
      <c r="RD10" s="38"/>
      <c r="RE10" s="38"/>
      <c r="RF10" s="38"/>
      <c r="RG10" s="38"/>
      <c r="RH10" s="38"/>
      <c r="RI10" s="38"/>
      <c r="RJ10" s="38"/>
      <c r="RK10" s="38"/>
      <c r="RL10" s="38"/>
      <c r="RM10" s="38"/>
      <c r="RN10" s="38"/>
      <c r="RO10" s="38"/>
      <c r="RP10" s="38"/>
      <c r="RQ10" s="38"/>
      <c r="RR10" s="38"/>
      <c r="RS10" s="38"/>
      <c r="RT10" s="38"/>
      <c r="RU10" s="38"/>
      <c r="RV10" s="38"/>
      <c r="RW10" s="38"/>
      <c r="RX10" s="38"/>
      <c r="RY10" s="38"/>
      <c r="RZ10" s="38"/>
      <c r="SA10" s="38"/>
      <c r="SB10" s="38"/>
      <c r="SC10" s="38"/>
      <c r="SD10" s="38"/>
      <c r="SE10" s="38"/>
      <c r="SF10" s="38"/>
      <c r="SG10" s="38"/>
      <c r="SH10" s="38"/>
      <c r="SI10" s="38"/>
      <c r="SJ10" s="38"/>
      <c r="SK10" s="38"/>
      <c r="SL10" s="38"/>
      <c r="SM10" s="38"/>
      <c r="SN10" s="38"/>
      <c r="SO10" s="38"/>
      <c r="SP10" s="38"/>
      <c r="SQ10" s="38"/>
      <c r="SR10" s="38"/>
      <c r="SS10" s="38"/>
      <c r="ST10" s="38"/>
      <c r="SU10" s="38"/>
      <c r="SV10" s="38"/>
      <c r="SW10" s="38"/>
      <c r="SX10" s="38"/>
      <c r="SY10" s="38"/>
      <c r="SZ10" s="38"/>
      <c r="TA10" s="38"/>
      <c r="TB10" s="38"/>
      <c r="TC10" s="38"/>
      <c r="TD10" s="38"/>
      <c r="TE10" s="38"/>
      <c r="TF10" s="38"/>
      <c r="TG10" s="38"/>
      <c r="TH10" s="38"/>
      <c r="TI10" s="38"/>
      <c r="TJ10" s="38"/>
      <c r="TK10" s="38"/>
      <c r="TL10" s="38"/>
      <c r="TM10" s="38"/>
      <c r="TN10" s="38"/>
      <c r="TO10" s="38"/>
    </row>
    <row r="11" spans="1:535" s="39" customFormat="1" x14ac:dyDescent="0.25">
      <c r="A11" s="207">
        <v>6</v>
      </c>
      <c r="B11" s="207" t="s">
        <v>86</v>
      </c>
      <c r="C11" s="1026" t="s">
        <v>93</v>
      </c>
      <c r="D11" s="208">
        <v>1</v>
      </c>
      <c r="E11" s="208">
        <v>0.95499999999999996</v>
      </c>
      <c r="F11" s="208">
        <v>1</v>
      </c>
      <c r="G11" s="208">
        <v>0.68200000000000005</v>
      </c>
      <c r="H11" s="208">
        <v>1</v>
      </c>
      <c r="I11" s="208">
        <v>9.0999999999999998E-2</v>
      </c>
      <c r="J11" s="208">
        <v>0</v>
      </c>
      <c r="K11" s="208">
        <v>0</v>
      </c>
      <c r="L11" s="208">
        <v>1</v>
      </c>
      <c r="M11" s="208">
        <v>0</v>
      </c>
      <c r="N11" s="208">
        <v>-0.27300000000000002</v>
      </c>
      <c r="O11" s="131">
        <f t="shared" si="0"/>
        <v>0.49590909090909102</v>
      </c>
      <c r="P11" s="210"/>
      <c r="Q11" s="209"/>
      <c r="R11" s="209"/>
      <c r="S11" s="209"/>
      <c r="T11" s="209"/>
      <c r="U11" s="209"/>
      <c r="V11" s="209"/>
      <c r="W11" s="209"/>
      <c r="X11" s="209"/>
      <c r="Y11" s="209"/>
      <c r="Z11" s="209"/>
      <c r="AA11" s="209"/>
      <c r="AB11" s="209"/>
      <c r="AC11" s="209"/>
      <c r="AD11" s="209"/>
      <c r="AE11" s="209"/>
      <c r="AF11" s="209"/>
      <c r="AG11" s="209"/>
      <c r="AH11" s="209"/>
      <c r="AI11" s="209"/>
      <c r="AJ11" s="209"/>
      <c r="AK11" s="209"/>
      <c r="AL11" s="209"/>
      <c r="AM11" s="209"/>
      <c r="AN11" s="209"/>
      <c r="AO11" s="209"/>
      <c r="AP11" s="209"/>
      <c r="AQ11" s="209"/>
      <c r="AR11" s="209"/>
      <c r="AS11" s="209"/>
      <c r="AT11" s="209"/>
      <c r="AU11" s="209"/>
      <c r="AV11" s="209"/>
      <c r="AW11" s="209"/>
      <c r="AX11" s="209"/>
      <c r="AY11" s="209"/>
      <c r="AZ11" s="209"/>
      <c r="BA11" s="209"/>
      <c r="BB11" s="209"/>
      <c r="BC11" s="209"/>
      <c r="BD11" s="209"/>
      <c r="BE11" s="209"/>
      <c r="BF11" s="209"/>
      <c r="BG11" s="209"/>
      <c r="BH11" s="209"/>
      <c r="BI11" s="209"/>
      <c r="BJ11" s="209"/>
      <c r="BK11" s="209"/>
      <c r="BL11" s="209"/>
      <c r="BM11" s="209"/>
      <c r="BN11" s="209"/>
      <c r="BO11" s="209"/>
      <c r="BP11" s="209"/>
      <c r="BQ11" s="209"/>
      <c r="BR11" s="209"/>
      <c r="BS11" s="209"/>
      <c r="BT11" s="209"/>
      <c r="BU11" s="209"/>
      <c r="BV11" s="209"/>
      <c r="BW11" s="209"/>
      <c r="BX11" s="209"/>
      <c r="BY11" s="209"/>
      <c r="BZ11" s="209"/>
      <c r="CA11" s="209"/>
      <c r="CB11" s="209"/>
      <c r="CC11" s="209"/>
      <c r="CD11" s="209"/>
      <c r="CE11" s="209"/>
      <c r="CF11" s="209"/>
      <c r="CG11" s="209"/>
      <c r="CH11" s="209"/>
      <c r="CI11" s="209"/>
      <c r="CJ11" s="209"/>
      <c r="CK11" s="209"/>
      <c r="CL11" s="209"/>
      <c r="CM11" s="209"/>
      <c r="CN11" s="209"/>
      <c r="CO11" s="209"/>
      <c r="CP11" s="209"/>
      <c r="CQ11" s="209"/>
      <c r="CR11" s="209"/>
      <c r="CS11" s="209"/>
      <c r="CT11" s="209"/>
      <c r="CU11" s="209"/>
      <c r="CV11" s="209"/>
      <c r="CW11" s="209"/>
      <c r="CX11" s="209"/>
      <c r="CY11" s="209"/>
      <c r="CZ11" s="209"/>
      <c r="DA11" s="209"/>
      <c r="DB11" s="209"/>
      <c r="DC11" s="209"/>
      <c r="DD11" s="209"/>
      <c r="DE11" s="209"/>
      <c r="DF11" s="209"/>
      <c r="DG11" s="209"/>
      <c r="DH11" s="209"/>
      <c r="DI11" s="209"/>
      <c r="DJ11" s="209"/>
      <c r="DK11" s="209"/>
      <c r="DL11" s="209"/>
      <c r="DM11" s="209"/>
      <c r="DN11" s="209"/>
      <c r="DO11" s="209"/>
      <c r="DP11" s="209"/>
      <c r="DQ11" s="209"/>
      <c r="DR11" s="209"/>
      <c r="DS11" s="209"/>
      <c r="DT11" s="209"/>
      <c r="DU11" s="209"/>
      <c r="DV11" s="209"/>
      <c r="DW11" s="209"/>
      <c r="DX11" s="209"/>
      <c r="DY11" s="209"/>
      <c r="DZ11" s="209"/>
      <c r="EA11" s="209"/>
      <c r="EB11" s="209"/>
      <c r="EC11" s="209"/>
      <c r="ED11" s="209"/>
      <c r="EE11" s="209"/>
      <c r="EF11" s="209"/>
      <c r="EG11" s="209"/>
      <c r="EH11" s="209"/>
      <c r="EI11" s="209"/>
      <c r="EJ11" s="209"/>
      <c r="EK11" s="209"/>
      <c r="EL11" s="209"/>
      <c r="EM11" s="209"/>
      <c r="EN11" s="209"/>
      <c r="EO11" s="209"/>
      <c r="EP11" s="209"/>
      <c r="EQ11" s="209"/>
      <c r="ER11" s="209"/>
      <c r="ES11" s="209"/>
      <c r="ET11" s="209"/>
      <c r="EU11" s="209"/>
      <c r="EV11" s="209"/>
      <c r="EW11" s="209"/>
      <c r="EX11" s="209"/>
      <c r="EY11" s="209"/>
      <c r="EZ11" s="209"/>
      <c r="FA11" s="209"/>
      <c r="FB11" s="209"/>
      <c r="FC11" s="209"/>
      <c r="FD11" s="209"/>
      <c r="FE11" s="209"/>
      <c r="FF11" s="209"/>
      <c r="FG11" s="209"/>
      <c r="FH11" s="209"/>
      <c r="FI11" s="209"/>
      <c r="FJ11" s="209"/>
      <c r="FK11" s="209"/>
      <c r="FL11" s="209"/>
      <c r="FM11" s="209"/>
      <c r="FN11" s="209"/>
      <c r="FO11" s="209"/>
      <c r="FP11" s="209"/>
      <c r="FQ11" s="209"/>
      <c r="FR11" s="209"/>
      <c r="FS11" s="209"/>
      <c r="FT11" s="209"/>
      <c r="FU11" s="209"/>
      <c r="FV11" s="209"/>
      <c r="FW11" s="209"/>
      <c r="FX11" s="209"/>
      <c r="FY11" s="209"/>
      <c r="FZ11" s="209"/>
      <c r="GA11" s="209"/>
      <c r="GB11" s="209"/>
      <c r="GC11" s="209"/>
      <c r="GD11" s="209"/>
      <c r="GE11" s="209"/>
      <c r="GF11" s="209"/>
      <c r="GG11" s="209"/>
      <c r="GH11" s="209"/>
      <c r="GI11" s="209"/>
      <c r="GJ11" s="209"/>
      <c r="GK11" s="209"/>
      <c r="GL11" s="209"/>
      <c r="GM11" s="209"/>
      <c r="GN11" s="209"/>
      <c r="GO11" s="209"/>
      <c r="GP11" s="209"/>
      <c r="GQ11" s="209"/>
      <c r="GR11" s="209"/>
      <c r="GS11" s="209"/>
      <c r="GT11" s="209"/>
      <c r="GU11" s="209"/>
      <c r="GV11" s="209"/>
      <c r="GW11" s="209"/>
      <c r="GX11" s="209"/>
      <c r="GY11" s="209"/>
      <c r="GZ11" s="209"/>
      <c r="HA11" s="209"/>
      <c r="HB11" s="209"/>
      <c r="HC11" s="209"/>
      <c r="HD11" s="209"/>
      <c r="HE11" s="209"/>
      <c r="HF11" s="209"/>
      <c r="HG11" s="209"/>
      <c r="HH11" s="209"/>
      <c r="HI11" s="209"/>
      <c r="HJ11" s="209"/>
      <c r="HK11" s="209"/>
      <c r="HL11" s="209"/>
      <c r="HM11" s="209"/>
      <c r="HN11" s="209"/>
      <c r="HO11" s="209"/>
      <c r="HP11" s="209"/>
      <c r="HQ11" s="209"/>
      <c r="HR11" s="209"/>
      <c r="HS11" s="209"/>
      <c r="HT11" s="209"/>
      <c r="HU11" s="209"/>
      <c r="HV11" s="209"/>
      <c r="HW11" s="209"/>
      <c r="HX11" s="209"/>
      <c r="HY11" s="209"/>
      <c r="HZ11" s="209"/>
      <c r="IA11" s="209"/>
      <c r="IB11" s="209"/>
      <c r="IC11" s="209"/>
      <c r="ID11" s="209"/>
      <c r="IE11" s="209"/>
      <c r="IF11" s="209"/>
      <c r="IG11" s="209"/>
      <c r="IH11" s="209"/>
      <c r="II11" s="209"/>
      <c r="IJ11" s="209"/>
      <c r="IK11" s="209"/>
      <c r="IL11" s="209"/>
      <c r="IM11" s="209"/>
      <c r="IN11" s="209"/>
      <c r="IO11" s="209"/>
      <c r="IP11" s="209"/>
      <c r="IQ11" s="209"/>
      <c r="IR11" s="209"/>
      <c r="IS11" s="209"/>
      <c r="IT11" s="209"/>
      <c r="IU11" s="209"/>
      <c r="IV11" s="209"/>
      <c r="IW11" s="209"/>
      <c r="IX11" s="209"/>
      <c r="IY11" s="209"/>
      <c r="IZ11" s="209"/>
      <c r="JA11" s="209"/>
      <c r="JB11" s="209"/>
      <c r="JC11" s="209"/>
      <c r="JD11" s="209"/>
      <c r="JE11" s="209"/>
      <c r="JF11" s="209"/>
      <c r="JG11" s="209"/>
      <c r="JH11" s="209"/>
      <c r="JI11" s="209"/>
      <c r="JJ11" s="209"/>
      <c r="JK11" s="209"/>
      <c r="JL11" s="209"/>
      <c r="JM11" s="209"/>
      <c r="JN11" s="209"/>
      <c r="JO11" s="209"/>
      <c r="JP11" s="209"/>
      <c r="JQ11" s="209"/>
      <c r="JR11" s="209"/>
      <c r="JS11" s="209"/>
      <c r="JT11" s="209"/>
      <c r="JU11" s="209"/>
      <c r="JV11" s="209"/>
      <c r="JW11" s="209"/>
      <c r="JX11" s="209"/>
      <c r="JY11" s="209"/>
      <c r="JZ11" s="209"/>
      <c r="KA11" s="209"/>
      <c r="KB11" s="209"/>
      <c r="KC11" s="209"/>
      <c r="KD11" s="209"/>
      <c r="KE11" s="209"/>
      <c r="KF11" s="209"/>
      <c r="KG11" s="209"/>
      <c r="KH11" s="209"/>
      <c r="KI11" s="209"/>
      <c r="KJ11" s="209"/>
      <c r="KK11" s="209"/>
      <c r="KL11" s="209"/>
      <c r="KM11" s="209"/>
      <c r="KN11" s="209"/>
      <c r="KO11" s="209"/>
      <c r="KP11" s="209"/>
      <c r="KQ11" s="209"/>
      <c r="KR11" s="209"/>
      <c r="KS11" s="209"/>
      <c r="KT11" s="209"/>
      <c r="KU11" s="209"/>
      <c r="KV11" s="209"/>
      <c r="KW11" s="209"/>
      <c r="KX11" s="209"/>
      <c r="KY11" s="209"/>
      <c r="KZ11" s="209"/>
      <c r="LA11" s="209"/>
      <c r="LB11" s="209"/>
      <c r="LC11" s="209"/>
      <c r="LD11" s="209"/>
      <c r="LE11" s="209"/>
      <c r="LF11" s="209"/>
      <c r="LG11" s="209"/>
      <c r="LH11" s="209"/>
      <c r="LI11" s="209"/>
      <c r="LJ11" s="209"/>
      <c r="LK11" s="209"/>
      <c r="LL11" s="209"/>
      <c r="LM11" s="209"/>
      <c r="LN11" s="209"/>
      <c r="LO11" s="209"/>
      <c r="LP11" s="209"/>
      <c r="LQ11" s="209"/>
      <c r="LR11" s="209"/>
      <c r="LS11" s="209"/>
      <c r="LT11" s="209"/>
      <c r="LU11" s="209"/>
      <c r="LV11" s="209"/>
      <c r="LW11" s="209"/>
      <c r="LX11" s="209"/>
      <c r="LY11" s="209"/>
      <c r="LZ11" s="209"/>
      <c r="MA11" s="209"/>
      <c r="MB11" s="209"/>
      <c r="MC11" s="209"/>
      <c r="MD11" s="209"/>
      <c r="ME11" s="209"/>
      <c r="MF11" s="209"/>
      <c r="MG11" s="209"/>
      <c r="MH11" s="209"/>
      <c r="MI11" s="209"/>
      <c r="MJ11" s="209"/>
      <c r="MK11" s="209"/>
      <c r="ML11" s="209"/>
      <c r="MM11" s="209"/>
      <c r="MN11" s="209"/>
      <c r="MO11" s="209"/>
      <c r="MP11" s="209"/>
      <c r="MQ11" s="209"/>
      <c r="MR11" s="209"/>
      <c r="MS11" s="209"/>
      <c r="MT11" s="209"/>
      <c r="MU11" s="209"/>
      <c r="MV11" s="209"/>
      <c r="MW11" s="209"/>
      <c r="MX11" s="209"/>
      <c r="MY11" s="209"/>
      <c r="MZ11" s="209"/>
      <c r="NA11" s="209"/>
      <c r="NB11" s="209"/>
      <c r="NC11" s="209"/>
      <c r="ND11" s="209"/>
      <c r="NE11" s="209"/>
      <c r="NF11" s="209"/>
      <c r="NG11" s="209"/>
      <c r="NH11" s="209"/>
      <c r="NI11" s="209"/>
      <c r="NJ11" s="209"/>
      <c r="NK11" s="209"/>
      <c r="NL11" s="209"/>
      <c r="NM11" s="209"/>
      <c r="NN11" s="209"/>
      <c r="NO11" s="209"/>
      <c r="NP11" s="209"/>
      <c r="NQ11" s="209"/>
      <c r="NR11" s="209"/>
      <c r="NS11" s="209"/>
      <c r="NT11" s="209"/>
      <c r="NU11" s="209"/>
      <c r="NV11" s="209"/>
      <c r="NW11" s="209"/>
      <c r="NX11" s="209"/>
      <c r="NY11" s="209"/>
      <c r="NZ11" s="209"/>
      <c r="OA11" s="209"/>
      <c r="OB11" s="209"/>
      <c r="OC11" s="209"/>
      <c r="OD11" s="209"/>
      <c r="OE11" s="209"/>
      <c r="OF11" s="209"/>
      <c r="OG11" s="209"/>
      <c r="OH11" s="209"/>
      <c r="OI11" s="209"/>
      <c r="OJ11" s="209"/>
      <c r="OK11" s="209"/>
      <c r="OL11" s="209"/>
      <c r="OM11" s="209"/>
      <c r="ON11" s="209"/>
      <c r="OO11" s="209"/>
      <c r="OP11" s="209"/>
      <c r="OQ11" s="209"/>
      <c r="OR11" s="209"/>
      <c r="OS11" s="209"/>
      <c r="OT11" s="209"/>
      <c r="OU11" s="209"/>
      <c r="OV11" s="209"/>
      <c r="OW11" s="209"/>
      <c r="OX11" s="209"/>
      <c r="OY11" s="209"/>
      <c r="OZ11" s="209"/>
      <c r="PA11" s="209"/>
      <c r="PB11" s="209"/>
      <c r="PC11" s="209"/>
      <c r="PD11" s="209"/>
      <c r="PE11" s="209"/>
      <c r="PF11" s="209"/>
      <c r="PG11" s="209"/>
      <c r="PH11" s="209"/>
      <c r="PI11" s="209"/>
      <c r="PJ11" s="209"/>
      <c r="PK11" s="209"/>
      <c r="PL11" s="209"/>
      <c r="PM11" s="209"/>
      <c r="PN11" s="209"/>
      <c r="PO11" s="209"/>
      <c r="PP11" s="209"/>
      <c r="PQ11" s="209"/>
      <c r="PR11" s="209"/>
      <c r="PS11" s="209"/>
      <c r="PT11" s="209"/>
      <c r="PU11" s="209"/>
      <c r="PV11" s="209"/>
      <c r="PW11" s="209"/>
      <c r="PX11" s="209"/>
      <c r="PY11" s="209"/>
      <c r="PZ11" s="209"/>
      <c r="QA11" s="209"/>
      <c r="QB11" s="209"/>
      <c r="QC11" s="209"/>
      <c r="QD11" s="209"/>
      <c r="QE11" s="209"/>
      <c r="QF11" s="209"/>
      <c r="QG11" s="209"/>
      <c r="QH11" s="209"/>
      <c r="QI11" s="209"/>
      <c r="QJ11" s="209"/>
      <c r="QK11" s="209"/>
      <c r="QL11" s="209"/>
      <c r="QM11" s="209"/>
      <c r="QN11" s="209"/>
      <c r="QO11" s="209"/>
      <c r="QP11" s="209"/>
      <c r="QQ11" s="209"/>
      <c r="QR11" s="209"/>
      <c r="QS11" s="209"/>
      <c r="QT11" s="209"/>
      <c r="QU11" s="209"/>
      <c r="QV11" s="209"/>
      <c r="QW11" s="209"/>
      <c r="QX11" s="209"/>
      <c r="QY11" s="209"/>
      <c r="QZ11" s="209"/>
      <c r="RA11" s="209"/>
      <c r="RB11" s="209"/>
      <c r="RC11" s="209"/>
      <c r="RD11" s="209"/>
      <c r="RE11" s="209"/>
      <c r="RF11" s="209"/>
      <c r="RG11" s="209"/>
      <c r="RH11" s="209"/>
      <c r="RI11" s="209"/>
      <c r="RJ11" s="209"/>
      <c r="RK11" s="209"/>
      <c r="RL11" s="209"/>
      <c r="RM11" s="209"/>
      <c r="RN11" s="209"/>
      <c r="RO11" s="209"/>
      <c r="RP11" s="209"/>
      <c r="RQ11" s="209"/>
      <c r="RR11" s="209"/>
      <c r="RS11" s="209"/>
      <c r="RT11" s="209"/>
      <c r="RU11" s="209"/>
      <c r="RV11" s="209"/>
      <c r="RW11" s="209"/>
      <c r="RX11" s="209"/>
      <c r="RY11" s="209"/>
      <c r="RZ11" s="209"/>
      <c r="SA11" s="209"/>
      <c r="SB11" s="209"/>
      <c r="SC11" s="209"/>
      <c r="SD11" s="209"/>
      <c r="SE11" s="209"/>
      <c r="SF11" s="209"/>
      <c r="SG11" s="209"/>
      <c r="SH11" s="209"/>
      <c r="SI11" s="209"/>
      <c r="SJ11" s="209"/>
      <c r="SK11" s="209"/>
      <c r="SL11" s="209"/>
      <c r="SM11" s="209"/>
      <c r="SN11" s="209"/>
      <c r="SO11" s="209"/>
      <c r="SP11" s="209"/>
      <c r="SQ11" s="209"/>
      <c r="SR11" s="209"/>
      <c r="SS11" s="209"/>
      <c r="ST11" s="209"/>
      <c r="SU11" s="209"/>
      <c r="SV11" s="209"/>
      <c r="SW11" s="209"/>
      <c r="SX11" s="209"/>
      <c r="SY11" s="209"/>
      <c r="SZ11" s="209"/>
      <c r="TA11" s="209"/>
      <c r="TB11" s="209"/>
      <c r="TC11" s="209"/>
      <c r="TD11" s="209"/>
      <c r="TE11" s="209"/>
      <c r="TF11" s="209"/>
      <c r="TG11" s="209"/>
      <c r="TH11" s="209"/>
      <c r="TI11" s="209"/>
      <c r="TJ11" s="209"/>
      <c r="TK11" s="209"/>
      <c r="TL11" s="209"/>
      <c r="TM11" s="209"/>
      <c r="TN11" s="209"/>
      <c r="TO11" s="209"/>
    </row>
    <row r="12" spans="1:535" s="39" customFormat="1" x14ac:dyDescent="0.25">
      <c r="A12" s="230">
        <v>7</v>
      </c>
      <c r="B12" s="230" t="s">
        <v>86</v>
      </c>
      <c r="C12" s="1026" t="s">
        <v>94</v>
      </c>
      <c r="D12" s="231">
        <v>1</v>
      </c>
      <c r="E12" s="231">
        <v>0.93500000000000005</v>
      </c>
      <c r="F12" s="231">
        <v>0.58099999999999996</v>
      </c>
      <c r="G12" s="231">
        <v>0.28999999999999998</v>
      </c>
      <c r="H12" s="231">
        <v>3.2000000000000001E-2</v>
      </c>
      <c r="I12" s="231">
        <v>9.7000000000000003E-2</v>
      </c>
      <c r="J12" s="231">
        <v>0</v>
      </c>
      <c r="K12" s="231">
        <v>0</v>
      </c>
      <c r="L12" s="231">
        <v>1</v>
      </c>
      <c r="M12" s="231">
        <v>0</v>
      </c>
      <c r="N12" s="231">
        <v>-3.2000000000000001E-2</v>
      </c>
      <c r="O12" s="131">
        <f t="shared" si="0"/>
        <v>0.35481818181818181</v>
      </c>
      <c r="P12" s="233"/>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232"/>
      <c r="DL12" s="232"/>
      <c r="DM12" s="232"/>
      <c r="DN12" s="232"/>
      <c r="DO12" s="232"/>
      <c r="DP12" s="232"/>
      <c r="DQ12" s="232"/>
      <c r="DR12" s="232"/>
      <c r="DS12" s="232"/>
      <c r="DT12" s="232"/>
      <c r="DU12" s="232"/>
      <c r="DV12" s="232"/>
      <c r="DW12" s="232"/>
      <c r="DX12" s="232"/>
      <c r="DY12" s="232"/>
      <c r="DZ12" s="232"/>
      <c r="EA12" s="232"/>
      <c r="EB12" s="232"/>
      <c r="EC12" s="232"/>
      <c r="ED12" s="232"/>
      <c r="EE12" s="232"/>
      <c r="EF12" s="232"/>
      <c r="EG12" s="232"/>
      <c r="EH12" s="232"/>
      <c r="EI12" s="232"/>
      <c r="EJ12" s="232"/>
      <c r="EK12" s="232"/>
      <c r="EL12" s="232"/>
      <c r="EM12" s="232"/>
      <c r="EN12" s="232"/>
      <c r="EO12" s="232"/>
      <c r="EP12" s="232"/>
      <c r="EQ12" s="232"/>
      <c r="ER12" s="232"/>
      <c r="ES12" s="232"/>
      <c r="ET12" s="232"/>
      <c r="EU12" s="232"/>
      <c r="EV12" s="232"/>
      <c r="EW12" s="232"/>
      <c r="EX12" s="232"/>
      <c r="EY12" s="232"/>
      <c r="EZ12" s="232"/>
      <c r="FA12" s="232"/>
      <c r="FB12" s="232"/>
      <c r="FC12" s="232"/>
      <c r="FD12" s="232"/>
      <c r="FE12" s="232"/>
      <c r="FF12" s="232"/>
      <c r="FG12" s="232"/>
      <c r="FH12" s="232"/>
      <c r="FI12" s="232"/>
      <c r="FJ12" s="232"/>
      <c r="FK12" s="232"/>
      <c r="FL12" s="232"/>
      <c r="FM12" s="232"/>
      <c r="FN12" s="232"/>
      <c r="FO12" s="232"/>
      <c r="FP12" s="232"/>
      <c r="FQ12" s="232"/>
      <c r="FR12" s="232"/>
      <c r="FS12" s="232"/>
      <c r="FT12" s="232"/>
      <c r="FU12" s="232"/>
      <c r="FV12" s="232"/>
      <c r="FW12" s="232"/>
      <c r="FX12" s="232"/>
      <c r="FY12" s="232"/>
      <c r="FZ12" s="232"/>
      <c r="GA12" s="232"/>
      <c r="GB12" s="232"/>
      <c r="GC12" s="232"/>
      <c r="GD12" s="232"/>
      <c r="GE12" s="232"/>
      <c r="GF12" s="232"/>
      <c r="GG12" s="232"/>
      <c r="GH12" s="232"/>
      <c r="GI12" s="232"/>
      <c r="GJ12" s="232"/>
      <c r="GK12" s="232"/>
      <c r="GL12" s="232"/>
      <c r="GM12" s="232"/>
      <c r="GN12" s="232"/>
      <c r="GO12" s="232"/>
      <c r="GP12" s="232"/>
      <c r="GQ12" s="232"/>
      <c r="GR12" s="232"/>
      <c r="GS12" s="232"/>
      <c r="GT12" s="232"/>
      <c r="GU12" s="232"/>
      <c r="GV12" s="232"/>
      <c r="GW12" s="232"/>
      <c r="GX12" s="232"/>
      <c r="GY12" s="232"/>
      <c r="GZ12" s="232"/>
      <c r="HA12" s="232"/>
      <c r="HB12" s="232"/>
      <c r="HC12" s="232"/>
      <c r="HD12" s="232"/>
      <c r="HE12" s="232"/>
      <c r="HF12" s="232"/>
      <c r="HG12" s="232"/>
      <c r="HH12" s="232"/>
      <c r="HI12" s="232"/>
      <c r="HJ12" s="232"/>
      <c r="HK12" s="232"/>
      <c r="HL12" s="232"/>
      <c r="HM12" s="232"/>
      <c r="HN12" s="232"/>
      <c r="HO12" s="232"/>
      <c r="HP12" s="232"/>
      <c r="HQ12" s="232"/>
      <c r="HR12" s="232"/>
      <c r="HS12" s="232"/>
      <c r="HT12" s="232"/>
      <c r="HU12" s="232"/>
      <c r="HV12" s="232"/>
      <c r="HW12" s="232"/>
      <c r="HX12" s="232"/>
      <c r="HY12" s="232"/>
      <c r="HZ12" s="232"/>
      <c r="IA12" s="232"/>
      <c r="IB12" s="232"/>
      <c r="IC12" s="232"/>
      <c r="ID12" s="232"/>
      <c r="IE12" s="232"/>
      <c r="IF12" s="232"/>
      <c r="IG12" s="232"/>
      <c r="IH12" s="232"/>
      <c r="II12" s="232"/>
      <c r="IJ12" s="232"/>
      <c r="IK12" s="232"/>
      <c r="IL12" s="232"/>
      <c r="IM12" s="232"/>
      <c r="IN12" s="232"/>
      <c r="IO12" s="232"/>
      <c r="IP12" s="232"/>
      <c r="IQ12" s="232"/>
      <c r="IR12" s="232"/>
      <c r="IS12" s="232"/>
      <c r="IT12" s="232"/>
      <c r="IU12" s="232"/>
      <c r="IV12" s="232"/>
      <c r="IW12" s="232"/>
      <c r="IX12" s="232"/>
      <c r="IY12" s="232"/>
      <c r="IZ12" s="232"/>
      <c r="JA12" s="232"/>
      <c r="JB12" s="232"/>
      <c r="JC12" s="232"/>
      <c r="JD12" s="232"/>
      <c r="JE12" s="232"/>
      <c r="JF12" s="232"/>
      <c r="JG12" s="232"/>
      <c r="JH12" s="232"/>
      <c r="JI12" s="232"/>
      <c r="JJ12" s="232"/>
      <c r="JK12" s="232"/>
      <c r="JL12" s="232"/>
      <c r="JM12" s="232"/>
      <c r="JN12" s="232"/>
      <c r="JO12" s="232"/>
      <c r="JP12" s="232"/>
      <c r="JQ12" s="232"/>
      <c r="JR12" s="232"/>
      <c r="JS12" s="232"/>
      <c r="JT12" s="232"/>
      <c r="JU12" s="232"/>
      <c r="JV12" s="232"/>
      <c r="JW12" s="232"/>
      <c r="JX12" s="232"/>
      <c r="JY12" s="232"/>
      <c r="JZ12" s="232"/>
      <c r="KA12" s="232"/>
      <c r="KB12" s="232"/>
      <c r="KC12" s="232"/>
      <c r="KD12" s="232"/>
      <c r="KE12" s="232"/>
      <c r="KF12" s="232"/>
      <c r="KG12" s="232"/>
      <c r="KH12" s="232"/>
      <c r="KI12" s="232"/>
      <c r="KJ12" s="232"/>
      <c r="KK12" s="232"/>
      <c r="KL12" s="232"/>
      <c r="KM12" s="232"/>
      <c r="KN12" s="232"/>
      <c r="KO12" s="232"/>
      <c r="KP12" s="232"/>
      <c r="KQ12" s="232"/>
      <c r="KR12" s="232"/>
      <c r="KS12" s="232"/>
      <c r="KT12" s="232"/>
      <c r="KU12" s="232"/>
      <c r="KV12" s="232"/>
      <c r="KW12" s="232"/>
      <c r="KX12" s="232"/>
      <c r="KY12" s="232"/>
      <c r="KZ12" s="232"/>
      <c r="LA12" s="232"/>
      <c r="LB12" s="232"/>
      <c r="LC12" s="232"/>
      <c r="LD12" s="232"/>
      <c r="LE12" s="232"/>
      <c r="LF12" s="232"/>
      <c r="LG12" s="232"/>
      <c r="LH12" s="232"/>
      <c r="LI12" s="232"/>
      <c r="LJ12" s="232"/>
      <c r="LK12" s="232"/>
      <c r="LL12" s="232"/>
      <c r="LM12" s="232"/>
      <c r="LN12" s="232"/>
      <c r="LO12" s="232"/>
      <c r="LP12" s="232"/>
      <c r="LQ12" s="232"/>
      <c r="LR12" s="232"/>
      <c r="LS12" s="232"/>
      <c r="LT12" s="232"/>
      <c r="LU12" s="232"/>
      <c r="LV12" s="232"/>
      <c r="LW12" s="232"/>
      <c r="LX12" s="232"/>
      <c r="LY12" s="232"/>
      <c r="LZ12" s="232"/>
      <c r="MA12" s="232"/>
      <c r="MB12" s="232"/>
      <c r="MC12" s="232"/>
      <c r="MD12" s="232"/>
      <c r="ME12" s="232"/>
      <c r="MF12" s="232"/>
      <c r="MG12" s="232"/>
      <c r="MH12" s="232"/>
      <c r="MI12" s="232"/>
      <c r="MJ12" s="232"/>
      <c r="MK12" s="232"/>
      <c r="ML12" s="232"/>
      <c r="MM12" s="232"/>
      <c r="MN12" s="232"/>
      <c r="MO12" s="232"/>
      <c r="MP12" s="232"/>
      <c r="MQ12" s="232"/>
      <c r="MR12" s="232"/>
      <c r="MS12" s="232"/>
      <c r="MT12" s="232"/>
      <c r="MU12" s="232"/>
      <c r="MV12" s="232"/>
      <c r="MW12" s="232"/>
      <c r="MX12" s="232"/>
      <c r="MY12" s="232"/>
      <c r="MZ12" s="232"/>
      <c r="NA12" s="232"/>
      <c r="NB12" s="232"/>
      <c r="NC12" s="232"/>
      <c r="ND12" s="232"/>
      <c r="NE12" s="232"/>
      <c r="NF12" s="232"/>
      <c r="NG12" s="232"/>
      <c r="NH12" s="232"/>
      <c r="NI12" s="232"/>
      <c r="NJ12" s="232"/>
      <c r="NK12" s="232"/>
      <c r="NL12" s="232"/>
      <c r="NM12" s="232"/>
      <c r="NN12" s="232"/>
      <c r="NO12" s="232"/>
      <c r="NP12" s="232"/>
      <c r="NQ12" s="232"/>
      <c r="NR12" s="232"/>
      <c r="NS12" s="232"/>
      <c r="NT12" s="232"/>
      <c r="NU12" s="232"/>
      <c r="NV12" s="232"/>
      <c r="NW12" s="232"/>
      <c r="NX12" s="232"/>
      <c r="NY12" s="232"/>
      <c r="NZ12" s="232"/>
      <c r="OA12" s="232"/>
      <c r="OB12" s="232"/>
      <c r="OC12" s="232"/>
      <c r="OD12" s="232"/>
      <c r="OE12" s="232"/>
      <c r="OF12" s="232"/>
      <c r="OG12" s="232"/>
      <c r="OH12" s="232"/>
      <c r="OI12" s="232"/>
      <c r="OJ12" s="232"/>
      <c r="OK12" s="232"/>
      <c r="OL12" s="232"/>
      <c r="OM12" s="232"/>
      <c r="ON12" s="232"/>
      <c r="OO12" s="232"/>
      <c r="OP12" s="232"/>
      <c r="OQ12" s="232"/>
      <c r="OR12" s="232"/>
      <c r="OS12" s="232"/>
      <c r="OT12" s="232"/>
      <c r="OU12" s="232"/>
      <c r="OV12" s="232"/>
      <c r="OW12" s="232"/>
      <c r="OX12" s="232"/>
      <c r="OY12" s="232"/>
      <c r="OZ12" s="232"/>
      <c r="PA12" s="232"/>
      <c r="PB12" s="232"/>
      <c r="PC12" s="232"/>
      <c r="PD12" s="232"/>
      <c r="PE12" s="232"/>
      <c r="PF12" s="232"/>
      <c r="PG12" s="232"/>
      <c r="PH12" s="232"/>
      <c r="PI12" s="232"/>
      <c r="PJ12" s="232"/>
      <c r="PK12" s="232"/>
      <c r="PL12" s="232"/>
      <c r="PM12" s="232"/>
      <c r="PN12" s="232"/>
      <c r="PO12" s="232"/>
      <c r="PP12" s="232"/>
      <c r="PQ12" s="232"/>
      <c r="PR12" s="232"/>
      <c r="PS12" s="232"/>
      <c r="PT12" s="232"/>
      <c r="PU12" s="232"/>
      <c r="PV12" s="232"/>
      <c r="PW12" s="232"/>
      <c r="PX12" s="232"/>
      <c r="PY12" s="232"/>
      <c r="PZ12" s="232"/>
      <c r="QA12" s="232"/>
      <c r="QB12" s="232"/>
      <c r="QC12" s="232"/>
      <c r="QD12" s="232"/>
      <c r="QE12" s="232"/>
      <c r="QF12" s="232"/>
      <c r="QG12" s="232"/>
      <c r="QH12" s="232"/>
      <c r="QI12" s="232"/>
      <c r="QJ12" s="232"/>
      <c r="QK12" s="232"/>
      <c r="QL12" s="232"/>
      <c r="QM12" s="232"/>
      <c r="QN12" s="232"/>
      <c r="QO12" s="232"/>
      <c r="QP12" s="232"/>
      <c r="QQ12" s="232"/>
      <c r="QR12" s="232"/>
      <c r="QS12" s="232"/>
      <c r="QT12" s="232"/>
      <c r="QU12" s="232"/>
      <c r="QV12" s="232"/>
      <c r="QW12" s="232"/>
      <c r="QX12" s="232"/>
      <c r="QY12" s="232"/>
      <c r="QZ12" s="232"/>
      <c r="RA12" s="232"/>
      <c r="RB12" s="232"/>
      <c r="RC12" s="232"/>
      <c r="RD12" s="232"/>
      <c r="RE12" s="232"/>
      <c r="RF12" s="232"/>
      <c r="RG12" s="232"/>
      <c r="RH12" s="232"/>
      <c r="RI12" s="232"/>
      <c r="RJ12" s="232"/>
      <c r="RK12" s="232"/>
      <c r="RL12" s="232"/>
      <c r="RM12" s="232"/>
      <c r="RN12" s="232"/>
      <c r="RO12" s="232"/>
      <c r="RP12" s="232"/>
      <c r="RQ12" s="232"/>
      <c r="RR12" s="232"/>
      <c r="RS12" s="232"/>
      <c r="RT12" s="232"/>
      <c r="RU12" s="232"/>
      <c r="RV12" s="232"/>
      <c r="RW12" s="232"/>
      <c r="RX12" s="232"/>
      <c r="RY12" s="232"/>
      <c r="RZ12" s="232"/>
      <c r="SA12" s="232"/>
      <c r="SB12" s="232"/>
      <c r="SC12" s="232"/>
      <c r="SD12" s="232"/>
      <c r="SE12" s="232"/>
      <c r="SF12" s="232"/>
      <c r="SG12" s="232"/>
      <c r="SH12" s="232"/>
      <c r="SI12" s="232"/>
      <c r="SJ12" s="232"/>
      <c r="SK12" s="232"/>
      <c r="SL12" s="232"/>
      <c r="SM12" s="232"/>
      <c r="SN12" s="232"/>
      <c r="SO12" s="232"/>
      <c r="SP12" s="232"/>
      <c r="SQ12" s="232"/>
      <c r="SR12" s="232"/>
      <c r="SS12" s="232"/>
      <c r="ST12" s="232"/>
      <c r="SU12" s="232"/>
      <c r="SV12" s="232"/>
      <c r="SW12" s="232"/>
      <c r="SX12" s="232"/>
      <c r="SY12" s="232"/>
      <c r="SZ12" s="232"/>
      <c r="TA12" s="232"/>
      <c r="TB12" s="232"/>
      <c r="TC12" s="232"/>
      <c r="TD12" s="232"/>
      <c r="TE12" s="232"/>
      <c r="TF12" s="232"/>
      <c r="TG12" s="232"/>
      <c r="TH12" s="232"/>
      <c r="TI12" s="232"/>
      <c r="TJ12" s="232"/>
      <c r="TK12" s="232"/>
      <c r="TL12" s="232"/>
      <c r="TM12" s="232"/>
      <c r="TN12" s="232"/>
      <c r="TO12" s="232"/>
    </row>
    <row r="13" spans="1:535" s="39" customFormat="1" x14ac:dyDescent="0.25">
      <c r="A13" s="254">
        <v>8</v>
      </c>
      <c r="B13" s="254" t="s">
        <v>86</v>
      </c>
      <c r="C13" s="1026" t="s">
        <v>95</v>
      </c>
      <c r="D13" s="255">
        <v>0.51200000000000001</v>
      </c>
      <c r="E13" s="255">
        <v>0.95199999999999996</v>
      </c>
      <c r="F13" s="255">
        <v>0.76100000000000001</v>
      </c>
      <c r="G13" s="255">
        <v>0.52300000000000002</v>
      </c>
      <c r="H13" s="255">
        <v>0.75</v>
      </c>
      <c r="I13" s="255">
        <v>7.4999999999999997E-2</v>
      </c>
      <c r="J13" s="255">
        <v>0</v>
      </c>
      <c r="K13" s="255">
        <v>0</v>
      </c>
      <c r="L13" s="255">
        <v>1</v>
      </c>
      <c r="M13" s="255">
        <v>0</v>
      </c>
      <c r="N13" s="255">
        <v>-0.17499999999999999</v>
      </c>
      <c r="O13" s="131">
        <f t="shared" si="0"/>
        <v>0.39981818181818185</v>
      </c>
      <c r="P13" s="257"/>
      <c r="Q13" s="256"/>
      <c r="R13" s="256"/>
      <c r="S13" s="256"/>
      <c r="T13" s="256"/>
      <c r="U13" s="256"/>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c r="HV13" s="256"/>
      <c r="HW13" s="256"/>
      <c r="HX13" s="256"/>
      <c r="HY13" s="256"/>
      <c r="HZ13" s="256"/>
      <c r="IA13" s="256"/>
      <c r="IB13" s="256"/>
      <c r="IC13" s="256"/>
      <c r="ID13" s="256"/>
      <c r="IE13" s="256"/>
      <c r="IF13" s="256"/>
      <c r="IG13" s="256"/>
      <c r="IH13" s="256"/>
      <c r="II13" s="256"/>
      <c r="IJ13" s="256"/>
      <c r="IK13" s="256"/>
      <c r="IL13" s="256"/>
      <c r="IM13" s="256"/>
      <c r="IN13" s="256"/>
      <c r="IO13" s="256"/>
      <c r="IP13" s="256"/>
      <c r="IQ13" s="256"/>
      <c r="IR13" s="256"/>
      <c r="IS13" s="256"/>
      <c r="IT13" s="256"/>
      <c r="IU13" s="256"/>
      <c r="IV13" s="256"/>
      <c r="IW13" s="256"/>
      <c r="IX13" s="256"/>
      <c r="IY13" s="256"/>
      <c r="IZ13" s="256"/>
      <c r="JA13" s="256"/>
      <c r="JB13" s="256"/>
      <c r="JC13" s="256"/>
      <c r="JD13" s="256"/>
      <c r="JE13" s="256"/>
      <c r="JF13" s="256"/>
      <c r="JG13" s="256"/>
      <c r="JH13" s="256"/>
      <c r="JI13" s="256"/>
      <c r="JJ13" s="256"/>
      <c r="JK13" s="256"/>
      <c r="JL13" s="256"/>
      <c r="JM13" s="256"/>
      <c r="JN13" s="256"/>
      <c r="JO13" s="256"/>
      <c r="JP13" s="256"/>
      <c r="JQ13" s="256"/>
      <c r="JR13" s="256"/>
      <c r="JS13" s="256"/>
      <c r="JT13" s="256"/>
      <c r="JU13" s="256"/>
      <c r="JV13" s="256"/>
      <c r="JW13" s="256"/>
      <c r="JX13" s="256"/>
      <c r="JY13" s="256"/>
      <c r="JZ13" s="256"/>
      <c r="KA13" s="256"/>
      <c r="KB13" s="256"/>
      <c r="KC13" s="256"/>
      <c r="KD13" s="256"/>
      <c r="KE13" s="256"/>
      <c r="KF13" s="256"/>
      <c r="KG13" s="256"/>
      <c r="KH13" s="256"/>
      <c r="KI13" s="256"/>
      <c r="KJ13" s="256"/>
      <c r="KK13" s="256"/>
      <c r="KL13" s="256"/>
      <c r="KM13" s="256"/>
      <c r="KN13" s="256"/>
      <c r="KO13" s="256"/>
      <c r="KP13" s="256"/>
      <c r="KQ13" s="256"/>
      <c r="KR13" s="256"/>
      <c r="KS13" s="256"/>
      <c r="KT13" s="256"/>
      <c r="KU13" s="256"/>
      <c r="KV13" s="256"/>
      <c r="KW13" s="256"/>
      <c r="KX13" s="256"/>
      <c r="KY13" s="256"/>
      <c r="KZ13" s="256"/>
      <c r="LA13" s="256"/>
      <c r="LB13" s="256"/>
      <c r="LC13" s="256"/>
      <c r="LD13" s="256"/>
      <c r="LE13" s="256"/>
      <c r="LF13" s="256"/>
      <c r="LG13" s="256"/>
      <c r="LH13" s="256"/>
      <c r="LI13" s="256"/>
      <c r="LJ13" s="256"/>
      <c r="LK13" s="256"/>
      <c r="LL13" s="256"/>
      <c r="LM13" s="256"/>
      <c r="LN13" s="256"/>
      <c r="LO13" s="256"/>
      <c r="LP13" s="256"/>
      <c r="LQ13" s="256"/>
      <c r="LR13" s="256"/>
      <c r="LS13" s="256"/>
      <c r="LT13" s="256"/>
      <c r="LU13" s="256"/>
      <c r="LV13" s="256"/>
      <c r="LW13" s="256"/>
      <c r="LX13" s="256"/>
      <c r="LY13" s="256"/>
      <c r="LZ13" s="256"/>
      <c r="MA13" s="256"/>
      <c r="MB13" s="256"/>
      <c r="MC13" s="256"/>
      <c r="MD13" s="256"/>
      <c r="ME13" s="256"/>
      <c r="MF13" s="256"/>
      <c r="MG13" s="256"/>
      <c r="MH13" s="256"/>
      <c r="MI13" s="256"/>
      <c r="MJ13" s="256"/>
      <c r="MK13" s="256"/>
      <c r="ML13" s="256"/>
      <c r="MM13" s="256"/>
      <c r="MN13" s="256"/>
      <c r="MO13" s="256"/>
      <c r="MP13" s="256"/>
      <c r="MQ13" s="256"/>
      <c r="MR13" s="256"/>
      <c r="MS13" s="256"/>
      <c r="MT13" s="256"/>
      <c r="MU13" s="256"/>
      <c r="MV13" s="256"/>
      <c r="MW13" s="256"/>
      <c r="MX13" s="256"/>
      <c r="MY13" s="256"/>
      <c r="MZ13" s="256"/>
      <c r="NA13" s="256"/>
      <c r="NB13" s="256"/>
      <c r="NC13" s="256"/>
      <c r="ND13" s="256"/>
      <c r="NE13" s="256"/>
      <c r="NF13" s="256"/>
      <c r="NG13" s="256"/>
      <c r="NH13" s="256"/>
      <c r="NI13" s="256"/>
      <c r="NJ13" s="256"/>
      <c r="NK13" s="256"/>
      <c r="NL13" s="256"/>
      <c r="NM13" s="256"/>
      <c r="NN13" s="256"/>
      <c r="NO13" s="256"/>
      <c r="NP13" s="256"/>
      <c r="NQ13" s="256"/>
      <c r="NR13" s="256"/>
      <c r="NS13" s="256"/>
      <c r="NT13" s="256"/>
      <c r="NU13" s="256"/>
      <c r="NV13" s="256"/>
      <c r="NW13" s="256"/>
      <c r="NX13" s="256"/>
      <c r="NY13" s="256"/>
      <c r="NZ13" s="256"/>
      <c r="OA13" s="256"/>
      <c r="OB13" s="256"/>
      <c r="OC13" s="256"/>
      <c r="OD13" s="256"/>
      <c r="OE13" s="256"/>
      <c r="OF13" s="256"/>
      <c r="OG13" s="256"/>
      <c r="OH13" s="256"/>
      <c r="OI13" s="256"/>
      <c r="OJ13" s="256"/>
      <c r="OK13" s="256"/>
      <c r="OL13" s="256"/>
      <c r="OM13" s="256"/>
      <c r="ON13" s="256"/>
      <c r="OO13" s="256"/>
      <c r="OP13" s="256"/>
      <c r="OQ13" s="256"/>
      <c r="OR13" s="256"/>
      <c r="OS13" s="256"/>
      <c r="OT13" s="256"/>
      <c r="OU13" s="256"/>
      <c r="OV13" s="256"/>
      <c r="OW13" s="256"/>
      <c r="OX13" s="256"/>
      <c r="OY13" s="256"/>
      <c r="OZ13" s="256"/>
      <c r="PA13" s="256"/>
      <c r="PB13" s="256"/>
      <c r="PC13" s="256"/>
      <c r="PD13" s="256"/>
      <c r="PE13" s="256"/>
      <c r="PF13" s="256"/>
      <c r="PG13" s="256"/>
      <c r="PH13" s="256"/>
      <c r="PI13" s="256"/>
      <c r="PJ13" s="256"/>
      <c r="PK13" s="256"/>
      <c r="PL13" s="256"/>
      <c r="PM13" s="256"/>
      <c r="PN13" s="256"/>
      <c r="PO13" s="256"/>
      <c r="PP13" s="256"/>
      <c r="PQ13" s="256"/>
      <c r="PR13" s="256"/>
      <c r="PS13" s="256"/>
      <c r="PT13" s="256"/>
      <c r="PU13" s="256"/>
      <c r="PV13" s="256"/>
      <c r="PW13" s="256"/>
      <c r="PX13" s="256"/>
      <c r="PY13" s="256"/>
      <c r="PZ13" s="256"/>
      <c r="QA13" s="256"/>
      <c r="QB13" s="256"/>
      <c r="QC13" s="256"/>
      <c r="QD13" s="256"/>
      <c r="QE13" s="256"/>
      <c r="QF13" s="256"/>
      <c r="QG13" s="256"/>
      <c r="QH13" s="256"/>
      <c r="QI13" s="256"/>
      <c r="QJ13" s="256"/>
      <c r="QK13" s="256"/>
      <c r="QL13" s="256"/>
      <c r="QM13" s="256"/>
      <c r="QN13" s="256"/>
      <c r="QO13" s="256"/>
      <c r="QP13" s="256"/>
      <c r="QQ13" s="256"/>
      <c r="QR13" s="256"/>
      <c r="QS13" s="256"/>
      <c r="QT13" s="256"/>
      <c r="QU13" s="256"/>
      <c r="QV13" s="256"/>
      <c r="QW13" s="256"/>
      <c r="QX13" s="256"/>
      <c r="QY13" s="256"/>
      <c r="QZ13" s="256"/>
      <c r="RA13" s="256"/>
      <c r="RB13" s="256"/>
      <c r="RC13" s="256"/>
      <c r="RD13" s="256"/>
      <c r="RE13" s="256"/>
      <c r="RF13" s="256"/>
      <c r="RG13" s="256"/>
      <c r="RH13" s="256"/>
      <c r="RI13" s="256"/>
      <c r="RJ13" s="256"/>
      <c r="RK13" s="256"/>
      <c r="RL13" s="256"/>
      <c r="RM13" s="256"/>
      <c r="RN13" s="256"/>
      <c r="RO13" s="256"/>
      <c r="RP13" s="256"/>
      <c r="RQ13" s="256"/>
      <c r="RR13" s="256"/>
      <c r="RS13" s="256"/>
      <c r="RT13" s="256"/>
      <c r="RU13" s="256"/>
      <c r="RV13" s="256"/>
      <c r="RW13" s="256"/>
      <c r="RX13" s="256"/>
      <c r="RY13" s="256"/>
      <c r="RZ13" s="256"/>
      <c r="SA13" s="256"/>
      <c r="SB13" s="256"/>
      <c r="SC13" s="256"/>
      <c r="SD13" s="256"/>
      <c r="SE13" s="256"/>
      <c r="SF13" s="256"/>
      <c r="SG13" s="256"/>
      <c r="SH13" s="256"/>
      <c r="SI13" s="256"/>
      <c r="SJ13" s="256"/>
      <c r="SK13" s="256"/>
      <c r="SL13" s="256"/>
      <c r="SM13" s="256"/>
      <c r="SN13" s="256"/>
      <c r="SO13" s="256"/>
      <c r="SP13" s="256"/>
      <c r="SQ13" s="256"/>
      <c r="SR13" s="256"/>
      <c r="SS13" s="256"/>
      <c r="ST13" s="256"/>
      <c r="SU13" s="256"/>
      <c r="SV13" s="256"/>
      <c r="SW13" s="256"/>
      <c r="SX13" s="256"/>
      <c r="SY13" s="256"/>
      <c r="SZ13" s="256"/>
      <c r="TA13" s="256"/>
      <c r="TB13" s="256"/>
      <c r="TC13" s="256"/>
      <c r="TD13" s="256"/>
      <c r="TE13" s="256"/>
      <c r="TF13" s="256"/>
      <c r="TG13" s="256"/>
      <c r="TH13" s="256"/>
      <c r="TI13" s="256"/>
      <c r="TJ13" s="256"/>
      <c r="TK13" s="256"/>
      <c r="TL13" s="256"/>
      <c r="TM13" s="256"/>
      <c r="TN13" s="256"/>
      <c r="TO13" s="256"/>
    </row>
    <row r="14" spans="1:535" s="39" customFormat="1" ht="25.5" x14ac:dyDescent="0.25">
      <c r="A14" s="274">
        <v>9</v>
      </c>
      <c r="B14" s="274" t="s">
        <v>86</v>
      </c>
      <c r="C14" s="1026" t="s">
        <v>96</v>
      </c>
      <c r="D14" s="275">
        <v>0.57999999999999996</v>
      </c>
      <c r="E14" s="275">
        <v>0.9</v>
      </c>
      <c r="F14" s="275">
        <v>0.89500000000000002</v>
      </c>
      <c r="G14" s="275">
        <v>0.33300000000000002</v>
      </c>
      <c r="H14" s="275">
        <v>0.14599999999999999</v>
      </c>
      <c r="I14" s="275">
        <v>0.25</v>
      </c>
      <c r="J14" s="1221">
        <v>8.3000000000000004E-2</v>
      </c>
      <c r="K14" s="275">
        <v>4.2000000000000003E-2</v>
      </c>
      <c r="L14" s="275">
        <v>1</v>
      </c>
      <c r="M14" s="275">
        <v>-2.1000000000000001E-2</v>
      </c>
      <c r="N14" s="275">
        <v>-4.2000000000000003E-2</v>
      </c>
      <c r="O14" s="131">
        <f t="shared" si="0"/>
        <v>0.37872727272727275</v>
      </c>
      <c r="P14" s="277"/>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6"/>
      <c r="CA14" s="276"/>
      <c r="CB14" s="276"/>
      <c r="CC14" s="276"/>
      <c r="CD14" s="276"/>
      <c r="CE14" s="276"/>
      <c r="CF14" s="276"/>
      <c r="CG14" s="276"/>
      <c r="CH14" s="276"/>
      <c r="CI14" s="276"/>
      <c r="CJ14" s="276"/>
      <c r="CK14" s="276"/>
      <c r="CL14" s="276"/>
      <c r="CM14" s="276"/>
      <c r="CN14" s="276"/>
      <c r="CO14" s="276"/>
      <c r="CP14" s="276"/>
      <c r="CQ14" s="276"/>
      <c r="CR14" s="276"/>
      <c r="CS14" s="276"/>
      <c r="CT14" s="276"/>
      <c r="CU14" s="276"/>
      <c r="CV14" s="276"/>
      <c r="CW14" s="276"/>
      <c r="CX14" s="276"/>
      <c r="CY14" s="276"/>
      <c r="CZ14" s="276"/>
      <c r="DA14" s="276"/>
      <c r="DB14" s="276"/>
      <c r="DC14" s="276"/>
      <c r="DD14" s="276"/>
      <c r="DE14" s="276"/>
      <c r="DF14" s="276"/>
      <c r="DG14" s="276"/>
      <c r="DH14" s="276"/>
      <c r="DI14" s="276"/>
      <c r="DJ14" s="276"/>
      <c r="DK14" s="276"/>
      <c r="DL14" s="276"/>
      <c r="DM14" s="276"/>
      <c r="DN14" s="276"/>
      <c r="DO14" s="276"/>
      <c r="DP14" s="276"/>
      <c r="DQ14" s="276"/>
      <c r="DR14" s="276"/>
      <c r="DS14" s="276"/>
      <c r="DT14" s="276"/>
      <c r="DU14" s="276"/>
      <c r="DV14" s="276"/>
      <c r="DW14" s="276"/>
      <c r="DX14" s="276"/>
      <c r="DY14" s="276"/>
      <c r="DZ14" s="276"/>
      <c r="EA14" s="276"/>
      <c r="EB14" s="276"/>
      <c r="EC14" s="276"/>
      <c r="ED14" s="276"/>
      <c r="EE14" s="276"/>
      <c r="EF14" s="276"/>
      <c r="EG14" s="276"/>
      <c r="EH14" s="276"/>
      <c r="EI14" s="276"/>
      <c r="EJ14" s="276"/>
      <c r="EK14" s="276"/>
      <c r="EL14" s="276"/>
      <c r="EM14" s="276"/>
      <c r="EN14" s="276"/>
      <c r="EO14" s="276"/>
      <c r="EP14" s="276"/>
      <c r="EQ14" s="276"/>
      <c r="ER14" s="276"/>
      <c r="ES14" s="276"/>
      <c r="ET14" s="276"/>
      <c r="EU14" s="276"/>
      <c r="EV14" s="276"/>
      <c r="EW14" s="276"/>
      <c r="EX14" s="276"/>
      <c r="EY14" s="276"/>
      <c r="EZ14" s="276"/>
      <c r="FA14" s="276"/>
      <c r="FB14" s="276"/>
      <c r="FC14" s="276"/>
      <c r="FD14" s="276"/>
      <c r="FE14" s="276"/>
      <c r="FF14" s="276"/>
      <c r="FG14" s="276"/>
      <c r="FH14" s="276"/>
      <c r="FI14" s="276"/>
      <c r="FJ14" s="276"/>
      <c r="FK14" s="276"/>
      <c r="FL14" s="276"/>
      <c r="FM14" s="276"/>
      <c r="FN14" s="276"/>
      <c r="FO14" s="276"/>
      <c r="FP14" s="276"/>
      <c r="FQ14" s="276"/>
      <c r="FR14" s="276"/>
      <c r="FS14" s="276"/>
      <c r="FT14" s="276"/>
      <c r="FU14" s="276"/>
      <c r="FV14" s="276"/>
      <c r="FW14" s="276"/>
      <c r="FX14" s="276"/>
      <c r="FY14" s="276"/>
      <c r="FZ14" s="276"/>
      <c r="GA14" s="276"/>
      <c r="GB14" s="276"/>
      <c r="GC14" s="276"/>
      <c r="GD14" s="276"/>
      <c r="GE14" s="276"/>
      <c r="GF14" s="276"/>
      <c r="GG14" s="276"/>
      <c r="GH14" s="276"/>
      <c r="GI14" s="276"/>
      <c r="GJ14" s="276"/>
      <c r="GK14" s="276"/>
      <c r="GL14" s="276"/>
      <c r="GM14" s="276"/>
      <c r="GN14" s="276"/>
      <c r="GO14" s="276"/>
      <c r="GP14" s="276"/>
      <c r="GQ14" s="276"/>
      <c r="GR14" s="276"/>
      <c r="GS14" s="276"/>
      <c r="GT14" s="276"/>
      <c r="GU14" s="276"/>
      <c r="GV14" s="276"/>
      <c r="GW14" s="276"/>
      <c r="GX14" s="276"/>
      <c r="GY14" s="276"/>
      <c r="GZ14" s="276"/>
      <c r="HA14" s="276"/>
      <c r="HB14" s="276"/>
      <c r="HC14" s="276"/>
      <c r="HD14" s="276"/>
      <c r="HE14" s="276"/>
      <c r="HF14" s="276"/>
      <c r="HG14" s="276"/>
      <c r="HH14" s="276"/>
      <c r="HI14" s="276"/>
      <c r="HJ14" s="276"/>
      <c r="HK14" s="276"/>
      <c r="HL14" s="276"/>
      <c r="HM14" s="276"/>
      <c r="HN14" s="276"/>
      <c r="HO14" s="276"/>
      <c r="HP14" s="276"/>
      <c r="HQ14" s="276"/>
      <c r="HR14" s="276"/>
      <c r="HS14" s="276"/>
      <c r="HT14" s="276"/>
      <c r="HU14" s="276"/>
      <c r="HV14" s="276"/>
      <c r="HW14" s="276"/>
      <c r="HX14" s="276"/>
      <c r="HY14" s="276"/>
      <c r="HZ14" s="276"/>
      <c r="IA14" s="276"/>
      <c r="IB14" s="276"/>
      <c r="IC14" s="276"/>
      <c r="ID14" s="276"/>
      <c r="IE14" s="276"/>
      <c r="IF14" s="276"/>
      <c r="IG14" s="276"/>
      <c r="IH14" s="276"/>
      <c r="II14" s="276"/>
      <c r="IJ14" s="276"/>
      <c r="IK14" s="276"/>
      <c r="IL14" s="276"/>
      <c r="IM14" s="276"/>
      <c r="IN14" s="276"/>
      <c r="IO14" s="276"/>
      <c r="IP14" s="276"/>
      <c r="IQ14" s="276"/>
      <c r="IR14" s="276"/>
      <c r="IS14" s="276"/>
      <c r="IT14" s="276"/>
      <c r="IU14" s="276"/>
      <c r="IV14" s="276"/>
      <c r="IW14" s="276"/>
      <c r="IX14" s="276"/>
      <c r="IY14" s="276"/>
      <c r="IZ14" s="276"/>
      <c r="JA14" s="276"/>
      <c r="JB14" s="276"/>
      <c r="JC14" s="276"/>
      <c r="JD14" s="276"/>
      <c r="JE14" s="276"/>
      <c r="JF14" s="276"/>
      <c r="JG14" s="276"/>
      <c r="JH14" s="276"/>
      <c r="JI14" s="276"/>
      <c r="JJ14" s="276"/>
      <c r="JK14" s="276"/>
      <c r="JL14" s="276"/>
      <c r="JM14" s="276"/>
      <c r="JN14" s="276"/>
      <c r="JO14" s="276"/>
      <c r="JP14" s="276"/>
      <c r="JQ14" s="276"/>
      <c r="JR14" s="276"/>
      <c r="JS14" s="276"/>
      <c r="JT14" s="276"/>
      <c r="JU14" s="276"/>
      <c r="JV14" s="276"/>
      <c r="JW14" s="276"/>
      <c r="JX14" s="276"/>
      <c r="JY14" s="276"/>
      <c r="JZ14" s="276"/>
      <c r="KA14" s="276"/>
      <c r="KB14" s="276"/>
      <c r="KC14" s="276"/>
      <c r="KD14" s="276"/>
      <c r="KE14" s="276"/>
      <c r="KF14" s="276"/>
      <c r="KG14" s="276"/>
      <c r="KH14" s="276"/>
      <c r="KI14" s="276"/>
      <c r="KJ14" s="276"/>
      <c r="KK14" s="276"/>
      <c r="KL14" s="276"/>
      <c r="KM14" s="276"/>
      <c r="KN14" s="276"/>
      <c r="KO14" s="276"/>
      <c r="KP14" s="276"/>
      <c r="KQ14" s="276"/>
      <c r="KR14" s="276"/>
      <c r="KS14" s="276"/>
      <c r="KT14" s="276"/>
      <c r="KU14" s="276"/>
      <c r="KV14" s="276"/>
      <c r="KW14" s="276"/>
      <c r="KX14" s="276"/>
      <c r="KY14" s="276"/>
      <c r="KZ14" s="276"/>
      <c r="LA14" s="276"/>
      <c r="LB14" s="276"/>
      <c r="LC14" s="276"/>
      <c r="LD14" s="276"/>
      <c r="LE14" s="276"/>
      <c r="LF14" s="276"/>
      <c r="LG14" s="276"/>
      <c r="LH14" s="276"/>
      <c r="LI14" s="276"/>
      <c r="LJ14" s="276"/>
      <c r="LK14" s="276"/>
      <c r="LL14" s="276"/>
      <c r="LM14" s="276"/>
      <c r="LN14" s="276"/>
      <c r="LO14" s="276"/>
      <c r="LP14" s="276"/>
      <c r="LQ14" s="276"/>
      <c r="LR14" s="276"/>
      <c r="LS14" s="276"/>
      <c r="LT14" s="276"/>
      <c r="LU14" s="276"/>
      <c r="LV14" s="276"/>
      <c r="LW14" s="276"/>
      <c r="LX14" s="276"/>
      <c r="LY14" s="276"/>
      <c r="LZ14" s="276"/>
      <c r="MA14" s="276"/>
      <c r="MB14" s="276"/>
      <c r="MC14" s="276"/>
      <c r="MD14" s="276"/>
      <c r="ME14" s="276"/>
      <c r="MF14" s="276"/>
      <c r="MG14" s="276"/>
      <c r="MH14" s="276"/>
      <c r="MI14" s="276"/>
      <c r="MJ14" s="276"/>
      <c r="MK14" s="276"/>
      <c r="ML14" s="276"/>
      <c r="MM14" s="276"/>
      <c r="MN14" s="276"/>
      <c r="MO14" s="276"/>
      <c r="MP14" s="276"/>
      <c r="MQ14" s="276"/>
      <c r="MR14" s="276"/>
      <c r="MS14" s="276"/>
      <c r="MT14" s="276"/>
      <c r="MU14" s="276"/>
      <c r="MV14" s="276"/>
      <c r="MW14" s="276"/>
      <c r="MX14" s="276"/>
      <c r="MY14" s="276"/>
      <c r="MZ14" s="276"/>
      <c r="NA14" s="276"/>
      <c r="NB14" s="276"/>
      <c r="NC14" s="276"/>
      <c r="ND14" s="276"/>
      <c r="NE14" s="276"/>
      <c r="NF14" s="276"/>
      <c r="NG14" s="276"/>
      <c r="NH14" s="276"/>
      <c r="NI14" s="276"/>
      <c r="NJ14" s="276"/>
      <c r="NK14" s="276"/>
      <c r="NL14" s="276"/>
      <c r="NM14" s="276"/>
      <c r="NN14" s="276"/>
      <c r="NO14" s="276"/>
      <c r="NP14" s="276"/>
      <c r="NQ14" s="276"/>
      <c r="NR14" s="276"/>
      <c r="NS14" s="276"/>
      <c r="NT14" s="276"/>
      <c r="NU14" s="276"/>
      <c r="NV14" s="276"/>
      <c r="NW14" s="276"/>
      <c r="NX14" s="276"/>
      <c r="NY14" s="276"/>
      <c r="NZ14" s="276"/>
      <c r="OA14" s="276"/>
      <c r="OB14" s="276"/>
      <c r="OC14" s="276"/>
      <c r="OD14" s="276"/>
      <c r="OE14" s="276"/>
      <c r="OF14" s="276"/>
      <c r="OG14" s="276"/>
      <c r="OH14" s="276"/>
      <c r="OI14" s="276"/>
      <c r="OJ14" s="276"/>
      <c r="OK14" s="276"/>
      <c r="OL14" s="276"/>
      <c r="OM14" s="276"/>
      <c r="ON14" s="276"/>
      <c r="OO14" s="276"/>
      <c r="OP14" s="276"/>
      <c r="OQ14" s="276"/>
      <c r="OR14" s="276"/>
      <c r="OS14" s="276"/>
      <c r="OT14" s="276"/>
      <c r="OU14" s="276"/>
      <c r="OV14" s="276"/>
      <c r="OW14" s="276"/>
      <c r="OX14" s="276"/>
      <c r="OY14" s="276"/>
      <c r="OZ14" s="276"/>
      <c r="PA14" s="276"/>
      <c r="PB14" s="276"/>
      <c r="PC14" s="276"/>
      <c r="PD14" s="276"/>
      <c r="PE14" s="276"/>
      <c r="PF14" s="276"/>
      <c r="PG14" s="276"/>
      <c r="PH14" s="276"/>
      <c r="PI14" s="276"/>
      <c r="PJ14" s="276"/>
      <c r="PK14" s="276"/>
      <c r="PL14" s="276"/>
      <c r="PM14" s="276"/>
      <c r="PN14" s="276"/>
      <c r="PO14" s="276"/>
      <c r="PP14" s="276"/>
      <c r="PQ14" s="276"/>
      <c r="PR14" s="276"/>
      <c r="PS14" s="276"/>
      <c r="PT14" s="276"/>
      <c r="PU14" s="276"/>
      <c r="PV14" s="276"/>
      <c r="PW14" s="276"/>
      <c r="PX14" s="276"/>
      <c r="PY14" s="276"/>
      <c r="PZ14" s="276"/>
      <c r="QA14" s="276"/>
      <c r="QB14" s="276"/>
      <c r="QC14" s="276"/>
      <c r="QD14" s="276"/>
      <c r="QE14" s="276"/>
      <c r="QF14" s="276"/>
      <c r="QG14" s="276"/>
      <c r="QH14" s="276"/>
      <c r="QI14" s="276"/>
      <c r="QJ14" s="276"/>
      <c r="QK14" s="276"/>
      <c r="QL14" s="276"/>
      <c r="QM14" s="276"/>
      <c r="QN14" s="276"/>
      <c r="QO14" s="276"/>
      <c r="QP14" s="276"/>
      <c r="QQ14" s="276"/>
      <c r="QR14" s="276"/>
      <c r="QS14" s="276"/>
      <c r="QT14" s="276"/>
      <c r="QU14" s="276"/>
      <c r="QV14" s="276"/>
      <c r="QW14" s="276"/>
      <c r="QX14" s="276"/>
      <c r="QY14" s="276"/>
      <c r="QZ14" s="276"/>
      <c r="RA14" s="276"/>
      <c r="RB14" s="276"/>
      <c r="RC14" s="276"/>
      <c r="RD14" s="276"/>
      <c r="RE14" s="276"/>
      <c r="RF14" s="276"/>
      <c r="RG14" s="276"/>
      <c r="RH14" s="276"/>
      <c r="RI14" s="276"/>
      <c r="RJ14" s="276"/>
      <c r="RK14" s="276"/>
      <c r="RL14" s="276"/>
      <c r="RM14" s="276"/>
      <c r="RN14" s="276"/>
      <c r="RO14" s="276"/>
      <c r="RP14" s="276"/>
      <c r="RQ14" s="276"/>
      <c r="RR14" s="276"/>
      <c r="RS14" s="276"/>
      <c r="RT14" s="276"/>
      <c r="RU14" s="276"/>
      <c r="RV14" s="276"/>
      <c r="RW14" s="276"/>
      <c r="RX14" s="276"/>
      <c r="RY14" s="276"/>
      <c r="RZ14" s="276"/>
      <c r="SA14" s="276"/>
      <c r="SB14" s="276"/>
      <c r="SC14" s="276"/>
      <c r="SD14" s="276"/>
      <c r="SE14" s="276"/>
      <c r="SF14" s="276"/>
      <c r="SG14" s="276"/>
      <c r="SH14" s="276"/>
      <c r="SI14" s="276"/>
      <c r="SJ14" s="276"/>
      <c r="SK14" s="276"/>
      <c r="SL14" s="276"/>
      <c r="SM14" s="276"/>
      <c r="SN14" s="276"/>
      <c r="SO14" s="276"/>
      <c r="SP14" s="276"/>
      <c r="SQ14" s="276"/>
      <c r="SR14" s="276"/>
      <c r="SS14" s="276"/>
      <c r="ST14" s="276"/>
      <c r="SU14" s="276"/>
      <c r="SV14" s="276"/>
      <c r="SW14" s="276"/>
      <c r="SX14" s="276"/>
      <c r="SY14" s="276"/>
      <c r="SZ14" s="276"/>
      <c r="TA14" s="276"/>
      <c r="TB14" s="276"/>
      <c r="TC14" s="276"/>
      <c r="TD14" s="276"/>
      <c r="TE14" s="276"/>
      <c r="TF14" s="276"/>
      <c r="TG14" s="276"/>
      <c r="TH14" s="276"/>
      <c r="TI14" s="276"/>
      <c r="TJ14" s="276"/>
      <c r="TK14" s="276"/>
      <c r="TL14" s="276"/>
      <c r="TM14" s="276"/>
      <c r="TN14" s="276"/>
      <c r="TO14" s="276"/>
    </row>
    <row r="15" spans="1:535" s="39" customFormat="1" ht="25.5" x14ac:dyDescent="0.25">
      <c r="A15" s="298">
        <v>10</v>
      </c>
      <c r="B15" s="298" t="s">
        <v>86</v>
      </c>
      <c r="C15" s="1026" t="s">
        <v>97</v>
      </c>
      <c r="D15" s="299">
        <v>0.625</v>
      </c>
      <c r="E15" s="299">
        <v>1</v>
      </c>
      <c r="F15" s="299">
        <v>1</v>
      </c>
      <c r="G15" s="299">
        <v>0.82399999999999995</v>
      </c>
      <c r="H15" s="299">
        <v>1</v>
      </c>
      <c r="I15" s="299">
        <v>0.13700000000000001</v>
      </c>
      <c r="J15" s="299">
        <v>9.8000000000000004E-2</v>
      </c>
      <c r="K15" s="299">
        <v>5.8999999999999997E-2</v>
      </c>
      <c r="L15" s="299">
        <v>1</v>
      </c>
      <c r="M15" s="299">
        <v>-0.02</v>
      </c>
      <c r="N15" s="299">
        <v>-0.184</v>
      </c>
      <c r="O15" s="131">
        <f t="shared" si="0"/>
        <v>0.50354545454545463</v>
      </c>
      <c r="P15" s="301"/>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0"/>
      <c r="BF15" s="300"/>
      <c r="BG15" s="300"/>
      <c r="BH15" s="300"/>
      <c r="BI15" s="300"/>
      <c r="BJ15" s="300"/>
      <c r="BK15" s="300"/>
      <c r="BL15" s="300"/>
      <c r="BM15" s="300"/>
      <c r="BN15" s="300"/>
      <c r="BO15" s="300"/>
      <c r="BP15" s="300"/>
      <c r="BQ15" s="300"/>
      <c r="BR15" s="300"/>
      <c r="BS15" s="300"/>
      <c r="BT15" s="300"/>
      <c r="BU15" s="300"/>
      <c r="BV15" s="300"/>
      <c r="BW15" s="300"/>
      <c r="BX15" s="300"/>
      <c r="BY15" s="300"/>
      <c r="BZ15" s="300"/>
      <c r="CA15" s="300"/>
      <c r="CB15" s="300"/>
      <c r="CC15" s="300"/>
      <c r="CD15" s="300"/>
      <c r="CE15" s="300"/>
      <c r="CF15" s="300"/>
      <c r="CG15" s="300"/>
      <c r="CH15" s="300"/>
      <c r="CI15" s="300"/>
      <c r="CJ15" s="300"/>
      <c r="CK15" s="300"/>
      <c r="CL15" s="300"/>
      <c r="CM15" s="300"/>
      <c r="CN15" s="300"/>
      <c r="CO15" s="300"/>
      <c r="CP15" s="300"/>
      <c r="CQ15" s="300"/>
      <c r="CR15" s="300"/>
      <c r="CS15" s="300"/>
      <c r="CT15" s="300"/>
      <c r="CU15" s="300"/>
      <c r="CV15" s="300"/>
      <c r="CW15" s="300"/>
      <c r="CX15" s="300"/>
      <c r="CY15" s="300"/>
      <c r="CZ15" s="300"/>
      <c r="DA15" s="300"/>
      <c r="DB15" s="300"/>
      <c r="DC15" s="300"/>
      <c r="DD15" s="300"/>
      <c r="DE15" s="300"/>
      <c r="DF15" s="300"/>
      <c r="DG15" s="300"/>
      <c r="DH15" s="300"/>
      <c r="DI15" s="300"/>
      <c r="DJ15" s="300"/>
      <c r="DK15" s="300"/>
      <c r="DL15" s="300"/>
      <c r="DM15" s="300"/>
      <c r="DN15" s="300"/>
      <c r="DO15" s="300"/>
      <c r="DP15" s="300"/>
      <c r="DQ15" s="300"/>
      <c r="DR15" s="300"/>
      <c r="DS15" s="300"/>
      <c r="DT15" s="300"/>
      <c r="DU15" s="300"/>
      <c r="DV15" s="300"/>
      <c r="DW15" s="300"/>
      <c r="DX15" s="300"/>
      <c r="DY15" s="300"/>
      <c r="DZ15" s="300"/>
      <c r="EA15" s="300"/>
      <c r="EB15" s="300"/>
      <c r="EC15" s="300"/>
      <c r="ED15" s="300"/>
      <c r="EE15" s="300"/>
      <c r="EF15" s="300"/>
      <c r="EG15" s="300"/>
      <c r="EH15" s="300"/>
      <c r="EI15" s="300"/>
      <c r="EJ15" s="300"/>
      <c r="EK15" s="300"/>
      <c r="EL15" s="300"/>
      <c r="EM15" s="300"/>
      <c r="EN15" s="300"/>
      <c r="EO15" s="300"/>
      <c r="EP15" s="300"/>
      <c r="EQ15" s="300"/>
      <c r="ER15" s="300"/>
      <c r="ES15" s="300"/>
      <c r="ET15" s="300"/>
      <c r="EU15" s="300"/>
      <c r="EV15" s="300"/>
      <c r="EW15" s="300"/>
      <c r="EX15" s="300"/>
      <c r="EY15" s="300"/>
      <c r="EZ15" s="300"/>
      <c r="FA15" s="300"/>
      <c r="FB15" s="300"/>
      <c r="FC15" s="300"/>
      <c r="FD15" s="300"/>
      <c r="FE15" s="300"/>
      <c r="FF15" s="300"/>
      <c r="FG15" s="300"/>
      <c r="FH15" s="300"/>
      <c r="FI15" s="300"/>
      <c r="FJ15" s="300"/>
      <c r="FK15" s="300"/>
      <c r="FL15" s="300"/>
      <c r="FM15" s="300"/>
      <c r="FN15" s="300"/>
      <c r="FO15" s="300"/>
      <c r="FP15" s="300"/>
      <c r="FQ15" s="300"/>
      <c r="FR15" s="300"/>
      <c r="FS15" s="300"/>
      <c r="FT15" s="300"/>
      <c r="FU15" s="300"/>
      <c r="FV15" s="300"/>
      <c r="FW15" s="300"/>
      <c r="FX15" s="300"/>
      <c r="FY15" s="300"/>
      <c r="FZ15" s="300"/>
      <c r="GA15" s="300"/>
      <c r="GB15" s="300"/>
      <c r="GC15" s="300"/>
      <c r="GD15" s="300"/>
      <c r="GE15" s="300"/>
      <c r="GF15" s="300"/>
      <c r="GG15" s="300"/>
      <c r="GH15" s="300"/>
      <c r="GI15" s="300"/>
      <c r="GJ15" s="300"/>
      <c r="GK15" s="300"/>
      <c r="GL15" s="300"/>
      <c r="GM15" s="300"/>
      <c r="GN15" s="300"/>
      <c r="GO15" s="300"/>
      <c r="GP15" s="300"/>
      <c r="GQ15" s="300"/>
      <c r="GR15" s="300"/>
      <c r="GS15" s="300"/>
      <c r="GT15" s="300"/>
      <c r="GU15" s="300"/>
      <c r="GV15" s="300"/>
      <c r="GW15" s="300"/>
      <c r="GX15" s="300"/>
      <c r="GY15" s="300"/>
      <c r="GZ15" s="300"/>
      <c r="HA15" s="300"/>
      <c r="HB15" s="300"/>
      <c r="HC15" s="300"/>
      <c r="HD15" s="300"/>
      <c r="HE15" s="300"/>
      <c r="HF15" s="300"/>
      <c r="HG15" s="300"/>
      <c r="HH15" s="300"/>
      <c r="HI15" s="300"/>
      <c r="HJ15" s="300"/>
      <c r="HK15" s="300"/>
      <c r="HL15" s="300"/>
      <c r="HM15" s="300"/>
      <c r="HN15" s="300"/>
      <c r="HO15" s="300"/>
      <c r="HP15" s="300"/>
      <c r="HQ15" s="300"/>
      <c r="HR15" s="300"/>
      <c r="HS15" s="300"/>
      <c r="HT15" s="300"/>
      <c r="HU15" s="300"/>
      <c r="HV15" s="300"/>
      <c r="HW15" s="300"/>
      <c r="HX15" s="300"/>
      <c r="HY15" s="300"/>
      <c r="HZ15" s="300"/>
      <c r="IA15" s="300"/>
      <c r="IB15" s="300"/>
      <c r="IC15" s="300"/>
      <c r="ID15" s="300"/>
      <c r="IE15" s="300"/>
      <c r="IF15" s="300"/>
      <c r="IG15" s="300"/>
      <c r="IH15" s="300"/>
      <c r="II15" s="300"/>
      <c r="IJ15" s="300"/>
      <c r="IK15" s="300"/>
      <c r="IL15" s="300"/>
      <c r="IM15" s="300"/>
      <c r="IN15" s="300"/>
      <c r="IO15" s="300"/>
      <c r="IP15" s="300"/>
      <c r="IQ15" s="300"/>
      <c r="IR15" s="300"/>
      <c r="IS15" s="300"/>
      <c r="IT15" s="300"/>
      <c r="IU15" s="300"/>
      <c r="IV15" s="300"/>
      <c r="IW15" s="300"/>
      <c r="IX15" s="300"/>
      <c r="IY15" s="300"/>
      <c r="IZ15" s="300"/>
      <c r="JA15" s="300"/>
      <c r="JB15" s="300"/>
      <c r="JC15" s="300"/>
      <c r="JD15" s="300"/>
      <c r="JE15" s="300"/>
      <c r="JF15" s="300"/>
      <c r="JG15" s="300"/>
      <c r="JH15" s="300"/>
      <c r="JI15" s="300"/>
      <c r="JJ15" s="300"/>
      <c r="JK15" s="300"/>
      <c r="JL15" s="300"/>
      <c r="JM15" s="300"/>
      <c r="JN15" s="300"/>
      <c r="JO15" s="300"/>
      <c r="JP15" s="300"/>
      <c r="JQ15" s="300"/>
      <c r="JR15" s="300"/>
      <c r="JS15" s="300"/>
      <c r="JT15" s="300"/>
      <c r="JU15" s="300"/>
      <c r="JV15" s="300"/>
      <c r="JW15" s="300"/>
      <c r="JX15" s="300"/>
      <c r="JY15" s="300"/>
      <c r="JZ15" s="300"/>
      <c r="KA15" s="300"/>
      <c r="KB15" s="300"/>
      <c r="KC15" s="300"/>
      <c r="KD15" s="300"/>
      <c r="KE15" s="300"/>
      <c r="KF15" s="300"/>
      <c r="KG15" s="300"/>
      <c r="KH15" s="300"/>
      <c r="KI15" s="300"/>
      <c r="KJ15" s="300"/>
      <c r="KK15" s="300"/>
      <c r="KL15" s="300"/>
      <c r="KM15" s="300"/>
      <c r="KN15" s="300"/>
      <c r="KO15" s="300"/>
      <c r="KP15" s="300"/>
      <c r="KQ15" s="300"/>
      <c r="KR15" s="300"/>
      <c r="KS15" s="300"/>
      <c r="KT15" s="300"/>
      <c r="KU15" s="300"/>
      <c r="KV15" s="300"/>
      <c r="KW15" s="300"/>
      <c r="KX15" s="300"/>
      <c r="KY15" s="300"/>
      <c r="KZ15" s="300"/>
      <c r="LA15" s="300"/>
      <c r="LB15" s="300"/>
      <c r="LC15" s="300"/>
      <c r="LD15" s="300"/>
      <c r="LE15" s="300"/>
      <c r="LF15" s="300"/>
      <c r="LG15" s="300"/>
      <c r="LH15" s="300"/>
      <c r="LI15" s="300"/>
      <c r="LJ15" s="300"/>
      <c r="LK15" s="300"/>
      <c r="LL15" s="300"/>
      <c r="LM15" s="300"/>
      <c r="LN15" s="300"/>
      <c r="LO15" s="300"/>
      <c r="LP15" s="300"/>
      <c r="LQ15" s="300"/>
      <c r="LR15" s="300"/>
      <c r="LS15" s="300"/>
      <c r="LT15" s="300"/>
      <c r="LU15" s="300"/>
      <c r="LV15" s="300"/>
      <c r="LW15" s="300"/>
      <c r="LX15" s="300"/>
      <c r="LY15" s="300"/>
      <c r="LZ15" s="300"/>
      <c r="MA15" s="300"/>
      <c r="MB15" s="300"/>
      <c r="MC15" s="300"/>
      <c r="MD15" s="300"/>
      <c r="ME15" s="300"/>
      <c r="MF15" s="300"/>
      <c r="MG15" s="300"/>
      <c r="MH15" s="300"/>
      <c r="MI15" s="300"/>
      <c r="MJ15" s="300"/>
      <c r="MK15" s="300"/>
      <c r="ML15" s="300"/>
      <c r="MM15" s="300"/>
      <c r="MN15" s="300"/>
      <c r="MO15" s="300"/>
      <c r="MP15" s="300"/>
      <c r="MQ15" s="300"/>
      <c r="MR15" s="300"/>
      <c r="MS15" s="300"/>
      <c r="MT15" s="300"/>
      <c r="MU15" s="300"/>
      <c r="MV15" s="300"/>
      <c r="MW15" s="300"/>
      <c r="MX15" s="300"/>
      <c r="MY15" s="300"/>
      <c r="MZ15" s="300"/>
      <c r="NA15" s="300"/>
      <c r="NB15" s="300"/>
      <c r="NC15" s="300"/>
      <c r="ND15" s="300"/>
      <c r="NE15" s="300"/>
      <c r="NF15" s="300"/>
      <c r="NG15" s="300"/>
      <c r="NH15" s="300"/>
      <c r="NI15" s="300"/>
      <c r="NJ15" s="300"/>
      <c r="NK15" s="300"/>
      <c r="NL15" s="300"/>
      <c r="NM15" s="300"/>
      <c r="NN15" s="300"/>
      <c r="NO15" s="300"/>
      <c r="NP15" s="300"/>
      <c r="NQ15" s="300"/>
      <c r="NR15" s="300"/>
      <c r="NS15" s="300"/>
      <c r="NT15" s="300"/>
      <c r="NU15" s="300"/>
      <c r="NV15" s="300"/>
      <c r="NW15" s="300"/>
      <c r="NX15" s="300"/>
      <c r="NY15" s="300"/>
      <c r="NZ15" s="300"/>
      <c r="OA15" s="300"/>
      <c r="OB15" s="300"/>
      <c r="OC15" s="300"/>
      <c r="OD15" s="300"/>
      <c r="OE15" s="300"/>
      <c r="OF15" s="300"/>
      <c r="OG15" s="300"/>
      <c r="OH15" s="300"/>
      <c r="OI15" s="300"/>
      <c r="OJ15" s="300"/>
      <c r="OK15" s="300"/>
      <c r="OL15" s="300"/>
      <c r="OM15" s="300"/>
      <c r="ON15" s="300"/>
      <c r="OO15" s="300"/>
      <c r="OP15" s="300"/>
      <c r="OQ15" s="300"/>
      <c r="OR15" s="300"/>
      <c r="OS15" s="300"/>
      <c r="OT15" s="300"/>
      <c r="OU15" s="300"/>
      <c r="OV15" s="300"/>
      <c r="OW15" s="300"/>
      <c r="OX15" s="300"/>
      <c r="OY15" s="300"/>
      <c r="OZ15" s="300"/>
      <c r="PA15" s="300"/>
      <c r="PB15" s="300"/>
      <c r="PC15" s="300"/>
      <c r="PD15" s="300"/>
      <c r="PE15" s="300"/>
      <c r="PF15" s="300"/>
      <c r="PG15" s="300"/>
      <c r="PH15" s="300"/>
      <c r="PI15" s="300"/>
      <c r="PJ15" s="300"/>
      <c r="PK15" s="300"/>
      <c r="PL15" s="300"/>
      <c r="PM15" s="300"/>
      <c r="PN15" s="300"/>
      <c r="PO15" s="300"/>
      <c r="PP15" s="300"/>
      <c r="PQ15" s="300"/>
      <c r="PR15" s="300"/>
      <c r="PS15" s="300"/>
      <c r="PT15" s="300"/>
      <c r="PU15" s="300"/>
      <c r="PV15" s="300"/>
      <c r="PW15" s="300"/>
      <c r="PX15" s="300"/>
      <c r="PY15" s="300"/>
      <c r="PZ15" s="300"/>
      <c r="QA15" s="300"/>
      <c r="QB15" s="300"/>
      <c r="QC15" s="300"/>
      <c r="QD15" s="300"/>
      <c r="QE15" s="300"/>
      <c r="QF15" s="300"/>
      <c r="QG15" s="300"/>
      <c r="QH15" s="300"/>
      <c r="QI15" s="300"/>
      <c r="QJ15" s="300"/>
      <c r="QK15" s="300"/>
      <c r="QL15" s="300"/>
      <c r="QM15" s="300"/>
      <c r="QN15" s="300"/>
      <c r="QO15" s="300"/>
      <c r="QP15" s="300"/>
      <c r="QQ15" s="300"/>
      <c r="QR15" s="300"/>
      <c r="QS15" s="300"/>
      <c r="QT15" s="300"/>
      <c r="QU15" s="300"/>
      <c r="QV15" s="300"/>
      <c r="QW15" s="300"/>
      <c r="QX15" s="300"/>
      <c r="QY15" s="300"/>
      <c r="QZ15" s="300"/>
      <c r="RA15" s="300"/>
      <c r="RB15" s="300"/>
      <c r="RC15" s="300"/>
      <c r="RD15" s="300"/>
      <c r="RE15" s="300"/>
      <c r="RF15" s="300"/>
      <c r="RG15" s="300"/>
      <c r="RH15" s="300"/>
      <c r="RI15" s="300"/>
      <c r="RJ15" s="300"/>
      <c r="RK15" s="300"/>
      <c r="RL15" s="300"/>
      <c r="RM15" s="300"/>
      <c r="RN15" s="300"/>
      <c r="RO15" s="300"/>
      <c r="RP15" s="300"/>
      <c r="RQ15" s="300"/>
      <c r="RR15" s="300"/>
      <c r="RS15" s="300"/>
      <c r="RT15" s="300"/>
      <c r="RU15" s="300"/>
      <c r="RV15" s="300"/>
      <c r="RW15" s="300"/>
      <c r="RX15" s="300"/>
      <c r="RY15" s="300"/>
      <c r="RZ15" s="300"/>
      <c r="SA15" s="300"/>
      <c r="SB15" s="300"/>
      <c r="SC15" s="300"/>
      <c r="SD15" s="300"/>
      <c r="SE15" s="300"/>
      <c r="SF15" s="300"/>
      <c r="SG15" s="300"/>
      <c r="SH15" s="300"/>
      <c r="SI15" s="300"/>
      <c r="SJ15" s="300"/>
      <c r="SK15" s="300"/>
      <c r="SL15" s="300"/>
      <c r="SM15" s="300"/>
      <c r="SN15" s="300"/>
      <c r="SO15" s="300"/>
      <c r="SP15" s="300"/>
      <c r="SQ15" s="300"/>
      <c r="SR15" s="300"/>
      <c r="SS15" s="300"/>
      <c r="ST15" s="300"/>
      <c r="SU15" s="300"/>
      <c r="SV15" s="300"/>
      <c r="SW15" s="300"/>
      <c r="SX15" s="300"/>
      <c r="SY15" s="300"/>
      <c r="SZ15" s="300"/>
      <c r="TA15" s="300"/>
      <c r="TB15" s="300"/>
      <c r="TC15" s="300"/>
      <c r="TD15" s="300"/>
      <c r="TE15" s="300"/>
      <c r="TF15" s="300"/>
      <c r="TG15" s="300"/>
      <c r="TH15" s="300"/>
      <c r="TI15" s="300"/>
      <c r="TJ15" s="300"/>
      <c r="TK15" s="300"/>
      <c r="TL15" s="300"/>
      <c r="TM15" s="300"/>
      <c r="TN15" s="300"/>
      <c r="TO15" s="300"/>
    </row>
    <row r="16" spans="1:535" s="39" customFormat="1" x14ac:dyDescent="0.25">
      <c r="A16" s="191">
        <v>11</v>
      </c>
      <c r="B16" s="191" t="s">
        <v>86</v>
      </c>
      <c r="C16" s="1026" t="s">
        <v>98</v>
      </c>
      <c r="D16" s="192">
        <v>0.97</v>
      </c>
      <c r="E16" s="192">
        <v>0.91</v>
      </c>
      <c r="F16" s="192">
        <v>0.91</v>
      </c>
      <c r="G16" s="192">
        <v>0.51</v>
      </c>
      <c r="H16" s="192">
        <v>1</v>
      </c>
      <c r="I16" s="192">
        <v>7.0000000000000007E-2</v>
      </c>
      <c r="J16" s="1220">
        <v>6.7000000000000004E-2</v>
      </c>
      <c r="K16" s="192">
        <v>0.7</v>
      </c>
      <c r="L16" s="192">
        <v>0.7</v>
      </c>
      <c r="M16" s="192">
        <v>0</v>
      </c>
      <c r="N16" s="192">
        <v>0</v>
      </c>
      <c r="O16" s="131">
        <f t="shared" si="0"/>
        <v>0.53063636363636368</v>
      </c>
      <c r="P16" s="194"/>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3"/>
      <c r="BK16" s="193"/>
      <c r="BL16" s="193"/>
      <c r="BM16" s="193"/>
      <c r="BN16" s="193"/>
      <c r="BO16" s="193"/>
      <c r="BP16" s="193"/>
      <c r="BQ16" s="193"/>
      <c r="BR16" s="193"/>
      <c r="BS16" s="193"/>
      <c r="BT16" s="193"/>
      <c r="BU16" s="193"/>
      <c r="BV16" s="193"/>
      <c r="BW16" s="193"/>
      <c r="BX16" s="193"/>
      <c r="BY16" s="193"/>
      <c r="BZ16" s="193"/>
      <c r="CA16" s="193"/>
      <c r="CB16" s="193"/>
      <c r="CC16" s="193"/>
      <c r="CD16" s="193"/>
      <c r="CE16" s="193"/>
      <c r="CF16" s="193"/>
      <c r="CG16" s="193"/>
      <c r="CH16" s="193"/>
      <c r="CI16" s="193"/>
      <c r="CJ16" s="193"/>
      <c r="CK16" s="193"/>
      <c r="CL16" s="193"/>
      <c r="CM16" s="193"/>
      <c r="CN16" s="193"/>
      <c r="CO16" s="193"/>
      <c r="CP16" s="193"/>
      <c r="CQ16" s="193"/>
      <c r="CR16" s="193"/>
      <c r="CS16" s="193"/>
      <c r="CT16" s="193"/>
      <c r="CU16" s="193"/>
      <c r="CV16" s="193"/>
      <c r="CW16" s="193"/>
      <c r="CX16" s="193"/>
      <c r="CY16" s="193"/>
      <c r="CZ16" s="193"/>
      <c r="DA16" s="193"/>
      <c r="DB16" s="193"/>
      <c r="DC16" s="193"/>
      <c r="DD16" s="193"/>
      <c r="DE16" s="193"/>
      <c r="DF16" s="193"/>
      <c r="DG16" s="193"/>
      <c r="DH16" s="193"/>
      <c r="DI16" s="193"/>
      <c r="DJ16" s="193"/>
      <c r="DK16" s="193"/>
      <c r="DL16" s="193"/>
      <c r="DM16" s="193"/>
      <c r="DN16" s="193"/>
      <c r="DO16" s="193"/>
      <c r="DP16" s="193"/>
      <c r="DQ16" s="193"/>
      <c r="DR16" s="193"/>
      <c r="DS16" s="193"/>
      <c r="DT16" s="193"/>
      <c r="DU16" s="193"/>
      <c r="DV16" s="193"/>
      <c r="DW16" s="193"/>
      <c r="DX16" s="193"/>
      <c r="DY16" s="193"/>
      <c r="DZ16" s="193"/>
      <c r="EA16" s="193"/>
      <c r="EB16" s="193"/>
      <c r="EC16" s="193"/>
      <c r="ED16" s="193"/>
      <c r="EE16" s="193"/>
      <c r="EF16" s="193"/>
      <c r="EG16" s="193"/>
      <c r="EH16" s="193"/>
      <c r="EI16" s="193"/>
      <c r="EJ16" s="193"/>
      <c r="EK16" s="193"/>
      <c r="EL16" s="193"/>
      <c r="EM16" s="193"/>
      <c r="EN16" s="193"/>
      <c r="EO16" s="193"/>
      <c r="EP16" s="193"/>
      <c r="EQ16" s="193"/>
      <c r="ER16" s="193"/>
      <c r="ES16" s="193"/>
      <c r="ET16" s="193"/>
      <c r="EU16" s="193"/>
      <c r="EV16" s="193"/>
      <c r="EW16" s="193"/>
      <c r="EX16" s="193"/>
      <c r="EY16" s="193"/>
      <c r="EZ16" s="193"/>
      <c r="FA16" s="193"/>
      <c r="FB16" s="193"/>
      <c r="FC16" s="193"/>
      <c r="FD16" s="193"/>
      <c r="FE16" s="193"/>
      <c r="FF16" s="193"/>
      <c r="FG16" s="193"/>
      <c r="FH16" s="193"/>
      <c r="FI16" s="193"/>
      <c r="FJ16" s="193"/>
      <c r="FK16" s="193"/>
      <c r="FL16" s="193"/>
      <c r="FM16" s="193"/>
      <c r="FN16" s="193"/>
      <c r="FO16" s="193"/>
      <c r="FP16" s="193"/>
      <c r="FQ16" s="193"/>
      <c r="FR16" s="193"/>
      <c r="FS16" s="193"/>
      <c r="FT16" s="193"/>
      <c r="FU16" s="193"/>
      <c r="FV16" s="193"/>
      <c r="FW16" s="193"/>
      <c r="FX16" s="193"/>
      <c r="FY16" s="193"/>
      <c r="FZ16" s="193"/>
      <c r="GA16" s="193"/>
      <c r="GB16" s="193"/>
      <c r="GC16" s="193"/>
      <c r="GD16" s="193"/>
      <c r="GE16" s="193"/>
      <c r="GF16" s="193"/>
      <c r="GG16" s="193"/>
      <c r="GH16" s="193"/>
      <c r="GI16" s="193"/>
      <c r="GJ16" s="193"/>
      <c r="GK16" s="193"/>
      <c r="GL16" s="193"/>
      <c r="GM16" s="193"/>
      <c r="GN16" s="193"/>
      <c r="GO16" s="193"/>
      <c r="GP16" s="193"/>
      <c r="GQ16" s="193"/>
      <c r="GR16" s="193"/>
      <c r="GS16" s="193"/>
      <c r="GT16" s="193"/>
      <c r="GU16" s="193"/>
      <c r="GV16" s="193"/>
      <c r="GW16" s="193"/>
      <c r="GX16" s="193"/>
      <c r="GY16" s="193"/>
      <c r="GZ16" s="193"/>
      <c r="HA16" s="193"/>
      <c r="HB16" s="193"/>
      <c r="HC16" s="193"/>
      <c r="HD16" s="193"/>
      <c r="HE16" s="193"/>
      <c r="HF16" s="193"/>
      <c r="HG16" s="193"/>
      <c r="HH16" s="193"/>
      <c r="HI16" s="193"/>
      <c r="HJ16" s="193"/>
      <c r="HK16" s="193"/>
      <c r="HL16" s="193"/>
      <c r="HM16" s="193"/>
      <c r="HN16" s="193"/>
      <c r="HO16" s="193"/>
      <c r="HP16" s="193"/>
      <c r="HQ16" s="193"/>
      <c r="HR16" s="193"/>
      <c r="HS16" s="193"/>
      <c r="HT16" s="193"/>
      <c r="HU16" s="193"/>
      <c r="HV16" s="193"/>
      <c r="HW16" s="193"/>
      <c r="HX16" s="193"/>
      <c r="HY16" s="193"/>
      <c r="HZ16" s="193"/>
      <c r="IA16" s="193"/>
      <c r="IB16" s="193"/>
      <c r="IC16" s="193"/>
      <c r="ID16" s="193"/>
      <c r="IE16" s="193"/>
      <c r="IF16" s="193"/>
      <c r="IG16" s="193"/>
      <c r="IH16" s="193"/>
      <c r="II16" s="193"/>
      <c r="IJ16" s="193"/>
      <c r="IK16" s="193"/>
      <c r="IL16" s="193"/>
      <c r="IM16" s="193"/>
      <c r="IN16" s="193"/>
      <c r="IO16" s="193"/>
      <c r="IP16" s="193"/>
      <c r="IQ16" s="193"/>
      <c r="IR16" s="193"/>
      <c r="IS16" s="193"/>
      <c r="IT16" s="193"/>
      <c r="IU16" s="193"/>
      <c r="IV16" s="193"/>
      <c r="IW16" s="193"/>
      <c r="IX16" s="193"/>
      <c r="IY16" s="193"/>
      <c r="IZ16" s="193"/>
      <c r="JA16" s="193"/>
      <c r="JB16" s="193"/>
      <c r="JC16" s="193"/>
      <c r="JD16" s="193"/>
      <c r="JE16" s="193"/>
      <c r="JF16" s="193"/>
      <c r="JG16" s="193"/>
      <c r="JH16" s="193"/>
      <c r="JI16" s="193"/>
      <c r="JJ16" s="193"/>
      <c r="JK16" s="193"/>
      <c r="JL16" s="193"/>
      <c r="JM16" s="193"/>
      <c r="JN16" s="193"/>
      <c r="JO16" s="193"/>
      <c r="JP16" s="193"/>
      <c r="JQ16" s="193"/>
      <c r="JR16" s="193"/>
      <c r="JS16" s="193"/>
      <c r="JT16" s="193"/>
      <c r="JU16" s="193"/>
      <c r="JV16" s="193"/>
      <c r="JW16" s="193"/>
      <c r="JX16" s="193"/>
      <c r="JY16" s="193"/>
      <c r="JZ16" s="193"/>
      <c r="KA16" s="193"/>
      <c r="KB16" s="193"/>
      <c r="KC16" s="193"/>
      <c r="KD16" s="193"/>
      <c r="KE16" s="193"/>
      <c r="KF16" s="193"/>
      <c r="KG16" s="193"/>
      <c r="KH16" s="193"/>
      <c r="KI16" s="193"/>
      <c r="KJ16" s="193"/>
      <c r="KK16" s="193"/>
      <c r="KL16" s="193"/>
      <c r="KM16" s="193"/>
      <c r="KN16" s="193"/>
      <c r="KO16" s="193"/>
      <c r="KP16" s="193"/>
      <c r="KQ16" s="193"/>
      <c r="KR16" s="193"/>
      <c r="KS16" s="193"/>
      <c r="KT16" s="193"/>
      <c r="KU16" s="193"/>
      <c r="KV16" s="193"/>
      <c r="KW16" s="193"/>
      <c r="KX16" s="193"/>
      <c r="KY16" s="193"/>
      <c r="KZ16" s="193"/>
      <c r="LA16" s="193"/>
      <c r="LB16" s="193"/>
      <c r="LC16" s="193"/>
      <c r="LD16" s="193"/>
      <c r="LE16" s="193"/>
      <c r="LF16" s="193"/>
      <c r="LG16" s="193"/>
      <c r="LH16" s="193"/>
      <c r="LI16" s="193"/>
      <c r="LJ16" s="193"/>
      <c r="LK16" s="193"/>
      <c r="LL16" s="193"/>
      <c r="LM16" s="193"/>
      <c r="LN16" s="193"/>
      <c r="LO16" s="193"/>
      <c r="LP16" s="193"/>
      <c r="LQ16" s="193"/>
      <c r="LR16" s="193"/>
      <c r="LS16" s="193"/>
      <c r="LT16" s="193"/>
      <c r="LU16" s="193"/>
      <c r="LV16" s="193"/>
      <c r="LW16" s="193"/>
      <c r="LX16" s="193"/>
      <c r="LY16" s="193"/>
      <c r="LZ16" s="193"/>
      <c r="MA16" s="193"/>
      <c r="MB16" s="193"/>
      <c r="MC16" s="193"/>
      <c r="MD16" s="193"/>
      <c r="ME16" s="193"/>
      <c r="MF16" s="193"/>
      <c r="MG16" s="193"/>
      <c r="MH16" s="193"/>
      <c r="MI16" s="193"/>
      <c r="MJ16" s="193"/>
      <c r="MK16" s="193"/>
      <c r="ML16" s="193"/>
      <c r="MM16" s="193"/>
      <c r="MN16" s="193"/>
      <c r="MO16" s="193"/>
      <c r="MP16" s="193"/>
      <c r="MQ16" s="193"/>
      <c r="MR16" s="193"/>
      <c r="MS16" s="193"/>
      <c r="MT16" s="193"/>
      <c r="MU16" s="193"/>
      <c r="MV16" s="193"/>
      <c r="MW16" s="193"/>
      <c r="MX16" s="193"/>
      <c r="MY16" s="193"/>
      <c r="MZ16" s="193"/>
      <c r="NA16" s="193"/>
      <c r="NB16" s="193"/>
      <c r="NC16" s="193"/>
      <c r="ND16" s="193"/>
      <c r="NE16" s="193"/>
      <c r="NF16" s="193"/>
      <c r="NG16" s="193"/>
      <c r="NH16" s="193"/>
      <c r="NI16" s="193"/>
      <c r="NJ16" s="193"/>
      <c r="NK16" s="193"/>
      <c r="NL16" s="193"/>
      <c r="NM16" s="193"/>
      <c r="NN16" s="193"/>
      <c r="NO16" s="193"/>
      <c r="NP16" s="193"/>
      <c r="NQ16" s="193"/>
      <c r="NR16" s="193"/>
      <c r="NS16" s="193"/>
      <c r="NT16" s="193"/>
      <c r="NU16" s="193"/>
      <c r="NV16" s="193"/>
      <c r="NW16" s="193"/>
      <c r="NX16" s="193"/>
      <c r="NY16" s="193"/>
      <c r="NZ16" s="193"/>
      <c r="OA16" s="193"/>
      <c r="OB16" s="193"/>
      <c r="OC16" s="193"/>
      <c r="OD16" s="193"/>
      <c r="OE16" s="193"/>
      <c r="OF16" s="193"/>
      <c r="OG16" s="193"/>
      <c r="OH16" s="193"/>
      <c r="OI16" s="193"/>
      <c r="OJ16" s="193"/>
      <c r="OK16" s="193"/>
      <c r="OL16" s="193"/>
      <c r="OM16" s="193"/>
      <c r="ON16" s="193"/>
      <c r="OO16" s="193"/>
      <c r="OP16" s="193"/>
      <c r="OQ16" s="193"/>
      <c r="OR16" s="193"/>
      <c r="OS16" s="193"/>
      <c r="OT16" s="193"/>
      <c r="OU16" s="193"/>
      <c r="OV16" s="193"/>
      <c r="OW16" s="193"/>
      <c r="OX16" s="193"/>
      <c r="OY16" s="193"/>
      <c r="OZ16" s="193"/>
      <c r="PA16" s="193"/>
      <c r="PB16" s="193"/>
      <c r="PC16" s="193"/>
      <c r="PD16" s="193"/>
      <c r="PE16" s="193"/>
      <c r="PF16" s="193"/>
      <c r="PG16" s="193"/>
      <c r="PH16" s="193"/>
      <c r="PI16" s="193"/>
      <c r="PJ16" s="193"/>
      <c r="PK16" s="193"/>
      <c r="PL16" s="193"/>
      <c r="PM16" s="193"/>
      <c r="PN16" s="193"/>
      <c r="PO16" s="193"/>
      <c r="PP16" s="193"/>
      <c r="PQ16" s="193"/>
      <c r="PR16" s="193"/>
      <c r="PS16" s="193"/>
      <c r="PT16" s="193"/>
      <c r="PU16" s="193"/>
      <c r="PV16" s="193"/>
      <c r="PW16" s="193"/>
      <c r="PX16" s="193"/>
      <c r="PY16" s="193"/>
      <c r="PZ16" s="193"/>
      <c r="QA16" s="193"/>
      <c r="QB16" s="193"/>
      <c r="QC16" s="193"/>
      <c r="QD16" s="193"/>
      <c r="QE16" s="193"/>
      <c r="QF16" s="193"/>
      <c r="QG16" s="193"/>
      <c r="QH16" s="193"/>
      <c r="QI16" s="193"/>
      <c r="QJ16" s="193"/>
      <c r="QK16" s="193"/>
      <c r="QL16" s="193"/>
      <c r="QM16" s="193"/>
      <c r="QN16" s="193"/>
      <c r="QO16" s="193"/>
      <c r="QP16" s="193"/>
      <c r="QQ16" s="193"/>
      <c r="QR16" s="193"/>
      <c r="QS16" s="193"/>
      <c r="QT16" s="193"/>
      <c r="QU16" s="193"/>
      <c r="QV16" s="193"/>
      <c r="QW16" s="193"/>
      <c r="QX16" s="193"/>
      <c r="QY16" s="193"/>
      <c r="QZ16" s="193"/>
      <c r="RA16" s="193"/>
      <c r="RB16" s="193"/>
      <c r="RC16" s="193"/>
      <c r="RD16" s="193"/>
      <c r="RE16" s="193"/>
      <c r="RF16" s="193"/>
      <c r="RG16" s="193"/>
      <c r="RH16" s="193"/>
      <c r="RI16" s="193"/>
      <c r="RJ16" s="193"/>
      <c r="RK16" s="193"/>
      <c r="RL16" s="193"/>
      <c r="RM16" s="193"/>
      <c r="RN16" s="193"/>
      <c r="RO16" s="193"/>
      <c r="RP16" s="193"/>
      <c r="RQ16" s="193"/>
      <c r="RR16" s="193"/>
      <c r="RS16" s="193"/>
      <c r="RT16" s="193"/>
      <c r="RU16" s="193"/>
      <c r="RV16" s="193"/>
      <c r="RW16" s="193"/>
      <c r="RX16" s="193"/>
      <c r="RY16" s="193"/>
      <c r="RZ16" s="193"/>
      <c r="SA16" s="193"/>
      <c r="SB16" s="193"/>
      <c r="SC16" s="193"/>
      <c r="SD16" s="193"/>
      <c r="SE16" s="193"/>
      <c r="SF16" s="193"/>
      <c r="SG16" s="193"/>
      <c r="SH16" s="193"/>
      <c r="SI16" s="193"/>
      <c r="SJ16" s="193"/>
      <c r="SK16" s="193"/>
      <c r="SL16" s="193"/>
      <c r="SM16" s="193"/>
      <c r="SN16" s="193"/>
      <c r="SO16" s="193"/>
      <c r="SP16" s="193"/>
      <c r="SQ16" s="193"/>
      <c r="SR16" s="193"/>
      <c r="SS16" s="193"/>
      <c r="ST16" s="193"/>
      <c r="SU16" s="193"/>
      <c r="SV16" s="193"/>
      <c r="SW16" s="193"/>
      <c r="SX16" s="193"/>
      <c r="SY16" s="193"/>
      <c r="SZ16" s="193"/>
      <c r="TA16" s="193"/>
      <c r="TB16" s="193"/>
      <c r="TC16" s="193"/>
      <c r="TD16" s="193"/>
      <c r="TE16" s="193"/>
      <c r="TF16" s="193"/>
      <c r="TG16" s="193"/>
      <c r="TH16" s="193"/>
      <c r="TI16" s="193"/>
      <c r="TJ16" s="193"/>
      <c r="TK16" s="193"/>
      <c r="TL16" s="193"/>
      <c r="TM16" s="193"/>
      <c r="TN16" s="193"/>
      <c r="TO16" s="193"/>
    </row>
    <row r="17" spans="1:1024" s="39" customFormat="1" ht="25.5" x14ac:dyDescent="0.25">
      <c r="A17" s="319">
        <v>12</v>
      </c>
      <c r="B17" s="319" t="s">
        <v>86</v>
      </c>
      <c r="C17" s="1026" t="s">
        <v>99</v>
      </c>
      <c r="D17" s="320">
        <v>0.78100000000000003</v>
      </c>
      <c r="E17" s="320">
        <v>0.95299999999999996</v>
      </c>
      <c r="F17" s="320">
        <v>1</v>
      </c>
      <c r="G17" s="320">
        <v>0.48799999999999999</v>
      </c>
      <c r="H17" s="320">
        <v>1</v>
      </c>
      <c r="I17" s="320">
        <v>5.8099999999999999E-2</v>
      </c>
      <c r="J17" s="320">
        <v>2.3E-2</v>
      </c>
      <c r="K17" s="320">
        <v>0.5</v>
      </c>
      <c r="L17" s="320">
        <v>1</v>
      </c>
      <c r="M17" s="320">
        <v>-4.5999999999999999E-2</v>
      </c>
      <c r="N17" s="320">
        <v>-8.1000000000000003E-2</v>
      </c>
      <c r="O17" s="131">
        <f t="shared" si="0"/>
        <v>0.51600909090909075</v>
      </c>
      <c r="P17" s="322"/>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21"/>
      <c r="BE17" s="321"/>
      <c r="BF17" s="321"/>
      <c r="BG17" s="321"/>
      <c r="BH17" s="321"/>
      <c r="BI17" s="321"/>
      <c r="BJ17" s="321"/>
      <c r="BK17" s="321"/>
      <c r="BL17" s="321"/>
      <c r="BM17" s="321"/>
      <c r="BN17" s="321"/>
      <c r="BO17" s="321"/>
      <c r="BP17" s="321"/>
      <c r="BQ17" s="321"/>
      <c r="BR17" s="321"/>
      <c r="BS17" s="321"/>
      <c r="BT17" s="321"/>
      <c r="BU17" s="321"/>
      <c r="BV17" s="321"/>
      <c r="BW17" s="321"/>
      <c r="BX17" s="321"/>
      <c r="BY17" s="321"/>
      <c r="BZ17" s="321"/>
      <c r="CA17" s="321"/>
      <c r="CB17" s="321"/>
      <c r="CC17" s="321"/>
      <c r="CD17" s="321"/>
      <c r="CE17" s="321"/>
      <c r="CF17" s="321"/>
      <c r="CG17" s="321"/>
      <c r="CH17" s="321"/>
      <c r="CI17" s="321"/>
      <c r="CJ17" s="321"/>
      <c r="CK17" s="321"/>
      <c r="CL17" s="321"/>
      <c r="CM17" s="321"/>
      <c r="CN17" s="321"/>
      <c r="CO17" s="321"/>
      <c r="CP17" s="321"/>
      <c r="CQ17" s="321"/>
      <c r="CR17" s="321"/>
      <c r="CS17" s="321"/>
      <c r="CT17" s="321"/>
      <c r="CU17" s="321"/>
      <c r="CV17" s="321"/>
      <c r="CW17" s="321"/>
      <c r="CX17" s="321"/>
      <c r="CY17" s="321"/>
      <c r="CZ17" s="321"/>
      <c r="DA17" s="321"/>
      <c r="DB17" s="321"/>
      <c r="DC17" s="321"/>
      <c r="DD17" s="321"/>
      <c r="DE17" s="321"/>
      <c r="DF17" s="321"/>
      <c r="DG17" s="321"/>
      <c r="DH17" s="321"/>
      <c r="DI17" s="321"/>
      <c r="DJ17" s="321"/>
      <c r="DK17" s="321"/>
      <c r="DL17" s="321"/>
      <c r="DM17" s="321"/>
      <c r="DN17" s="321"/>
      <c r="DO17" s="321"/>
      <c r="DP17" s="321"/>
      <c r="DQ17" s="321"/>
      <c r="DR17" s="321"/>
      <c r="DS17" s="321"/>
      <c r="DT17" s="321"/>
      <c r="DU17" s="321"/>
      <c r="DV17" s="321"/>
      <c r="DW17" s="321"/>
      <c r="DX17" s="321"/>
      <c r="DY17" s="321"/>
      <c r="DZ17" s="321"/>
      <c r="EA17" s="321"/>
      <c r="EB17" s="321"/>
      <c r="EC17" s="321"/>
      <c r="ED17" s="321"/>
      <c r="EE17" s="321"/>
      <c r="EF17" s="321"/>
      <c r="EG17" s="321"/>
      <c r="EH17" s="321"/>
      <c r="EI17" s="321"/>
      <c r="EJ17" s="321"/>
      <c r="EK17" s="321"/>
      <c r="EL17" s="321"/>
      <c r="EM17" s="321"/>
      <c r="EN17" s="321"/>
      <c r="EO17" s="321"/>
      <c r="EP17" s="321"/>
      <c r="EQ17" s="321"/>
      <c r="ER17" s="321"/>
      <c r="ES17" s="321"/>
      <c r="ET17" s="321"/>
      <c r="EU17" s="321"/>
      <c r="EV17" s="321"/>
      <c r="EW17" s="321"/>
      <c r="EX17" s="321"/>
      <c r="EY17" s="321"/>
      <c r="EZ17" s="321"/>
      <c r="FA17" s="321"/>
      <c r="FB17" s="321"/>
      <c r="FC17" s="321"/>
      <c r="FD17" s="321"/>
      <c r="FE17" s="321"/>
      <c r="FF17" s="321"/>
      <c r="FG17" s="321"/>
      <c r="FH17" s="321"/>
      <c r="FI17" s="321"/>
      <c r="FJ17" s="321"/>
      <c r="FK17" s="321"/>
      <c r="FL17" s="321"/>
      <c r="FM17" s="321"/>
      <c r="FN17" s="321"/>
      <c r="FO17" s="321"/>
      <c r="FP17" s="321"/>
      <c r="FQ17" s="321"/>
      <c r="FR17" s="321"/>
      <c r="FS17" s="321"/>
      <c r="FT17" s="321"/>
      <c r="FU17" s="321"/>
      <c r="FV17" s="321"/>
      <c r="FW17" s="321"/>
      <c r="FX17" s="321"/>
      <c r="FY17" s="321"/>
      <c r="FZ17" s="321"/>
      <c r="GA17" s="321"/>
      <c r="GB17" s="321"/>
      <c r="GC17" s="321"/>
      <c r="GD17" s="321"/>
      <c r="GE17" s="321"/>
      <c r="GF17" s="321"/>
      <c r="GG17" s="321"/>
      <c r="GH17" s="321"/>
      <c r="GI17" s="321"/>
      <c r="GJ17" s="321"/>
      <c r="GK17" s="321"/>
      <c r="GL17" s="321"/>
      <c r="GM17" s="321"/>
      <c r="GN17" s="321"/>
      <c r="GO17" s="321"/>
      <c r="GP17" s="321"/>
      <c r="GQ17" s="321"/>
      <c r="GR17" s="321"/>
      <c r="GS17" s="321"/>
      <c r="GT17" s="321"/>
      <c r="GU17" s="321"/>
      <c r="GV17" s="321"/>
      <c r="GW17" s="321"/>
      <c r="GX17" s="321"/>
      <c r="GY17" s="321"/>
      <c r="GZ17" s="321"/>
      <c r="HA17" s="321"/>
      <c r="HB17" s="321"/>
      <c r="HC17" s="321"/>
      <c r="HD17" s="321"/>
      <c r="HE17" s="321"/>
      <c r="HF17" s="321"/>
      <c r="HG17" s="321"/>
      <c r="HH17" s="321"/>
      <c r="HI17" s="321"/>
      <c r="HJ17" s="321"/>
      <c r="HK17" s="321"/>
      <c r="HL17" s="321"/>
      <c r="HM17" s="321"/>
      <c r="HN17" s="321"/>
      <c r="HO17" s="321"/>
      <c r="HP17" s="321"/>
      <c r="HQ17" s="321"/>
      <c r="HR17" s="321"/>
      <c r="HS17" s="321"/>
      <c r="HT17" s="321"/>
      <c r="HU17" s="321"/>
      <c r="HV17" s="321"/>
      <c r="HW17" s="321"/>
      <c r="HX17" s="321"/>
      <c r="HY17" s="321"/>
      <c r="HZ17" s="321"/>
      <c r="IA17" s="321"/>
      <c r="IB17" s="321"/>
      <c r="IC17" s="321"/>
      <c r="ID17" s="321"/>
      <c r="IE17" s="321"/>
      <c r="IF17" s="321"/>
      <c r="IG17" s="321"/>
      <c r="IH17" s="321"/>
      <c r="II17" s="321"/>
      <c r="IJ17" s="321"/>
      <c r="IK17" s="321"/>
      <c r="IL17" s="321"/>
      <c r="IM17" s="321"/>
      <c r="IN17" s="321"/>
      <c r="IO17" s="321"/>
      <c r="IP17" s="321"/>
      <c r="IQ17" s="321"/>
      <c r="IR17" s="321"/>
      <c r="IS17" s="321"/>
      <c r="IT17" s="321"/>
      <c r="IU17" s="321"/>
      <c r="IV17" s="321"/>
      <c r="IW17" s="321"/>
      <c r="IX17" s="321"/>
      <c r="IY17" s="321"/>
      <c r="IZ17" s="321"/>
      <c r="JA17" s="321"/>
      <c r="JB17" s="321"/>
      <c r="JC17" s="321"/>
      <c r="JD17" s="321"/>
      <c r="JE17" s="321"/>
      <c r="JF17" s="321"/>
      <c r="JG17" s="321"/>
      <c r="JH17" s="321"/>
      <c r="JI17" s="321"/>
      <c r="JJ17" s="321"/>
      <c r="JK17" s="321"/>
      <c r="JL17" s="321"/>
      <c r="JM17" s="321"/>
      <c r="JN17" s="321"/>
      <c r="JO17" s="321"/>
      <c r="JP17" s="321"/>
      <c r="JQ17" s="321"/>
      <c r="JR17" s="321"/>
      <c r="JS17" s="321"/>
      <c r="JT17" s="321"/>
      <c r="JU17" s="321"/>
      <c r="JV17" s="321"/>
      <c r="JW17" s="321"/>
      <c r="JX17" s="321"/>
      <c r="JY17" s="321"/>
      <c r="JZ17" s="321"/>
      <c r="KA17" s="321"/>
      <c r="KB17" s="321"/>
      <c r="KC17" s="321"/>
      <c r="KD17" s="321"/>
      <c r="KE17" s="321"/>
      <c r="KF17" s="321"/>
      <c r="KG17" s="321"/>
      <c r="KH17" s="321"/>
      <c r="KI17" s="321"/>
      <c r="KJ17" s="321"/>
      <c r="KK17" s="321"/>
      <c r="KL17" s="321"/>
      <c r="KM17" s="321"/>
      <c r="KN17" s="321"/>
      <c r="KO17" s="321"/>
      <c r="KP17" s="321"/>
      <c r="KQ17" s="321"/>
      <c r="KR17" s="321"/>
      <c r="KS17" s="321"/>
      <c r="KT17" s="321"/>
      <c r="KU17" s="321"/>
      <c r="KV17" s="321"/>
      <c r="KW17" s="321"/>
      <c r="KX17" s="321"/>
      <c r="KY17" s="321"/>
      <c r="KZ17" s="321"/>
      <c r="LA17" s="321"/>
      <c r="LB17" s="321"/>
      <c r="LC17" s="321"/>
      <c r="LD17" s="321"/>
      <c r="LE17" s="321"/>
      <c r="LF17" s="321"/>
      <c r="LG17" s="321"/>
      <c r="LH17" s="321"/>
      <c r="LI17" s="321"/>
      <c r="LJ17" s="321"/>
      <c r="LK17" s="321"/>
      <c r="LL17" s="321"/>
      <c r="LM17" s="321"/>
      <c r="LN17" s="321"/>
      <c r="LO17" s="321"/>
      <c r="LP17" s="321"/>
      <c r="LQ17" s="321"/>
      <c r="LR17" s="321"/>
      <c r="LS17" s="321"/>
      <c r="LT17" s="321"/>
      <c r="LU17" s="321"/>
      <c r="LV17" s="321"/>
      <c r="LW17" s="321"/>
      <c r="LX17" s="321"/>
      <c r="LY17" s="321"/>
      <c r="LZ17" s="321"/>
      <c r="MA17" s="321"/>
      <c r="MB17" s="321"/>
      <c r="MC17" s="321"/>
      <c r="MD17" s="321"/>
      <c r="ME17" s="321"/>
      <c r="MF17" s="321"/>
      <c r="MG17" s="321"/>
      <c r="MH17" s="321"/>
      <c r="MI17" s="321"/>
      <c r="MJ17" s="321"/>
      <c r="MK17" s="321"/>
      <c r="ML17" s="321"/>
      <c r="MM17" s="321"/>
      <c r="MN17" s="321"/>
      <c r="MO17" s="321"/>
      <c r="MP17" s="321"/>
      <c r="MQ17" s="321"/>
      <c r="MR17" s="321"/>
      <c r="MS17" s="321"/>
      <c r="MT17" s="321"/>
      <c r="MU17" s="321"/>
      <c r="MV17" s="321"/>
      <c r="MW17" s="321"/>
      <c r="MX17" s="321"/>
      <c r="MY17" s="321"/>
      <c r="MZ17" s="321"/>
      <c r="NA17" s="321"/>
      <c r="NB17" s="321"/>
      <c r="NC17" s="321"/>
      <c r="ND17" s="321"/>
      <c r="NE17" s="321"/>
      <c r="NF17" s="321"/>
      <c r="NG17" s="321"/>
      <c r="NH17" s="321"/>
      <c r="NI17" s="321"/>
      <c r="NJ17" s="321"/>
      <c r="NK17" s="321"/>
      <c r="NL17" s="321"/>
      <c r="NM17" s="321"/>
      <c r="NN17" s="321"/>
      <c r="NO17" s="321"/>
      <c r="NP17" s="321"/>
      <c r="NQ17" s="321"/>
      <c r="NR17" s="321"/>
      <c r="NS17" s="321"/>
      <c r="NT17" s="321"/>
      <c r="NU17" s="321"/>
      <c r="NV17" s="321"/>
      <c r="NW17" s="321"/>
      <c r="NX17" s="321"/>
      <c r="NY17" s="321"/>
      <c r="NZ17" s="321"/>
      <c r="OA17" s="321"/>
      <c r="OB17" s="321"/>
      <c r="OC17" s="321"/>
      <c r="OD17" s="321"/>
      <c r="OE17" s="321"/>
      <c r="OF17" s="321"/>
      <c r="OG17" s="321"/>
      <c r="OH17" s="321"/>
      <c r="OI17" s="321"/>
      <c r="OJ17" s="321"/>
      <c r="OK17" s="321"/>
      <c r="OL17" s="321"/>
      <c r="OM17" s="321"/>
      <c r="ON17" s="321"/>
      <c r="OO17" s="321"/>
      <c r="OP17" s="321"/>
      <c r="OQ17" s="321"/>
      <c r="OR17" s="321"/>
      <c r="OS17" s="321"/>
      <c r="OT17" s="321"/>
      <c r="OU17" s="321"/>
      <c r="OV17" s="321"/>
      <c r="OW17" s="321"/>
      <c r="OX17" s="321"/>
      <c r="OY17" s="321"/>
      <c r="OZ17" s="321"/>
      <c r="PA17" s="321"/>
      <c r="PB17" s="321"/>
      <c r="PC17" s="321"/>
      <c r="PD17" s="321"/>
      <c r="PE17" s="321"/>
      <c r="PF17" s="321"/>
      <c r="PG17" s="321"/>
      <c r="PH17" s="321"/>
      <c r="PI17" s="321"/>
      <c r="PJ17" s="321"/>
      <c r="PK17" s="321"/>
      <c r="PL17" s="321"/>
      <c r="PM17" s="321"/>
      <c r="PN17" s="321"/>
      <c r="PO17" s="321"/>
      <c r="PP17" s="321"/>
      <c r="PQ17" s="321"/>
      <c r="PR17" s="321"/>
      <c r="PS17" s="321"/>
      <c r="PT17" s="321"/>
      <c r="PU17" s="321"/>
      <c r="PV17" s="321"/>
      <c r="PW17" s="321"/>
      <c r="PX17" s="321"/>
      <c r="PY17" s="321"/>
      <c r="PZ17" s="321"/>
      <c r="QA17" s="321"/>
      <c r="QB17" s="321"/>
      <c r="QC17" s="321"/>
      <c r="QD17" s="321"/>
      <c r="QE17" s="321"/>
      <c r="QF17" s="321"/>
      <c r="QG17" s="321"/>
      <c r="QH17" s="321"/>
      <c r="QI17" s="321"/>
      <c r="QJ17" s="321"/>
      <c r="QK17" s="321"/>
      <c r="QL17" s="321"/>
      <c r="QM17" s="321"/>
      <c r="QN17" s="321"/>
      <c r="QO17" s="321"/>
      <c r="QP17" s="321"/>
      <c r="QQ17" s="321"/>
      <c r="QR17" s="321"/>
      <c r="QS17" s="321"/>
      <c r="QT17" s="321"/>
      <c r="QU17" s="321"/>
      <c r="QV17" s="321"/>
      <c r="QW17" s="321"/>
      <c r="QX17" s="321"/>
      <c r="QY17" s="321"/>
      <c r="QZ17" s="321"/>
      <c r="RA17" s="321"/>
      <c r="RB17" s="321"/>
      <c r="RC17" s="321"/>
      <c r="RD17" s="321"/>
      <c r="RE17" s="321"/>
      <c r="RF17" s="321"/>
      <c r="RG17" s="321"/>
      <c r="RH17" s="321"/>
      <c r="RI17" s="321"/>
      <c r="RJ17" s="321"/>
      <c r="RK17" s="321"/>
      <c r="RL17" s="321"/>
      <c r="RM17" s="321"/>
      <c r="RN17" s="321"/>
      <c r="RO17" s="321"/>
      <c r="RP17" s="321"/>
      <c r="RQ17" s="321"/>
      <c r="RR17" s="321"/>
      <c r="RS17" s="321"/>
      <c r="RT17" s="321"/>
      <c r="RU17" s="321"/>
      <c r="RV17" s="321"/>
      <c r="RW17" s="321"/>
      <c r="RX17" s="321"/>
      <c r="RY17" s="321"/>
      <c r="RZ17" s="321"/>
      <c r="SA17" s="321"/>
      <c r="SB17" s="321"/>
      <c r="SC17" s="321"/>
      <c r="SD17" s="321"/>
      <c r="SE17" s="321"/>
      <c r="SF17" s="321"/>
      <c r="SG17" s="321"/>
      <c r="SH17" s="321"/>
      <c r="SI17" s="321"/>
      <c r="SJ17" s="321"/>
      <c r="SK17" s="321"/>
      <c r="SL17" s="321"/>
      <c r="SM17" s="321"/>
      <c r="SN17" s="321"/>
      <c r="SO17" s="321"/>
      <c r="SP17" s="321"/>
      <c r="SQ17" s="321"/>
      <c r="SR17" s="321"/>
      <c r="SS17" s="321"/>
      <c r="ST17" s="321"/>
      <c r="SU17" s="321"/>
      <c r="SV17" s="321"/>
      <c r="SW17" s="321"/>
      <c r="SX17" s="321"/>
      <c r="SY17" s="321"/>
      <c r="SZ17" s="321"/>
      <c r="TA17" s="321"/>
      <c r="TB17" s="321"/>
      <c r="TC17" s="321"/>
      <c r="TD17" s="321"/>
      <c r="TE17" s="321"/>
      <c r="TF17" s="321"/>
      <c r="TG17" s="321"/>
      <c r="TH17" s="321"/>
      <c r="TI17" s="321"/>
      <c r="TJ17" s="321"/>
      <c r="TK17" s="321"/>
      <c r="TL17" s="321"/>
      <c r="TM17" s="321"/>
      <c r="TN17" s="321"/>
      <c r="TO17" s="321"/>
    </row>
    <row r="18" spans="1:1024" s="39" customFormat="1" ht="25.5" x14ac:dyDescent="0.25">
      <c r="A18" s="341">
        <v>13</v>
      </c>
      <c r="B18" s="341" t="s">
        <v>86</v>
      </c>
      <c r="C18" s="1148" t="s">
        <v>337</v>
      </c>
      <c r="D18" s="342">
        <v>0.96399999999999997</v>
      </c>
      <c r="E18" s="342">
        <v>0.81399999999999995</v>
      </c>
      <c r="F18" s="342">
        <v>1</v>
      </c>
      <c r="G18" s="342">
        <v>0.40699999999999997</v>
      </c>
      <c r="H18" s="342">
        <v>1</v>
      </c>
      <c r="I18" s="342">
        <v>7.3999999999999996E-2</v>
      </c>
      <c r="J18" s="342">
        <v>0</v>
      </c>
      <c r="K18" s="342">
        <v>0</v>
      </c>
      <c r="L18" s="342">
        <v>1</v>
      </c>
      <c r="M18" s="342">
        <v>0</v>
      </c>
      <c r="N18" s="342">
        <v>-0.111</v>
      </c>
      <c r="O18" s="131">
        <f t="shared" si="0"/>
        <v>0.46800000000000003</v>
      </c>
      <c r="P18" s="344"/>
      <c r="Q18" s="343"/>
      <c r="R18" s="343"/>
      <c r="S18" s="343"/>
      <c r="T18" s="343"/>
      <c r="U18" s="343"/>
      <c r="V18" s="343"/>
      <c r="W18" s="343"/>
      <c r="X18" s="343"/>
      <c r="Y18" s="343"/>
      <c r="Z18" s="343"/>
      <c r="AA18" s="343"/>
      <c r="AB18" s="343"/>
      <c r="AC18" s="343"/>
      <c r="AD18" s="343"/>
      <c r="AE18" s="343"/>
      <c r="AF18" s="343"/>
      <c r="AG18" s="343"/>
      <c r="AH18" s="343"/>
      <c r="AI18" s="343"/>
      <c r="AJ18" s="343"/>
      <c r="AK18" s="343"/>
      <c r="AL18" s="343"/>
      <c r="AM18" s="343"/>
      <c r="AN18" s="343"/>
      <c r="AO18" s="343"/>
      <c r="AP18" s="343"/>
      <c r="AQ18" s="343"/>
      <c r="AR18" s="343"/>
      <c r="AS18" s="343"/>
      <c r="AT18" s="343"/>
      <c r="AU18" s="343"/>
      <c r="AV18" s="343"/>
      <c r="AW18" s="343"/>
      <c r="AX18" s="343"/>
      <c r="AY18" s="343"/>
      <c r="AZ18" s="343"/>
      <c r="BA18" s="343"/>
      <c r="BB18" s="343"/>
      <c r="BC18" s="343"/>
      <c r="BD18" s="343"/>
      <c r="BE18" s="343"/>
      <c r="BF18" s="343"/>
      <c r="BG18" s="343"/>
      <c r="BH18" s="343"/>
      <c r="BI18" s="343"/>
      <c r="BJ18" s="343"/>
      <c r="BK18" s="343"/>
      <c r="BL18" s="343"/>
      <c r="BM18" s="343"/>
      <c r="BN18" s="343"/>
      <c r="BO18" s="343"/>
      <c r="BP18" s="343"/>
      <c r="BQ18" s="343"/>
      <c r="BR18" s="343"/>
      <c r="BS18" s="343"/>
      <c r="BT18" s="343"/>
      <c r="BU18" s="343"/>
      <c r="BV18" s="343"/>
      <c r="BW18" s="343"/>
      <c r="BX18" s="343"/>
      <c r="BY18" s="343"/>
      <c r="BZ18" s="343"/>
      <c r="CA18" s="343"/>
      <c r="CB18" s="343"/>
      <c r="CC18" s="343"/>
      <c r="CD18" s="343"/>
      <c r="CE18" s="343"/>
      <c r="CF18" s="343"/>
      <c r="CG18" s="343"/>
      <c r="CH18" s="343"/>
      <c r="CI18" s="343"/>
      <c r="CJ18" s="343"/>
      <c r="CK18" s="343"/>
      <c r="CL18" s="343"/>
      <c r="CM18" s="343"/>
      <c r="CN18" s="343"/>
      <c r="CO18" s="343"/>
      <c r="CP18" s="343"/>
      <c r="CQ18" s="343"/>
      <c r="CR18" s="343"/>
      <c r="CS18" s="343"/>
      <c r="CT18" s="343"/>
      <c r="CU18" s="343"/>
      <c r="CV18" s="343"/>
      <c r="CW18" s="343"/>
      <c r="CX18" s="343"/>
      <c r="CY18" s="343"/>
      <c r="CZ18" s="343"/>
      <c r="DA18" s="343"/>
      <c r="DB18" s="343"/>
      <c r="DC18" s="343"/>
      <c r="DD18" s="343"/>
      <c r="DE18" s="343"/>
      <c r="DF18" s="343"/>
      <c r="DG18" s="343"/>
      <c r="DH18" s="343"/>
      <c r="DI18" s="343"/>
      <c r="DJ18" s="343"/>
      <c r="DK18" s="343"/>
      <c r="DL18" s="343"/>
      <c r="DM18" s="343"/>
      <c r="DN18" s="343"/>
      <c r="DO18" s="343"/>
      <c r="DP18" s="343"/>
      <c r="DQ18" s="343"/>
      <c r="DR18" s="343"/>
      <c r="DS18" s="343"/>
      <c r="DT18" s="343"/>
      <c r="DU18" s="343"/>
      <c r="DV18" s="343"/>
      <c r="DW18" s="343"/>
      <c r="DX18" s="343"/>
      <c r="DY18" s="343"/>
      <c r="DZ18" s="343"/>
      <c r="EA18" s="343"/>
      <c r="EB18" s="343"/>
      <c r="EC18" s="343"/>
      <c r="ED18" s="343"/>
      <c r="EE18" s="343"/>
      <c r="EF18" s="343"/>
      <c r="EG18" s="343"/>
      <c r="EH18" s="343"/>
      <c r="EI18" s="343"/>
      <c r="EJ18" s="343"/>
      <c r="EK18" s="343"/>
      <c r="EL18" s="343"/>
      <c r="EM18" s="343"/>
      <c r="EN18" s="343"/>
      <c r="EO18" s="343"/>
      <c r="EP18" s="343"/>
      <c r="EQ18" s="343"/>
      <c r="ER18" s="343"/>
      <c r="ES18" s="343"/>
      <c r="ET18" s="343"/>
      <c r="EU18" s="343"/>
      <c r="EV18" s="343"/>
      <c r="EW18" s="343"/>
      <c r="EX18" s="343"/>
      <c r="EY18" s="343"/>
      <c r="EZ18" s="343"/>
      <c r="FA18" s="343"/>
      <c r="FB18" s="343"/>
      <c r="FC18" s="343"/>
      <c r="FD18" s="343"/>
      <c r="FE18" s="343"/>
      <c r="FF18" s="343"/>
      <c r="FG18" s="343"/>
      <c r="FH18" s="343"/>
      <c r="FI18" s="343"/>
      <c r="FJ18" s="343"/>
      <c r="FK18" s="343"/>
      <c r="FL18" s="343"/>
      <c r="FM18" s="343"/>
      <c r="FN18" s="343"/>
      <c r="FO18" s="343"/>
      <c r="FP18" s="343"/>
      <c r="FQ18" s="343"/>
      <c r="FR18" s="343"/>
      <c r="FS18" s="343"/>
      <c r="FT18" s="343"/>
      <c r="FU18" s="343"/>
      <c r="FV18" s="343"/>
      <c r="FW18" s="343"/>
      <c r="FX18" s="343"/>
      <c r="FY18" s="343"/>
      <c r="FZ18" s="343"/>
      <c r="GA18" s="343"/>
      <c r="GB18" s="343"/>
      <c r="GC18" s="343"/>
      <c r="GD18" s="343"/>
      <c r="GE18" s="343"/>
      <c r="GF18" s="343"/>
      <c r="GG18" s="343"/>
      <c r="GH18" s="343"/>
      <c r="GI18" s="343"/>
      <c r="GJ18" s="343"/>
      <c r="GK18" s="343"/>
      <c r="GL18" s="343"/>
      <c r="GM18" s="343"/>
      <c r="GN18" s="343"/>
      <c r="GO18" s="343"/>
      <c r="GP18" s="343"/>
      <c r="GQ18" s="343"/>
      <c r="GR18" s="343"/>
      <c r="GS18" s="343"/>
      <c r="GT18" s="343"/>
      <c r="GU18" s="343"/>
      <c r="GV18" s="343"/>
      <c r="GW18" s="343"/>
      <c r="GX18" s="343"/>
      <c r="GY18" s="343"/>
      <c r="GZ18" s="343"/>
      <c r="HA18" s="343"/>
      <c r="HB18" s="343"/>
      <c r="HC18" s="343"/>
      <c r="HD18" s="343"/>
      <c r="HE18" s="343"/>
      <c r="HF18" s="343"/>
      <c r="HG18" s="343"/>
      <c r="HH18" s="343"/>
      <c r="HI18" s="343"/>
      <c r="HJ18" s="343"/>
      <c r="HK18" s="343"/>
      <c r="HL18" s="343"/>
      <c r="HM18" s="343"/>
      <c r="HN18" s="343"/>
      <c r="HO18" s="343"/>
      <c r="HP18" s="343"/>
      <c r="HQ18" s="343"/>
      <c r="HR18" s="343"/>
      <c r="HS18" s="343"/>
      <c r="HT18" s="343"/>
      <c r="HU18" s="343"/>
      <c r="HV18" s="343"/>
      <c r="HW18" s="343"/>
      <c r="HX18" s="343"/>
      <c r="HY18" s="343"/>
      <c r="HZ18" s="343"/>
      <c r="IA18" s="343"/>
      <c r="IB18" s="343"/>
      <c r="IC18" s="343"/>
      <c r="ID18" s="343"/>
      <c r="IE18" s="343"/>
      <c r="IF18" s="343"/>
      <c r="IG18" s="343"/>
      <c r="IH18" s="343"/>
      <c r="II18" s="343"/>
      <c r="IJ18" s="343"/>
      <c r="IK18" s="343"/>
      <c r="IL18" s="343"/>
      <c r="IM18" s="343"/>
      <c r="IN18" s="343"/>
      <c r="IO18" s="343"/>
      <c r="IP18" s="343"/>
      <c r="IQ18" s="343"/>
      <c r="IR18" s="343"/>
      <c r="IS18" s="343"/>
      <c r="IT18" s="343"/>
      <c r="IU18" s="343"/>
      <c r="IV18" s="343"/>
      <c r="IW18" s="343"/>
      <c r="IX18" s="343"/>
      <c r="IY18" s="343"/>
      <c r="IZ18" s="343"/>
      <c r="JA18" s="343"/>
      <c r="JB18" s="343"/>
      <c r="JC18" s="343"/>
      <c r="JD18" s="343"/>
      <c r="JE18" s="343"/>
      <c r="JF18" s="343"/>
      <c r="JG18" s="343"/>
      <c r="JH18" s="343"/>
      <c r="JI18" s="343"/>
      <c r="JJ18" s="343"/>
      <c r="JK18" s="343"/>
      <c r="JL18" s="343"/>
      <c r="JM18" s="343"/>
      <c r="JN18" s="343"/>
      <c r="JO18" s="343"/>
      <c r="JP18" s="343"/>
      <c r="JQ18" s="343"/>
      <c r="JR18" s="343"/>
      <c r="JS18" s="343"/>
      <c r="JT18" s="343"/>
      <c r="JU18" s="343"/>
      <c r="JV18" s="343"/>
      <c r="JW18" s="343"/>
      <c r="JX18" s="343"/>
      <c r="JY18" s="343"/>
      <c r="JZ18" s="343"/>
      <c r="KA18" s="343"/>
      <c r="KB18" s="343"/>
      <c r="KC18" s="343"/>
      <c r="KD18" s="343"/>
      <c r="KE18" s="343"/>
      <c r="KF18" s="343"/>
      <c r="KG18" s="343"/>
      <c r="KH18" s="343"/>
      <c r="KI18" s="343"/>
      <c r="KJ18" s="343"/>
      <c r="KK18" s="343"/>
      <c r="KL18" s="343"/>
      <c r="KM18" s="343"/>
      <c r="KN18" s="343"/>
      <c r="KO18" s="343"/>
      <c r="KP18" s="343"/>
      <c r="KQ18" s="343"/>
      <c r="KR18" s="343"/>
      <c r="KS18" s="343"/>
      <c r="KT18" s="343"/>
      <c r="KU18" s="343"/>
      <c r="KV18" s="343"/>
      <c r="KW18" s="343"/>
      <c r="KX18" s="343"/>
      <c r="KY18" s="343"/>
      <c r="KZ18" s="343"/>
      <c r="LA18" s="343"/>
      <c r="LB18" s="343"/>
      <c r="LC18" s="343"/>
      <c r="LD18" s="343"/>
      <c r="LE18" s="343"/>
      <c r="LF18" s="343"/>
      <c r="LG18" s="343"/>
      <c r="LH18" s="343"/>
      <c r="LI18" s="343"/>
      <c r="LJ18" s="343"/>
      <c r="LK18" s="343"/>
      <c r="LL18" s="343"/>
      <c r="LM18" s="343"/>
      <c r="LN18" s="343"/>
      <c r="LO18" s="343"/>
      <c r="LP18" s="343"/>
      <c r="LQ18" s="343"/>
      <c r="LR18" s="343"/>
      <c r="LS18" s="343"/>
      <c r="LT18" s="343"/>
      <c r="LU18" s="343"/>
      <c r="LV18" s="343"/>
      <c r="LW18" s="343"/>
      <c r="LX18" s="343"/>
      <c r="LY18" s="343"/>
      <c r="LZ18" s="343"/>
      <c r="MA18" s="343"/>
      <c r="MB18" s="343"/>
      <c r="MC18" s="343"/>
      <c r="MD18" s="343"/>
      <c r="ME18" s="343"/>
      <c r="MF18" s="343"/>
      <c r="MG18" s="343"/>
      <c r="MH18" s="343"/>
      <c r="MI18" s="343"/>
      <c r="MJ18" s="343"/>
      <c r="MK18" s="343"/>
      <c r="ML18" s="343"/>
      <c r="MM18" s="343"/>
      <c r="MN18" s="343"/>
      <c r="MO18" s="343"/>
      <c r="MP18" s="343"/>
      <c r="MQ18" s="343"/>
      <c r="MR18" s="343"/>
      <c r="MS18" s="343"/>
      <c r="MT18" s="343"/>
      <c r="MU18" s="343"/>
      <c r="MV18" s="343"/>
      <c r="MW18" s="343"/>
      <c r="MX18" s="343"/>
      <c r="MY18" s="343"/>
      <c r="MZ18" s="343"/>
      <c r="NA18" s="343"/>
      <c r="NB18" s="343"/>
      <c r="NC18" s="343"/>
      <c r="ND18" s="343"/>
      <c r="NE18" s="343"/>
      <c r="NF18" s="343"/>
      <c r="NG18" s="343"/>
      <c r="NH18" s="343"/>
      <c r="NI18" s="343"/>
      <c r="NJ18" s="343"/>
      <c r="NK18" s="343"/>
      <c r="NL18" s="343"/>
      <c r="NM18" s="343"/>
      <c r="NN18" s="343"/>
      <c r="NO18" s="343"/>
      <c r="NP18" s="343"/>
      <c r="NQ18" s="343"/>
      <c r="NR18" s="343"/>
      <c r="NS18" s="343"/>
      <c r="NT18" s="343"/>
      <c r="NU18" s="343"/>
      <c r="NV18" s="343"/>
      <c r="NW18" s="343"/>
      <c r="NX18" s="343"/>
      <c r="NY18" s="343"/>
      <c r="NZ18" s="343"/>
      <c r="OA18" s="343"/>
      <c r="OB18" s="343"/>
      <c r="OC18" s="343"/>
      <c r="OD18" s="343"/>
      <c r="OE18" s="343"/>
      <c r="OF18" s="343"/>
      <c r="OG18" s="343"/>
      <c r="OH18" s="343"/>
      <c r="OI18" s="343"/>
      <c r="OJ18" s="343"/>
      <c r="OK18" s="343"/>
      <c r="OL18" s="343"/>
      <c r="OM18" s="343"/>
      <c r="ON18" s="343"/>
      <c r="OO18" s="343"/>
      <c r="OP18" s="343"/>
      <c r="OQ18" s="343"/>
      <c r="OR18" s="343"/>
      <c r="OS18" s="343"/>
      <c r="OT18" s="343"/>
      <c r="OU18" s="343"/>
      <c r="OV18" s="343"/>
      <c r="OW18" s="343"/>
      <c r="OX18" s="343"/>
      <c r="OY18" s="343"/>
      <c r="OZ18" s="343"/>
      <c r="PA18" s="343"/>
      <c r="PB18" s="343"/>
      <c r="PC18" s="343"/>
      <c r="PD18" s="343"/>
      <c r="PE18" s="343"/>
      <c r="PF18" s="343"/>
      <c r="PG18" s="343"/>
      <c r="PH18" s="343"/>
      <c r="PI18" s="343"/>
      <c r="PJ18" s="343"/>
      <c r="PK18" s="343"/>
      <c r="PL18" s="343"/>
      <c r="PM18" s="343"/>
      <c r="PN18" s="343"/>
      <c r="PO18" s="343"/>
      <c r="PP18" s="343"/>
      <c r="PQ18" s="343"/>
      <c r="PR18" s="343"/>
      <c r="PS18" s="343"/>
      <c r="PT18" s="343"/>
      <c r="PU18" s="343"/>
      <c r="PV18" s="343"/>
      <c r="PW18" s="343"/>
      <c r="PX18" s="343"/>
      <c r="PY18" s="343"/>
      <c r="PZ18" s="343"/>
      <c r="QA18" s="343"/>
      <c r="QB18" s="343"/>
      <c r="QC18" s="343"/>
      <c r="QD18" s="343"/>
      <c r="QE18" s="343"/>
      <c r="QF18" s="343"/>
      <c r="QG18" s="343"/>
      <c r="QH18" s="343"/>
      <c r="QI18" s="343"/>
      <c r="QJ18" s="343"/>
      <c r="QK18" s="343"/>
      <c r="QL18" s="343"/>
      <c r="QM18" s="343"/>
      <c r="QN18" s="343"/>
      <c r="QO18" s="343"/>
      <c r="QP18" s="343"/>
      <c r="QQ18" s="343"/>
      <c r="QR18" s="343"/>
      <c r="QS18" s="343"/>
      <c r="QT18" s="343"/>
      <c r="QU18" s="343"/>
      <c r="QV18" s="343"/>
      <c r="QW18" s="343"/>
      <c r="QX18" s="343"/>
      <c r="QY18" s="343"/>
      <c r="QZ18" s="343"/>
      <c r="RA18" s="343"/>
      <c r="RB18" s="343"/>
      <c r="RC18" s="343"/>
      <c r="RD18" s="343"/>
      <c r="RE18" s="343"/>
      <c r="RF18" s="343"/>
      <c r="RG18" s="343"/>
      <c r="RH18" s="343"/>
      <c r="RI18" s="343"/>
      <c r="RJ18" s="343"/>
      <c r="RK18" s="343"/>
      <c r="RL18" s="343"/>
      <c r="RM18" s="343"/>
      <c r="RN18" s="343"/>
      <c r="RO18" s="343"/>
      <c r="RP18" s="343"/>
      <c r="RQ18" s="343"/>
      <c r="RR18" s="343"/>
      <c r="RS18" s="343"/>
      <c r="RT18" s="343"/>
      <c r="RU18" s="343"/>
      <c r="RV18" s="343"/>
      <c r="RW18" s="343"/>
      <c r="RX18" s="343"/>
      <c r="RY18" s="343"/>
      <c r="RZ18" s="343"/>
      <c r="SA18" s="343"/>
      <c r="SB18" s="343"/>
      <c r="SC18" s="343"/>
      <c r="SD18" s="343"/>
      <c r="SE18" s="343"/>
      <c r="SF18" s="343"/>
      <c r="SG18" s="343"/>
      <c r="SH18" s="343"/>
      <c r="SI18" s="343"/>
      <c r="SJ18" s="343"/>
      <c r="SK18" s="343"/>
      <c r="SL18" s="343"/>
      <c r="SM18" s="343"/>
      <c r="SN18" s="343"/>
      <c r="SO18" s="343"/>
      <c r="SP18" s="343"/>
      <c r="SQ18" s="343"/>
      <c r="SR18" s="343"/>
      <c r="SS18" s="343"/>
      <c r="ST18" s="343"/>
      <c r="SU18" s="343"/>
      <c r="SV18" s="343"/>
      <c r="SW18" s="343"/>
      <c r="SX18" s="343"/>
      <c r="SY18" s="343"/>
      <c r="SZ18" s="343"/>
      <c r="TA18" s="343"/>
      <c r="TB18" s="343"/>
      <c r="TC18" s="343"/>
      <c r="TD18" s="343"/>
      <c r="TE18" s="343"/>
      <c r="TF18" s="343"/>
      <c r="TG18" s="343"/>
      <c r="TH18" s="343"/>
      <c r="TI18" s="343"/>
      <c r="TJ18" s="343"/>
      <c r="TK18" s="343"/>
      <c r="TL18" s="343"/>
      <c r="TM18" s="343"/>
      <c r="TN18" s="343"/>
      <c r="TO18" s="343"/>
    </row>
    <row r="19" spans="1:1024" s="39" customFormat="1" x14ac:dyDescent="0.25">
      <c r="A19" s="364">
        <v>14</v>
      </c>
      <c r="B19" s="364" t="s">
        <v>86</v>
      </c>
      <c r="C19" s="1026" t="s">
        <v>100</v>
      </c>
      <c r="D19" s="365">
        <v>0.90476190476190477</v>
      </c>
      <c r="E19" s="365">
        <v>1</v>
      </c>
      <c r="F19" s="365">
        <v>1</v>
      </c>
      <c r="G19" s="365">
        <v>0.55555555555555558</v>
      </c>
      <c r="H19" s="365">
        <v>1</v>
      </c>
      <c r="I19" s="365">
        <v>0.16600000000000001</v>
      </c>
      <c r="J19" s="365">
        <v>0</v>
      </c>
      <c r="K19" s="365">
        <v>0</v>
      </c>
      <c r="L19" s="365">
        <v>0</v>
      </c>
      <c r="M19" s="365">
        <v>-5.5555555555555601E-2</v>
      </c>
      <c r="N19" s="365">
        <v>0</v>
      </c>
      <c r="O19" s="131">
        <f t="shared" si="0"/>
        <v>0.41552380952380957</v>
      </c>
      <c r="P19" s="367"/>
      <c r="Q19" s="366"/>
      <c r="R19" s="366"/>
      <c r="S19" s="366"/>
      <c r="T19" s="366"/>
      <c r="U19" s="366"/>
      <c r="V19" s="366"/>
      <c r="W19" s="366"/>
      <c r="X19" s="366"/>
      <c r="Y19" s="366"/>
      <c r="Z19" s="366"/>
      <c r="AA19" s="366"/>
      <c r="AB19" s="366"/>
      <c r="AC19" s="366"/>
      <c r="AD19" s="366"/>
      <c r="AE19" s="366"/>
      <c r="AF19" s="366"/>
      <c r="AG19" s="366"/>
      <c r="AH19" s="366"/>
      <c r="AI19" s="366"/>
      <c r="AJ19" s="366"/>
      <c r="AK19" s="366"/>
      <c r="AL19" s="366"/>
      <c r="AM19" s="366"/>
      <c r="AN19" s="366"/>
      <c r="AO19" s="366"/>
      <c r="AP19" s="366"/>
      <c r="AQ19" s="366"/>
      <c r="AR19" s="366"/>
      <c r="AS19" s="366"/>
      <c r="AT19" s="366"/>
      <c r="AU19" s="366"/>
      <c r="AV19" s="366"/>
      <c r="AW19" s="366"/>
      <c r="AX19" s="366"/>
      <c r="AY19" s="366"/>
      <c r="AZ19" s="366"/>
      <c r="BA19" s="366"/>
      <c r="BB19" s="366"/>
      <c r="BC19" s="366"/>
      <c r="BD19" s="366"/>
      <c r="BE19" s="366"/>
      <c r="BF19" s="366"/>
      <c r="BG19" s="366"/>
      <c r="BH19" s="366"/>
      <c r="BI19" s="366"/>
      <c r="BJ19" s="366"/>
      <c r="BK19" s="366"/>
      <c r="BL19" s="366"/>
      <c r="BM19" s="366"/>
      <c r="BN19" s="366"/>
      <c r="BO19" s="366"/>
      <c r="BP19" s="366"/>
      <c r="BQ19" s="366"/>
      <c r="BR19" s="366"/>
      <c r="BS19" s="366"/>
      <c r="BT19" s="366"/>
      <c r="BU19" s="366"/>
      <c r="BV19" s="366"/>
      <c r="BW19" s="366"/>
      <c r="BX19" s="366"/>
      <c r="BY19" s="366"/>
      <c r="BZ19" s="366"/>
      <c r="CA19" s="366"/>
      <c r="CB19" s="366"/>
      <c r="CC19" s="366"/>
      <c r="CD19" s="366"/>
      <c r="CE19" s="366"/>
      <c r="CF19" s="366"/>
      <c r="CG19" s="366"/>
      <c r="CH19" s="366"/>
      <c r="CI19" s="366"/>
      <c r="CJ19" s="366"/>
      <c r="CK19" s="366"/>
      <c r="CL19" s="366"/>
      <c r="CM19" s="366"/>
      <c r="CN19" s="366"/>
      <c r="CO19" s="366"/>
      <c r="CP19" s="366"/>
      <c r="CQ19" s="366"/>
      <c r="CR19" s="366"/>
      <c r="CS19" s="366"/>
      <c r="CT19" s="366"/>
      <c r="CU19" s="366"/>
      <c r="CV19" s="366"/>
      <c r="CW19" s="366"/>
      <c r="CX19" s="366"/>
      <c r="CY19" s="366"/>
      <c r="CZ19" s="366"/>
      <c r="DA19" s="366"/>
      <c r="DB19" s="366"/>
      <c r="DC19" s="366"/>
      <c r="DD19" s="366"/>
      <c r="DE19" s="366"/>
      <c r="DF19" s="366"/>
      <c r="DG19" s="366"/>
      <c r="DH19" s="366"/>
      <c r="DI19" s="366"/>
      <c r="DJ19" s="366"/>
      <c r="DK19" s="366"/>
      <c r="DL19" s="366"/>
      <c r="DM19" s="366"/>
      <c r="DN19" s="366"/>
      <c r="DO19" s="366"/>
      <c r="DP19" s="366"/>
      <c r="DQ19" s="366"/>
      <c r="DR19" s="366"/>
      <c r="DS19" s="366"/>
      <c r="DT19" s="366"/>
      <c r="DU19" s="366"/>
      <c r="DV19" s="366"/>
      <c r="DW19" s="366"/>
      <c r="DX19" s="366"/>
      <c r="DY19" s="366"/>
      <c r="DZ19" s="366"/>
      <c r="EA19" s="366"/>
      <c r="EB19" s="366"/>
      <c r="EC19" s="366"/>
      <c r="ED19" s="366"/>
      <c r="EE19" s="366"/>
      <c r="EF19" s="366"/>
      <c r="EG19" s="366"/>
      <c r="EH19" s="366"/>
      <c r="EI19" s="366"/>
      <c r="EJ19" s="366"/>
      <c r="EK19" s="366"/>
      <c r="EL19" s="366"/>
      <c r="EM19" s="366"/>
      <c r="EN19" s="366"/>
      <c r="EO19" s="366"/>
      <c r="EP19" s="366"/>
      <c r="EQ19" s="366"/>
      <c r="ER19" s="366"/>
      <c r="ES19" s="366"/>
      <c r="ET19" s="366"/>
      <c r="EU19" s="366"/>
      <c r="EV19" s="366"/>
      <c r="EW19" s="366"/>
      <c r="EX19" s="366"/>
      <c r="EY19" s="366"/>
      <c r="EZ19" s="366"/>
      <c r="FA19" s="366"/>
      <c r="FB19" s="366"/>
      <c r="FC19" s="366"/>
      <c r="FD19" s="366"/>
      <c r="FE19" s="366"/>
      <c r="FF19" s="366"/>
      <c r="FG19" s="366"/>
      <c r="FH19" s="366"/>
      <c r="FI19" s="366"/>
      <c r="FJ19" s="366"/>
      <c r="FK19" s="366"/>
      <c r="FL19" s="366"/>
      <c r="FM19" s="366"/>
      <c r="FN19" s="366"/>
      <c r="FO19" s="366"/>
      <c r="FP19" s="366"/>
      <c r="FQ19" s="366"/>
      <c r="FR19" s="366"/>
      <c r="FS19" s="366"/>
      <c r="FT19" s="366"/>
      <c r="FU19" s="366"/>
      <c r="FV19" s="366"/>
      <c r="FW19" s="366"/>
      <c r="FX19" s="366"/>
      <c r="FY19" s="366"/>
      <c r="FZ19" s="366"/>
      <c r="GA19" s="366"/>
      <c r="GB19" s="366"/>
      <c r="GC19" s="366"/>
      <c r="GD19" s="366"/>
      <c r="GE19" s="366"/>
      <c r="GF19" s="366"/>
      <c r="GG19" s="366"/>
      <c r="GH19" s="366"/>
      <c r="GI19" s="366"/>
      <c r="GJ19" s="366"/>
      <c r="GK19" s="366"/>
      <c r="GL19" s="366"/>
      <c r="GM19" s="366"/>
      <c r="GN19" s="366"/>
      <c r="GO19" s="366"/>
      <c r="GP19" s="366"/>
      <c r="GQ19" s="366"/>
      <c r="GR19" s="366"/>
      <c r="GS19" s="366"/>
      <c r="GT19" s="366"/>
      <c r="GU19" s="366"/>
      <c r="GV19" s="366"/>
      <c r="GW19" s="366"/>
      <c r="GX19" s="366"/>
      <c r="GY19" s="366"/>
      <c r="GZ19" s="366"/>
      <c r="HA19" s="366"/>
      <c r="HB19" s="366"/>
      <c r="HC19" s="366"/>
      <c r="HD19" s="366"/>
      <c r="HE19" s="366"/>
      <c r="HF19" s="366"/>
      <c r="HG19" s="366"/>
      <c r="HH19" s="366"/>
      <c r="HI19" s="366"/>
      <c r="HJ19" s="366"/>
      <c r="HK19" s="366"/>
      <c r="HL19" s="366"/>
      <c r="HM19" s="366"/>
      <c r="HN19" s="366"/>
      <c r="HO19" s="366"/>
      <c r="HP19" s="366"/>
      <c r="HQ19" s="366"/>
      <c r="HR19" s="366"/>
      <c r="HS19" s="366"/>
      <c r="HT19" s="366"/>
      <c r="HU19" s="366"/>
      <c r="HV19" s="366"/>
      <c r="HW19" s="366"/>
      <c r="HX19" s="366"/>
      <c r="HY19" s="366"/>
      <c r="HZ19" s="366"/>
      <c r="IA19" s="366"/>
      <c r="IB19" s="366"/>
      <c r="IC19" s="366"/>
      <c r="ID19" s="366"/>
      <c r="IE19" s="366"/>
      <c r="IF19" s="366"/>
      <c r="IG19" s="366"/>
      <c r="IH19" s="366"/>
      <c r="II19" s="366"/>
      <c r="IJ19" s="366"/>
      <c r="IK19" s="366"/>
      <c r="IL19" s="366"/>
      <c r="IM19" s="366"/>
      <c r="IN19" s="366"/>
      <c r="IO19" s="366"/>
      <c r="IP19" s="366"/>
      <c r="IQ19" s="366"/>
      <c r="IR19" s="366"/>
      <c r="IS19" s="366"/>
      <c r="IT19" s="366"/>
      <c r="IU19" s="366"/>
      <c r="IV19" s="366"/>
      <c r="IW19" s="366"/>
      <c r="IX19" s="366"/>
      <c r="IY19" s="366"/>
      <c r="IZ19" s="366"/>
      <c r="JA19" s="366"/>
      <c r="JB19" s="366"/>
      <c r="JC19" s="366"/>
      <c r="JD19" s="366"/>
      <c r="JE19" s="366"/>
      <c r="JF19" s="366"/>
      <c r="JG19" s="366"/>
      <c r="JH19" s="366"/>
      <c r="JI19" s="366"/>
      <c r="JJ19" s="366"/>
      <c r="JK19" s="366"/>
      <c r="JL19" s="366"/>
      <c r="JM19" s="366"/>
      <c r="JN19" s="366"/>
      <c r="JO19" s="366"/>
      <c r="JP19" s="366"/>
      <c r="JQ19" s="366"/>
      <c r="JR19" s="366"/>
      <c r="JS19" s="366"/>
      <c r="JT19" s="366"/>
      <c r="JU19" s="366"/>
      <c r="JV19" s="366"/>
      <c r="JW19" s="366"/>
      <c r="JX19" s="366"/>
      <c r="JY19" s="366"/>
      <c r="JZ19" s="366"/>
      <c r="KA19" s="366"/>
      <c r="KB19" s="366"/>
      <c r="KC19" s="366"/>
      <c r="KD19" s="366"/>
      <c r="KE19" s="366"/>
      <c r="KF19" s="366"/>
      <c r="KG19" s="366"/>
      <c r="KH19" s="366"/>
      <c r="KI19" s="366"/>
      <c r="KJ19" s="366"/>
      <c r="KK19" s="366"/>
      <c r="KL19" s="366"/>
      <c r="KM19" s="366"/>
      <c r="KN19" s="366"/>
      <c r="KO19" s="366"/>
      <c r="KP19" s="366"/>
      <c r="KQ19" s="366"/>
      <c r="KR19" s="366"/>
      <c r="KS19" s="366"/>
      <c r="KT19" s="366"/>
      <c r="KU19" s="366"/>
      <c r="KV19" s="366"/>
      <c r="KW19" s="366"/>
      <c r="KX19" s="366"/>
      <c r="KY19" s="366"/>
      <c r="KZ19" s="366"/>
      <c r="LA19" s="366"/>
      <c r="LB19" s="366"/>
      <c r="LC19" s="366"/>
      <c r="LD19" s="366"/>
      <c r="LE19" s="366"/>
      <c r="LF19" s="366"/>
      <c r="LG19" s="366"/>
      <c r="LH19" s="366"/>
      <c r="LI19" s="366"/>
      <c r="LJ19" s="366"/>
      <c r="LK19" s="366"/>
      <c r="LL19" s="366"/>
      <c r="LM19" s="366"/>
      <c r="LN19" s="366"/>
      <c r="LO19" s="366"/>
      <c r="LP19" s="366"/>
      <c r="LQ19" s="366"/>
      <c r="LR19" s="366"/>
      <c r="LS19" s="366"/>
      <c r="LT19" s="366"/>
      <c r="LU19" s="366"/>
      <c r="LV19" s="366"/>
      <c r="LW19" s="366"/>
      <c r="LX19" s="366"/>
      <c r="LY19" s="366"/>
      <c r="LZ19" s="366"/>
      <c r="MA19" s="366"/>
      <c r="MB19" s="366"/>
      <c r="MC19" s="366"/>
      <c r="MD19" s="366"/>
      <c r="ME19" s="366"/>
      <c r="MF19" s="366"/>
      <c r="MG19" s="366"/>
      <c r="MH19" s="366"/>
      <c r="MI19" s="366"/>
      <c r="MJ19" s="366"/>
      <c r="MK19" s="366"/>
      <c r="ML19" s="366"/>
      <c r="MM19" s="366"/>
      <c r="MN19" s="366"/>
      <c r="MO19" s="366"/>
      <c r="MP19" s="366"/>
      <c r="MQ19" s="366"/>
      <c r="MR19" s="366"/>
      <c r="MS19" s="366"/>
      <c r="MT19" s="366"/>
      <c r="MU19" s="366"/>
      <c r="MV19" s="366"/>
      <c r="MW19" s="366"/>
      <c r="MX19" s="366"/>
      <c r="MY19" s="366"/>
      <c r="MZ19" s="366"/>
      <c r="NA19" s="366"/>
      <c r="NB19" s="366"/>
      <c r="NC19" s="366"/>
      <c r="ND19" s="366"/>
      <c r="NE19" s="366"/>
      <c r="NF19" s="366"/>
      <c r="NG19" s="366"/>
      <c r="NH19" s="366"/>
      <c r="NI19" s="366"/>
      <c r="NJ19" s="366"/>
      <c r="NK19" s="366"/>
      <c r="NL19" s="366"/>
      <c r="NM19" s="366"/>
      <c r="NN19" s="366"/>
      <c r="NO19" s="366"/>
      <c r="NP19" s="366"/>
      <c r="NQ19" s="366"/>
      <c r="NR19" s="366"/>
      <c r="NS19" s="366"/>
      <c r="NT19" s="366"/>
      <c r="NU19" s="366"/>
      <c r="NV19" s="366"/>
      <c r="NW19" s="366"/>
      <c r="NX19" s="366"/>
      <c r="NY19" s="366"/>
      <c r="NZ19" s="366"/>
      <c r="OA19" s="366"/>
      <c r="OB19" s="366"/>
      <c r="OC19" s="366"/>
      <c r="OD19" s="366"/>
      <c r="OE19" s="366"/>
      <c r="OF19" s="366"/>
      <c r="OG19" s="366"/>
      <c r="OH19" s="366"/>
      <c r="OI19" s="366"/>
      <c r="OJ19" s="366"/>
      <c r="OK19" s="366"/>
      <c r="OL19" s="366"/>
      <c r="OM19" s="366"/>
      <c r="ON19" s="366"/>
      <c r="OO19" s="366"/>
      <c r="OP19" s="366"/>
      <c r="OQ19" s="366"/>
      <c r="OR19" s="366"/>
      <c r="OS19" s="366"/>
      <c r="OT19" s="366"/>
      <c r="OU19" s="366"/>
      <c r="OV19" s="366"/>
      <c r="OW19" s="366"/>
      <c r="OX19" s="366"/>
      <c r="OY19" s="366"/>
      <c r="OZ19" s="366"/>
      <c r="PA19" s="366"/>
      <c r="PB19" s="366"/>
      <c r="PC19" s="366"/>
      <c r="PD19" s="366"/>
      <c r="PE19" s="366"/>
      <c r="PF19" s="366"/>
      <c r="PG19" s="366"/>
      <c r="PH19" s="366"/>
      <c r="PI19" s="366"/>
      <c r="PJ19" s="366"/>
      <c r="PK19" s="366"/>
      <c r="PL19" s="366"/>
      <c r="PM19" s="366"/>
      <c r="PN19" s="366"/>
      <c r="PO19" s="366"/>
      <c r="PP19" s="366"/>
      <c r="PQ19" s="366"/>
      <c r="PR19" s="366"/>
      <c r="PS19" s="366"/>
      <c r="PT19" s="366"/>
      <c r="PU19" s="366"/>
      <c r="PV19" s="366"/>
      <c r="PW19" s="366"/>
      <c r="PX19" s="366"/>
      <c r="PY19" s="366"/>
      <c r="PZ19" s="366"/>
      <c r="QA19" s="366"/>
      <c r="QB19" s="366"/>
      <c r="QC19" s="366"/>
      <c r="QD19" s="366"/>
      <c r="QE19" s="366"/>
      <c r="QF19" s="366"/>
      <c r="QG19" s="366"/>
      <c r="QH19" s="366"/>
      <c r="QI19" s="366"/>
      <c r="QJ19" s="366"/>
      <c r="QK19" s="366"/>
      <c r="QL19" s="366"/>
      <c r="QM19" s="366"/>
      <c r="QN19" s="366"/>
      <c r="QO19" s="366"/>
      <c r="QP19" s="366"/>
      <c r="QQ19" s="366"/>
      <c r="QR19" s="366"/>
      <c r="QS19" s="366"/>
      <c r="QT19" s="366"/>
      <c r="QU19" s="366"/>
      <c r="QV19" s="366"/>
      <c r="QW19" s="366"/>
      <c r="QX19" s="366"/>
      <c r="QY19" s="366"/>
      <c r="QZ19" s="366"/>
      <c r="RA19" s="366"/>
      <c r="RB19" s="366"/>
      <c r="RC19" s="366"/>
      <c r="RD19" s="366"/>
      <c r="RE19" s="366"/>
      <c r="RF19" s="366"/>
      <c r="RG19" s="366"/>
      <c r="RH19" s="366"/>
      <c r="RI19" s="366"/>
      <c r="RJ19" s="366"/>
      <c r="RK19" s="366"/>
      <c r="RL19" s="366"/>
      <c r="RM19" s="366"/>
      <c r="RN19" s="366"/>
      <c r="RO19" s="366"/>
      <c r="RP19" s="366"/>
      <c r="RQ19" s="366"/>
      <c r="RR19" s="366"/>
      <c r="RS19" s="366"/>
      <c r="RT19" s="366"/>
      <c r="RU19" s="366"/>
      <c r="RV19" s="366"/>
      <c r="RW19" s="366"/>
      <c r="RX19" s="366"/>
      <c r="RY19" s="366"/>
      <c r="RZ19" s="366"/>
      <c r="SA19" s="366"/>
      <c r="SB19" s="366"/>
      <c r="SC19" s="366"/>
      <c r="SD19" s="366"/>
      <c r="SE19" s="366"/>
      <c r="SF19" s="366"/>
      <c r="SG19" s="366"/>
      <c r="SH19" s="366"/>
      <c r="SI19" s="366"/>
      <c r="SJ19" s="366"/>
      <c r="SK19" s="366"/>
      <c r="SL19" s="366"/>
      <c r="SM19" s="366"/>
      <c r="SN19" s="366"/>
      <c r="SO19" s="366"/>
      <c r="SP19" s="366"/>
      <c r="SQ19" s="366"/>
      <c r="SR19" s="366"/>
      <c r="SS19" s="366"/>
      <c r="ST19" s="366"/>
      <c r="SU19" s="366"/>
      <c r="SV19" s="366"/>
      <c r="SW19" s="366"/>
      <c r="SX19" s="366"/>
      <c r="SY19" s="366"/>
      <c r="SZ19" s="366"/>
      <c r="TA19" s="366"/>
      <c r="TB19" s="366"/>
      <c r="TC19" s="366"/>
      <c r="TD19" s="366"/>
      <c r="TE19" s="366"/>
      <c r="TF19" s="366"/>
      <c r="TG19" s="366"/>
      <c r="TH19" s="366"/>
      <c r="TI19" s="366"/>
      <c r="TJ19" s="367"/>
      <c r="TK19" s="367"/>
      <c r="TL19" s="367"/>
      <c r="TM19" s="367"/>
      <c r="TN19" s="367"/>
      <c r="TO19" s="367"/>
    </row>
    <row r="20" spans="1:1024" s="38" customFormat="1" ht="25.5" x14ac:dyDescent="0.25">
      <c r="A20" s="387">
        <v>15</v>
      </c>
      <c r="B20" s="387" t="s">
        <v>86</v>
      </c>
      <c r="C20" s="1148" t="s">
        <v>339</v>
      </c>
      <c r="D20" s="388">
        <v>1</v>
      </c>
      <c r="E20" s="388">
        <v>0.95</v>
      </c>
      <c r="F20" s="388">
        <v>0.875</v>
      </c>
      <c r="G20" s="388">
        <v>0.72499999999999998</v>
      </c>
      <c r="H20" s="388">
        <v>1</v>
      </c>
      <c r="I20" s="388">
        <v>0.05</v>
      </c>
      <c r="J20" s="388">
        <v>0.125</v>
      </c>
      <c r="K20" s="388">
        <v>0.2</v>
      </c>
      <c r="L20" s="388">
        <v>1</v>
      </c>
      <c r="M20" s="388">
        <v>-2.5000000000000001E-2</v>
      </c>
      <c r="N20" s="388">
        <v>0</v>
      </c>
      <c r="O20" s="131">
        <f t="shared" si="0"/>
        <v>0.53636363636363638</v>
      </c>
      <c r="P20" s="390"/>
      <c r="Q20" s="389"/>
      <c r="R20" s="389"/>
      <c r="S20" s="389"/>
      <c r="T20" s="389"/>
      <c r="U20" s="389"/>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389"/>
      <c r="AU20" s="389"/>
      <c r="AV20" s="389"/>
      <c r="AW20" s="389"/>
      <c r="AX20" s="389"/>
      <c r="AY20" s="389"/>
      <c r="AZ20" s="389"/>
      <c r="BA20" s="389"/>
      <c r="BB20" s="389"/>
      <c r="BC20" s="389"/>
      <c r="BD20" s="389"/>
      <c r="BE20" s="389"/>
      <c r="BF20" s="389"/>
      <c r="BG20" s="389"/>
      <c r="BH20" s="389"/>
      <c r="BI20" s="389"/>
      <c r="BJ20" s="389"/>
      <c r="BK20" s="389"/>
      <c r="BL20" s="389"/>
      <c r="BM20" s="389"/>
      <c r="BN20" s="389"/>
      <c r="BO20" s="389"/>
      <c r="BP20" s="389"/>
      <c r="BQ20" s="389"/>
      <c r="BR20" s="389"/>
      <c r="BS20" s="389"/>
      <c r="BT20" s="389"/>
      <c r="BU20" s="389"/>
      <c r="BV20" s="389"/>
      <c r="BW20" s="389"/>
      <c r="BX20" s="389"/>
      <c r="BY20" s="389"/>
      <c r="BZ20" s="389"/>
      <c r="CA20" s="389"/>
      <c r="CB20" s="389"/>
      <c r="CC20" s="389"/>
      <c r="CD20" s="389"/>
      <c r="CE20" s="389"/>
      <c r="CF20" s="389"/>
      <c r="CG20" s="389"/>
      <c r="CH20" s="389"/>
      <c r="CI20" s="389"/>
      <c r="CJ20" s="389"/>
      <c r="CK20" s="389"/>
      <c r="CL20" s="389"/>
      <c r="CM20" s="389"/>
      <c r="CN20" s="389"/>
      <c r="CO20" s="389"/>
      <c r="CP20" s="389"/>
      <c r="CQ20" s="389"/>
      <c r="CR20" s="389"/>
      <c r="CS20" s="389"/>
      <c r="CT20" s="389"/>
      <c r="CU20" s="389"/>
      <c r="CV20" s="389"/>
      <c r="CW20" s="389"/>
      <c r="CX20" s="389"/>
      <c r="CY20" s="389"/>
      <c r="CZ20" s="389"/>
      <c r="DA20" s="389"/>
      <c r="DB20" s="389"/>
      <c r="DC20" s="389"/>
      <c r="DD20" s="389"/>
      <c r="DE20" s="389"/>
      <c r="DF20" s="389"/>
      <c r="DG20" s="389"/>
      <c r="DH20" s="389"/>
      <c r="DI20" s="389"/>
      <c r="DJ20" s="389"/>
      <c r="DK20" s="389"/>
      <c r="DL20" s="389"/>
      <c r="DM20" s="389"/>
      <c r="DN20" s="389"/>
      <c r="DO20" s="389"/>
      <c r="DP20" s="389"/>
      <c r="DQ20" s="389"/>
      <c r="DR20" s="389"/>
      <c r="DS20" s="389"/>
      <c r="DT20" s="389"/>
      <c r="DU20" s="389"/>
      <c r="DV20" s="389"/>
      <c r="DW20" s="389"/>
      <c r="DX20" s="389"/>
      <c r="DY20" s="389"/>
      <c r="DZ20" s="389"/>
      <c r="EA20" s="389"/>
      <c r="EB20" s="389"/>
      <c r="EC20" s="389"/>
      <c r="ED20" s="389"/>
      <c r="EE20" s="389"/>
      <c r="EF20" s="389"/>
      <c r="EG20" s="389"/>
      <c r="EH20" s="389"/>
      <c r="EI20" s="389"/>
      <c r="EJ20" s="389"/>
      <c r="EK20" s="389"/>
      <c r="EL20" s="389"/>
      <c r="EM20" s="389"/>
      <c r="EN20" s="389"/>
      <c r="EO20" s="389"/>
      <c r="EP20" s="389"/>
      <c r="EQ20" s="389"/>
      <c r="ER20" s="389"/>
      <c r="ES20" s="389"/>
      <c r="ET20" s="389"/>
      <c r="EU20" s="389"/>
      <c r="EV20" s="389"/>
      <c r="EW20" s="389"/>
      <c r="EX20" s="389"/>
      <c r="EY20" s="389"/>
      <c r="EZ20" s="389"/>
      <c r="FA20" s="389"/>
      <c r="FB20" s="389"/>
      <c r="FC20" s="389"/>
      <c r="FD20" s="389"/>
      <c r="FE20" s="389"/>
      <c r="FF20" s="389"/>
      <c r="FG20" s="389"/>
      <c r="FH20" s="389"/>
      <c r="FI20" s="389"/>
      <c r="FJ20" s="389"/>
      <c r="FK20" s="389"/>
      <c r="FL20" s="389"/>
      <c r="FM20" s="389"/>
      <c r="FN20" s="389"/>
      <c r="FO20" s="389"/>
      <c r="FP20" s="389"/>
      <c r="FQ20" s="389"/>
      <c r="FR20" s="389"/>
      <c r="FS20" s="389"/>
      <c r="FT20" s="389"/>
      <c r="FU20" s="389"/>
      <c r="FV20" s="389"/>
      <c r="FW20" s="389"/>
      <c r="FX20" s="389"/>
      <c r="FY20" s="389"/>
      <c r="FZ20" s="389"/>
      <c r="GA20" s="389"/>
      <c r="GB20" s="389"/>
      <c r="GC20" s="389"/>
      <c r="GD20" s="389"/>
      <c r="GE20" s="389"/>
      <c r="GF20" s="389"/>
      <c r="GG20" s="389"/>
      <c r="GH20" s="389"/>
      <c r="GI20" s="389"/>
      <c r="GJ20" s="389"/>
      <c r="GK20" s="389"/>
      <c r="GL20" s="389"/>
      <c r="GM20" s="389"/>
      <c r="GN20" s="389"/>
      <c r="GO20" s="389"/>
      <c r="GP20" s="389"/>
      <c r="GQ20" s="389"/>
      <c r="GR20" s="389"/>
      <c r="GS20" s="389"/>
      <c r="GT20" s="389"/>
      <c r="GU20" s="389"/>
      <c r="GV20" s="389"/>
      <c r="GW20" s="389"/>
      <c r="GX20" s="389"/>
      <c r="GY20" s="389"/>
      <c r="GZ20" s="389"/>
      <c r="HA20" s="389"/>
      <c r="HB20" s="389"/>
      <c r="HC20" s="389"/>
      <c r="HD20" s="389"/>
      <c r="HE20" s="389"/>
      <c r="HF20" s="389"/>
      <c r="HG20" s="389"/>
      <c r="HH20" s="389"/>
      <c r="HI20" s="389"/>
      <c r="HJ20" s="389"/>
      <c r="HK20" s="389"/>
      <c r="HL20" s="389"/>
      <c r="HM20" s="389"/>
      <c r="HN20" s="389"/>
      <c r="HO20" s="389"/>
      <c r="HP20" s="389"/>
      <c r="HQ20" s="389"/>
      <c r="HR20" s="389"/>
      <c r="HS20" s="389"/>
      <c r="HT20" s="389"/>
      <c r="HU20" s="389"/>
      <c r="HV20" s="389"/>
      <c r="HW20" s="389"/>
      <c r="HX20" s="389"/>
      <c r="HY20" s="389"/>
      <c r="HZ20" s="389"/>
      <c r="IA20" s="389"/>
      <c r="IB20" s="389"/>
      <c r="IC20" s="389"/>
      <c r="ID20" s="389"/>
      <c r="IE20" s="389"/>
      <c r="IF20" s="389"/>
      <c r="IG20" s="389"/>
      <c r="IH20" s="389"/>
      <c r="II20" s="389"/>
      <c r="IJ20" s="389"/>
      <c r="IK20" s="389"/>
      <c r="IL20" s="389"/>
      <c r="IM20" s="389"/>
      <c r="IN20" s="389"/>
      <c r="IO20" s="389"/>
      <c r="IP20" s="389"/>
      <c r="IQ20" s="389"/>
      <c r="IR20" s="389"/>
      <c r="IS20" s="389"/>
      <c r="IT20" s="389"/>
      <c r="IU20" s="389"/>
      <c r="IV20" s="389"/>
      <c r="IW20" s="389"/>
      <c r="IX20" s="389"/>
      <c r="IY20" s="389"/>
      <c r="IZ20" s="389"/>
      <c r="JA20" s="389"/>
      <c r="JB20" s="389"/>
      <c r="JC20" s="389"/>
      <c r="JD20" s="389"/>
      <c r="JE20" s="389"/>
      <c r="JF20" s="389"/>
      <c r="JG20" s="389"/>
      <c r="JH20" s="389"/>
      <c r="JI20" s="389"/>
      <c r="JJ20" s="389"/>
      <c r="JK20" s="389"/>
      <c r="JL20" s="389"/>
      <c r="JM20" s="389"/>
      <c r="JN20" s="389"/>
      <c r="JO20" s="389"/>
      <c r="JP20" s="389"/>
      <c r="JQ20" s="389"/>
      <c r="JR20" s="389"/>
      <c r="JS20" s="389"/>
      <c r="JT20" s="389"/>
      <c r="JU20" s="389"/>
      <c r="JV20" s="389"/>
      <c r="JW20" s="389"/>
      <c r="JX20" s="389"/>
      <c r="JY20" s="389"/>
      <c r="JZ20" s="389"/>
      <c r="KA20" s="389"/>
      <c r="KB20" s="389"/>
      <c r="KC20" s="389"/>
      <c r="KD20" s="389"/>
      <c r="KE20" s="389"/>
      <c r="KF20" s="389"/>
      <c r="KG20" s="389"/>
      <c r="KH20" s="389"/>
      <c r="KI20" s="389"/>
      <c r="KJ20" s="389"/>
      <c r="KK20" s="389"/>
      <c r="KL20" s="389"/>
      <c r="KM20" s="389"/>
      <c r="KN20" s="389"/>
      <c r="KO20" s="389"/>
      <c r="KP20" s="389"/>
      <c r="KQ20" s="389"/>
      <c r="KR20" s="389"/>
      <c r="KS20" s="389"/>
      <c r="KT20" s="389"/>
      <c r="KU20" s="389"/>
      <c r="KV20" s="389"/>
      <c r="KW20" s="389"/>
      <c r="KX20" s="389"/>
      <c r="KY20" s="389"/>
      <c r="KZ20" s="389"/>
      <c r="LA20" s="389"/>
      <c r="LB20" s="389"/>
      <c r="LC20" s="389"/>
      <c r="LD20" s="389"/>
      <c r="LE20" s="389"/>
      <c r="LF20" s="389"/>
      <c r="LG20" s="389"/>
      <c r="LH20" s="389"/>
      <c r="LI20" s="389"/>
      <c r="LJ20" s="389"/>
      <c r="LK20" s="389"/>
      <c r="LL20" s="389"/>
      <c r="LM20" s="389"/>
      <c r="LN20" s="389"/>
      <c r="LO20" s="389"/>
      <c r="LP20" s="389"/>
      <c r="LQ20" s="389"/>
      <c r="LR20" s="389"/>
      <c r="LS20" s="389"/>
      <c r="LT20" s="389"/>
      <c r="LU20" s="389"/>
      <c r="LV20" s="389"/>
      <c r="LW20" s="389"/>
      <c r="LX20" s="389"/>
      <c r="LY20" s="389"/>
      <c r="LZ20" s="389"/>
      <c r="MA20" s="389"/>
      <c r="MB20" s="389"/>
      <c r="MC20" s="389"/>
      <c r="MD20" s="389"/>
      <c r="ME20" s="389"/>
      <c r="MF20" s="389"/>
      <c r="MG20" s="389"/>
      <c r="MH20" s="389"/>
      <c r="MI20" s="389"/>
      <c r="MJ20" s="389"/>
      <c r="MK20" s="389"/>
      <c r="ML20" s="389"/>
      <c r="MM20" s="389"/>
      <c r="MN20" s="389"/>
      <c r="MO20" s="389"/>
      <c r="MP20" s="389"/>
      <c r="MQ20" s="389"/>
      <c r="MR20" s="389"/>
      <c r="MS20" s="389"/>
      <c r="MT20" s="389"/>
      <c r="MU20" s="389"/>
      <c r="MV20" s="389"/>
      <c r="MW20" s="389"/>
      <c r="MX20" s="389"/>
      <c r="MY20" s="389"/>
      <c r="MZ20" s="389"/>
      <c r="NA20" s="389"/>
      <c r="NB20" s="389"/>
      <c r="NC20" s="389"/>
      <c r="ND20" s="389"/>
      <c r="NE20" s="389"/>
      <c r="NF20" s="389"/>
      <c r="NG20" s="389"/>
      <c r="NH20" s="389"/>
      <c r="NI20" s="389"/>
      <c r="NJ20" s="389"/>
      <c r="NK20" s="389"/>
      <c r="NL20" s="389"/>
      <c r="NM20" s="389"/>
      <c r="NN20" s="389"/>
      <c r="NO20" s="389"/>
      <c r="NP20" s="389"/>
      <c r="NQ20" s="389"/>
      <c r="NR20" s="389"/>
      <c r="NS20" s="389"/>
      <c r="NT20" s="389"/>
      <c r="NU20" s="389"/>
      <c r="NV20" s="389"/>
      <c r="NW20" s="389"/>
      <c r="NX20" s="389"/>
      <c r="NY20" s="389"/>
      <c r="NZ20" s="389"/>
      <c r="OA20" s="389"/>
      <c r="OB20" s="389"/>
      <c r="OC20" s="389"/>
      <c r="OD20" s="389"/>
      <c r="OE20" s="389"/>
      <c r="OF20" s="389"/>
      <c r="OG20" s="389"/>
      <c r="OH20" s="389"/>
      <c r="OI20" s="389"/>
      <c r="OJ20" s="389"/>
      <c r="OK20" s="389"/>
      <c r="OL20" s="389"/>
      <c r="OM20" s="389"/>
      <c r="ON20" s="389"/>
      <c r="OO20" s="389"/>
      <c r="OP20" s="389"/>
      <c r="OQ20" s="389"/>
      <c r="OR20" s="389"/>
      <c r="OS20" s="389"/>
      <c r="OT20" s="389"/>
      <c r="OU20" s="389"/>
      <c r="OV20" s="389"/>
      <c r="OW20" s="389"/>
      <c r="OX20" s="389"/>
      <c r="OY20" s="389"/>
      <c r="OZ20" s="389"/>
      <c r="PA20" s="389"/>
      <c r="PB20" s="389"/>
      <c r="PC20" s="389"/>
      <c r="PD20" s="389"/>
      <c r="PE20" s="389"/>
      <c r="PF20" s="389"/>
      <c r="PG20" s="389"/>
      <c r="PH20" s="389"/>
      <c r="PI20" s="389"/>
      <c r="PJ20" s="389"/>
      <c r="PK20" s="389"/>
      <c r="PL20" s="389"/>
      <c r="PM20" s="389"/>
      <c r="PN20" s="389"/>
      <c r="PO20" s="389"/>
      <c r="PP20" s="389"/>
      <c r="PQ20" s="389"/>
      <c r="PR20" s="389"/>
      <c r="PS20" s="389"/>
      <c r="PT20" s="389"/>
      <c r="PU20" s="389"/>
      <c r="PV20" s="389"/>
      <c r="PW20" s="389"/>
      <c r="PX20" s="389"/>
      <c r="PY20" s="389"/>
      <c r="PZ20" s="389"/>
      <c r="QA20" s="389"/>
      <c r="QB20" s="389"/>
      <c r="QC20" s="389"/>
      <c r="QD20" s="389"/>
      <c r="QE20" s="389"/>
      <c r="QF20" s="389"/>
      <c r="QG20" s="389"/>
      <c r="QH20" s="389"/>
      <c r="QI20" s="389"/>
      <c r="QJ20" s="389"/>
      <c r="QK20" s="389"/>
      <c r="QL20" s="389"/>
      <c r="QM20" s="389"/>
      <c r="QN20" s="389"/>
      <c r="QO20" s="389"/>
      <c r="QP20" s="389"/>
      <c r="QQ20" s="389"/>
      <c r="QR20" s="389"/>
      <c r="QS20" s="389"/>
      <c r="QT20" s="389"/>
      <c r="QU20" s="389"/>
      <c r="QV20" s="389"/>
      <c r="QW20" s="389"/>
      <c r="QX20" s="389"/>
      <c r="QY20" s="389"/>
      <c r="QZ20" s="389"/>
      <c r="RA20" s="389"/>
      <c r="RB20" s="389"/>
      <c r="RC20" s="389"/>
      <c r="RD20" s="389"/>
      <c r="RE20" s="389"/>
      <c r="RF20" s="389"/>
      <c r="RG20" s="389"/>
      <c r="RH20" s="389"/>
      <c r="RI20" s="389"/>
      <c r="RJ20" s="389"/>
      <c r="RK20" s="389"/>
      <c r="RL20" s="389"/>
      <c r="RM20" s="389"/>
      <c r="RN20" s="389"/>
      <c r="RO20" s="389"/>
      <c r="RP20" s="389"/>
      <c r="RQ20" s="389"/>
      <c r="RR20" s="389"/>
      <c r="RS20" s="389"/>
      <c r="RT20" s="389"/>
      <c r="RU20" s="389"/>
      <c r="RV20" s="389"/>
      <c r="RW20" s="389"/>
      <c r="RX20" s="389"/>
      <c r="RY20" s="389"/>
      <c r="RZ20" s="389"/>
      <c r="SA20" s="389"/>
      <c r="SB20" s="389"/>
      <c r="SC20" s="389"/>
      <c r="SD20" s="389"/>
      <c r="SE20" s="389"/>
      <c r="SF20" s="389"/>
      <c r="SG20" s="389"/>
      <c r="SH20" s="389"/>
      <c r="SI20" s="389"/>
      <c r="SJ20" s="389"/>
      <c r="SK20" s="389"/>
      <c r="SL20" s="389"/>
      <c r="SM20" s="389"/>
      <c r="SN20" s="389"/>
      <c r="SO20" s="389"/>
      <c r="SP20" s="389"/>
      <c r="SQ20" s="389"/>
      <c r="SR20" s="389"/>
      <c r="SS20" s="389"/>
      <c r="ST20" s="389"/>
      <c r="SU20" s="389"/>
      <c r="SV20" s="389"/>
      <c r="SW20" s="389"/>
      <c r="SX20" s="389"/>
      <c r="SY20" s="389"/>
      <c r="SZ20" s="389"/>
      <c r="TA20" s="389"/>
      <c r="TB20" s="389"/>
      <c r="TC20" s="389"/>
      <c r="TD20" s="389"/>
      <c r="TE20" s="389"/>
      <c r="TF20" s="389"/>
      <c r="TG20" s="389"/>
      <c r="TH20" s="389"/>
      <c r="TI20" s="389"/>
      <c r="TJ20" s="389"/>
      <c r="TK20" s="389"/>
      <c r="TL20" s="389"/>
      <c r="TM20" s="389"/>
      <c r="TN20" s="389"/>
      <c r="TO20" s="389"/>
    </row>
    <row r="21" spans="1:1024" s="38" customFormat="1" ht="38.25" x14ac:dyDescent="0.25">
      <c r="A21" s="411">
        <v>16</v>
      </c>
      <c r="B21" s="411" t="s">
        <v>86</v>
      </c>
      <c r="C21" s="1026" t="s">
        <v>101</v>
      </c>
      <c r="D21" s="412">
        <v>1</v>
      </c>
      <c r="E21" s="412">
        <v>1</v>
      </c>
      <c r="F21" s="412">
        <v>1</v>
      </c>
      <c r="G21" s="412">
        <v>0.84399999999999997</v>
      </c>
      <c r="H21" s="412">
        <v>0.28100000000000003</v>
      </c>
      <c r="I21" s="412">
        <v>0.375</v>
      </c>
      <c r="J21" s="412">
        <v>0</v>
      </c>
      <c r="K21" s="412">
        <v>0</v>
      </c>
      <c r="L21" s="412">
        <v>1</v>
      </c>
      <c r="M21" s="412">
        <v>0</v>
      </c>
      <c r="N21" s="412">
        <v>0</v>
      </c>
      <c r="O21" s="131">
        <f t="shared" si="0"/>
        <v>0.5</v>
      </c>
      <c r="P21" s="414"/>
      <c r="Q21" s="413"/>
      <c r="R21" s="413"/>
      <c r="S21" s="413"/>
      <c r="T21" s="413"/>
      <c r="U21" s="413"/>
      <c r="V21" s="413"/>
      <c r="W21" s="413"/>
      <c r="X21" s="413"/>
      <c r="Y21" s="413"/>
      <c r="Z21" s="413"/>
      <c r="AA21" s="413"/>
      <c r="AB21" s="413"/>
      <c r="AC21" s="413"/>
      <c r="AD21" s="413"/>
      <c r="AE21" s="413"/>
      <c r="AF21" s="413"/>
      <c r="AG21" s="413"/>
      <c r="AH21" s="413"/>
      <c r="AI21" s="413"/>
      <c r="AJ21" s="413"/>
      <c r="AK21" s="413"/>
      <c r="AL21" s="413"/>
      <c r="AM21" s="413"/>
      <c r="AN21" s="413"/>
      <c r="AO21" s="413"/>
      <c r="AP21" s="413"/>
      <c r="AQ21" s="413"/>
      <c r="AR21" s="413"/>
      <c r="AS21" s="413"/>
      <c r="AT21" s="413"/>
      <c r="AU21" s="413"/>
      <c r="AV21" s="413"/>
      <c r="AW21" s="413"/>
      <c r="AX21" s="413"/>
      <c r="AY21" s="413"/>
      <c r="AZ21" s="413"/>
      <c r="BA21" s="413"/>
      <c r="BB21" s="413"/>
      <c r="BC21" s="413"/>
      <c r="BD21" s="413"/>
      <c r="BE21" s="413"/>
      <c r="BF21" s="413"/>
      <c r="BG21" s="413"/>
      <c r="BH21" s="413"/>
      <c r="BI21" s="413"/>
      <c r="BJ21" s="413"/>
      <c r="BK21" s="413"/>
      <c r="BL21" s="413"/>
      <c r="BM21" s="413"/>
      <c r="BN21" s="413"/>
      <c r="BO21" s="413"/>
      <c r="BP21" s="413"/>
      <c r="BQ21" s="413"/>
      <c r="BR21" s="413"/>
      <c r="BS21" s="413"/>
      <c r="BT21" s="413"/>
      <c r="BU21" s="413"/>
      <c r="BV21" s="413"/>
      <c r="BW21" s="413"/>
      <c r="BX21" s="413"/>
      <c r="BY21" s="413"/>
      <c r="BZ21" s="413"/>
      <c r="CA21" s="413"/>
      <c r="CB21" s="413"/>
      <c r="CC21" s="413"/>
      <c r="CD21" s="413"/>
      <c r="CE21" s="413"/>
      <c r="CF21" s="413"/>
      <c r="CG21" s="413"/>
      <c r="CH21" s="413"/>
      <c r="CI21" s="413"/>
      <c r="CJ21" s="413"/>
      <c r="CK21" s="413"/>
      <c r="CL21" s="413"/>
      <c r="CM21" s="413"/>
      <c r="CN21" s="413"/>
      <c r="CO21" s="413"/>
      <c r="CP21" s="413"/>
      <c r="CQ21" s="413"/>
      <c r="CR21" s="413"/>
      <c r="CS21" s="413"/>
      <c r="CT21" s="413"/>
      <c r="CU21" s="413"/>
      <c r="CV21" s="413"/>
      <c r="CW21" s="413"/>
      <c r="CX21" s="413"/>
      <c r="CY21" s="413"/>
      <c r="CZ21" s="413"/>
      <c r="DA21" s="413"/>
      <c r="DB21" s="413"/>
      <c r="DC21" s="413"/>
      <c r="DD21" s="413"/>
      <c r="DE21" s="413"/>
      <c r="DF21" s="413"/>
      <c r="DG21" s="413"/>
      <c r="DH21" s="413"/>
      <c r="DI21" s="413"/>
      <c r="DJ21" s="413"/>
      <c r="DK21" s="413"/>
      <c r="DL21" s="413"/>
      <c r="DM21" s="413"/>
      <c r="DN21" s="413"/>
      <c r="DO21" s="413"/>
      <c r="DP21" s="413"/>
      <c r="DQ21" s="413"/>
      <c r="DR21" s="413"/>
      <c r="DS21" s="413"/>
      <c r="DT21" s="413"/>
      <c r="DU21" s="413"/>
      <c r="DV21" s="413"/>
      <c r="DW21" s="413"/>
      <c r="DX21" s="413"/>
      <c r="DY21" s="413"/>
      <c r="DZ21" s="413"/>
      <c r="EA21" s="413"/>
      <c r="EB21" s="413"/>
      <c r="EC21" s="413"/>
      <c r="ED21" s="413"/>
      <c r="EE21" s="413"/>
      <c r="EF21" s="413"/>
      <c r="EG21" s="413"/>
      <c r="EH21" s="413"/>
      <c r="EI21" s="413"/>
      <c r="EJ21" s="413"/>
      <c r="EK21" s="413"/>
      <c r="EL21" s="413"/>
      <c r="EM21" s="413"/>
      <c r="EN21" s="413"/>
      <c r="EO21" s="413"/>
      <c r="EP21" s="413"/>
      <c r="EQ21" s="413"/>
      <c r="ER21" s="413"/>
      <c r="ES21" s="413"/>
      <c r="ET21" s="413"/>
      <c r="EU21" s="413"/>
      <c r="EV21" s="413"/>
      <c r="EW21" s="413"/>
      <c r="EX21" s="413"/>
      <c r="EY21" s="413"/>
      <c r="EZ21" s="413"/>
      <c r="FA21" s="413"/>
      <c r="FB21" s="413"/>
      <c r="FC21" s="413"/>
      <c r="FD21" s="413"/>
      <c r="FE21" s="413"/>
      <c r="FF21" s="413"/>
      <c r="FG21" s="413"/>
      <c r="FH21" s="413"/>
      <c r="FI21" s="413"/>
      <c r="FJ21" s="413"/>
      <c r="FK21" s="413"/>
      <c r="FL21" s="413"/>
      <c r="FM21" s="413"/>
      <c r="FN21" s="413"/>
      <c r="FO21" s="413"/>
      <c r="FP21" s="413"/>
      <c r="FQ21" s="413"/>
      <c r="FR21" s="413"/>
      <c r="FS21" s="413"/>
      <c r="FT21" s="413"/>
      <c r="FU21" s="413"/>
      <c r="FV21" s="413"/>
      <c r="FW21" s="413"/>
      <c r="FX21" s="413"/>
      <c r="FY21" s="413"/>
      <c r="FZ21" s="413"/>
      <c r="GA21" s="413"/>
      <c r="GB21" s="413"/>
      <c r="GC21" s="413"/>
      <c r="GD21" s="413"/>
      <c r="GE21" s="413"/>
      <c r="GF21" s="413"/>
      <c r="GG21" s="413"/>
      <c r="GH21" s="413"/>
      <c r="GI21" s="413"/>
      <c r="GJ21" s="413"/>
      <c r="GK21" s="413"/>
      <c r="GL21" s="413"/>
      <c r="GM21" s="413"/>
      <c r="GN21" s="413"/>
      <c r="GO21" s="413"/>
      <c r="GP21" s="413"/>
      <c r="GQ21" s="413"/>
      <c r="GR21" s="413"/>
      <c r="GS21" s="413"/>
      <c r="GT21" s="413"/>
      <c r="GU21" s="413"/>
      <c r="GV21" s="413"/>
      <c r="GW21" s="413"/>
      <c r="GX21" s="413"/>
      <c r="GY21" s="413"/>
      <c r="GZ21" s="413"/>
      <c r="HA21" s="413"/>
      <c r="HB21" s="413"/>
      <c r="HC21" s="413"/>
      <c r="HD21" s="413"/>
      <c r="HE21" s="413"/>
      <c r="HF21" s="413"/>
      <c r="HG21" s="413"/>
      <c r="HH21" s="413"/>
      <c r="HI21" s="413"/>
      <c r="HJ21" s="413"/>
      <c r="HK21" s="413"/>
      <c r="HL21" s="413"/>
      <c r="HM21" s="413"/>
      <c r="HN21" s="413"/>
      <c r="HO21" s="413"/>
      <c r="HP21" s="413"/>
      <c r="HQ21" s="413"/>
      <c r="HR21" s="413"/>
      <c r="HS21" s="413"/>
      <c r="HT21" s="413"/>
      <c r="HU21" s="413"/>
      <c r="HV21" s="413"/>
      <c r="HW21" s="413"/>
      <c r="HX21" s="413"/>
      <c r="HY21" s="413"/>
      <c r="HZ21" s="413"/>
      <c r="IA21" s="413"/>
      <c r="IB21" s="413"/>
      <c r="IC21" s="413"/>
      <c r="ID21" s="413"/>
      <c r="IE21" s="413"/>
      <c r="IF21" s="413"/>
      <c r="IG21" s="413"/>
      <c r="IH21" s="413"/>
      <c r="II21" s="413"/>
      <c r="IJ21" s="413"/>
      <c r="IK21" s="413"/>
      <c r="IL21" s="413"/>
      <c r="IM21" s="413"/>
      <c r="IN21" s="413"/>
      <c r="IO21" s="413"/>
      <c r="IP21" s="413"/>
      <c r="IQ21" s="413"/>
      <c r="IR21" s="413"/>
      <c r="IS21" s="413"/>
      <c r="IT21" s="413"/>
      <c r="IU21" s="413"/>
      <c r="IV21" s="413"/>
      <c r="IW21" s="413"/>
      <c r="IX21" s="413"/>
      <c r="IY21" s="413"/>
      <c r="IZ21" s="413"/>
      <c r="JA21" s="413"/>
      <c r="JB21" s="413"/>
      <c r="JC21" s="413"/>
      <c r="JD21" s="413"/>
      <c r="JE21" s="413"/>
      <c r="JF21" s="413"/>
      <c r="JG21" s="413"/>
      <c r="JH21" s="413"/>
      <c r="JI21" s="413"/>
      <c r="JJ21" s="413"/>
      <c r="JK21" s="413"/>
      <c r="JL21" s="413"/>
      <c r="JM21" s="413"/>
      <c r="JN21" s="413"/>
      <c r="JO21" s="413"/>
      <c r="JP21" s="413"/>
      <c r="JQ21" s="413"/>
      <c r="JR21" s="413"/>
      <c r="JS21" s="413"/>
      <c r="JT21" s="413"/>
      <c r="JU21" s="413"/>
      <c r="JV21" s="413"/>
      <c r="JW21" s="413"/>
      <c r="JX21" s="413"/>
      <c r="JY21" s="413"/>
      <c r="JZ21" s="413"/>
      <c r="KA21" s="413"/>
      <c r="KB21" s="413"/>
      <c r="KC21" s="413"/>
      <c r="KD21" s="413"/>
      <c r="KE21" s="413"/>
      <c r="KF21" s="413"/>
      <c r="KG21" s="413"/>
      <c r="KH21" s="413"/>
      <c r="KI21" s="413"/>
      <c r="KJ21" s="413"/>
      <c r="KK21" s="413"/>
      <c r="KL21" s="413"/>
      <c r="KM21" s="413"/>
      <c r="KN21" s="413"/>
      <c r="KO21" s="413"/>
      <c r="KP21" s="413"/>
      <c r="KQ21" s="413"/>
      <c r="KR21" s="413"/>
      <c r="KS21" s="413"/>
      <c r="KT21" s="413"/>
      <c r="KU21" s="413"/>
      <c r="KV21" s="413"/>
      <c r="KW21" s="413"/>
      <c r="KX21" s="413"/>
      <c r="KY21" s="413"/>
      <c r="KZ21" s="413"/>
      <c r="LA21" s="413"/>
      <c r="LB21" s="413"/>
      <c r="LC21" s="413"/>
      <c r="LD21" s="413"/>
      <c r="LE21" s="413"/>
      <c r="LF21" s="413"/>
      <c r="LG21" s="413"/>
      <c r="LH21" s="413"/>
      <c r="LI21" s="413"/>
      <c r="LJ21" s="413"/>
      <c r="LK21" s="413"/>
      <c r="LL21" s="413"/>
      <c r="LM21" s="413"/>
      <c r="LN21" s="413"/>
      <c r="LO21" s="413"/>
      <c r="LP21" s="413"/>
      <c r="LQ21" s="413"/>
      <c r="LR21" s="413"/>
      <c r="LS21" s="413"/>
      <c r="LT21" s="413"/>
      <c r="LU21" s="413"/>
      <c r="LV21" s="413"/>
      <c r="LW21" s="413"/>
      <c r="LX21" s="413"/>
      <c r="LY21" s="413"/>
      <c r="LZ21" s="413"/>
      <c r="MA21" s="413"/>
      <c r="MB21" s="413"/>
      <c r="MC21" s="413"/>
      <c r="MD21" s="413"/>
      <c r="ME21" s="413"/>
      <c r="MF21" s="413"/>
      <c r="MG21" s="413"/>
      <c r="MH21" s="413"/>
      <c r="MI21" s="413"/>
      <c r="MJ21" s="413"/>
      <c r="MK21" s="413"/>
      <c r="ML21" s="413"/>
      <c r="MM21" s="413"/>
      <c r="MN21" s="413"/>
      <c r="MO21" s="413"/>
      <c r="MP21" s="413"/>
      <c r="MQ21" s="413"/>
      <c r="MR21" s="413"/>
      <c r="MS21" s="413"/>
      <c r="MT21" s="413"/>
      <c r="MU21" s="413"/>
      <c r="MV21" s="413"/>
      <c r="MW21" s="413"/>
      <c r="MX21" s="413"/>
      <c r="MY21" s="413"/>
      <c r="MZ21" s="413"/>
      <c r="NA21" s="413"/>
      <c r="NB21" s="413"/>
      <c r="NC21" s="413"/>
      <c r="ND21" s="413"/>
      <c r="NE21" s="413"/>
      <c r="NF21" s="413"/>
      <c r="NG21" s="413"/>
      <c r="NH21" s="413"/>
      <c r="NI21" s="413"/>
      <c r="NJ21" s="413"/>
      <c r="NK21" s="413"/>
      <c r="NL21" s="413"/>
      <c r="NM21" s="413"/>
      <c r="NN21" s="413"/>
      <c r="NO21" s="413"/>
      <c r="NP21" s="413"/>
      <c r="NQ21" s="413"/>
      <c r="NR21" s="413"/>
      <c r="NS21" s="413"/>
      <c r="NT21" s="413"/>
      <c r="NU21" s="413"/>
      <c r="NV21" s="413"/>
      <c r="NW21" s="413"/>
      <c r="NX21" s="413"/>
      <c r="NY21" s="413"/>
      <c r="NZ21" s="413"/>
      <c r="OA21" s="413"/>
      <c r="OB21" s="413"/>
      <c r="OC21" s="413"/>
      <c r="OD21" s="413"/>
      <c r="OE21" s="413"/>
      <c r="OF21" s="413"/>
      <c r="OG21" s="413"/>
      <c r="OH21" s="413"/>
      <c r="OI21" s="413"/>
      <c r="OJ21" s="413"/>
      <c r="OK21" s="413"/>
      <c r="OL21" s="413"/>
      <c r="OM21" s="413"/>
      <c r="ON21" s="413"/>
      <c r="OO21" s="413"/>
      <c r="OP21" s="413"/>
      <c r="OQ21" s="413"/>
      <c r="OR21" s="413"/>
      <c r="OS21" s="413"/>
      <c r="OT21" s="413"/>
      <c r="OU21" s="413"/>
      <c r="OV21" s="413"/>
      <c r="OW21" s="413"/>
      <c r="OX21" s="413"/>
      <c r="OY21" s="413"/>
      <c r="OZ21" s="413"/>
      <c r="PA21" s="413"/>
      <c r="PB21" s="413"/>
      <c r="PC21" s="413"/>
      <c r="PD21" s="413"/>
      <c r="PE21" s="413"/>
      <c r="PF21" s="413"/>
      <c r="PG21" s="413"/>
      <c r="PH21" s="413"/>
      <c r="PI21" s="413"/>
      <c r="PJ21" s="413"/>
      <c r="PK21" s="413"/>
      <c r="PL21" s="413"/>
      <c r="PM21" s="413"/>
      <c r="PN21" s="413"/>
      <c r="PO21" s="413"/>
      <c r="PP21" s="413"/>
      <c r="PQ21" s="413"/>
      <c r="PR21" s="413"/>
      <c r="PS21" s="413"/>
      <c r="PT21" s="413"/>
      <c r="PU21" s="413"/>
      <c r="PV21" s="413"/>
      <c r="PW21" s="413"/>
      <c r="PX21" s="413"/>
      <c r="PY21" s="413"/>
      <c r="PZ21" s="413"/>
      <c r="QA21" s="413"/>
      <c r="QB21" s="413"/>
      <c r="QC21" s="413"/>
      <c r="QD21" s="413"/>
      <c r="QE21" s="413"/>
      <c r="QF21" s="413"/>
      <c r="QG21" s="413"/>
      <c r="QH21" s="413"/>
      <c r="QI21" s="413"/>
      <c r="QJ21" s="413"/>
      <c r="QK21" s="413"/>
      <c r="QL21" s="413"/>
      <c r="QM21" s="413"/>
      <c r="QN21" s="413"/>
      <c r="QO21" s="413"/>
      <c r="QP21" s="413"/>
      <c r="QQ21" s="413"/>
      <c r="QR21" s="413"/>
      <c r="QS21" s="413"/>
      <c r="QT21" s="413"/>
      <c r="QU21" s="413"/>
      <c r="QV21" s="413"/>
      <c r="QW21" s="413"/>
      <c r="QX21" s="413"/>
      <c r="QY21" s="413"/>
      <c r="QZ21" s="413"/>
      <c r="RA21" s="413"/>
      <c r="RB21" s="413"/>
      <c r="RC21" s="413"/>
      <c r="RD21" s="413"/>
      <c r="RE21" s="413"/>
      <c r="RF21" s="413"/>
      <c r="RG21" s="413"/>
      <c r="RH21" s="413"/>
      <c r="RI21" s="413"/>
      <c r="RJ21" s="413"/>
      <c r="RK21" s="413"/>
      <c r="RL21" s="413"/>
      <c r="RM21" s="413"/>
      <c r="RN21" s="413"/>
      <c r="RO21" s="413"/>
      <c r="RP21" s="413"/>
      <c r="RQ21" s="413"/>
      <c r="RR21" s="413"/>
      <c r="RS21" s="413"/>
      <c r="RT21" s="413"/>
      <c r="RU21" s="413"/>
      <c r="RV21" s="413"/>
      <c r="RW21" s="413"/>
      <c r="RX21" s="413"/>
      <c r="RY21" s="413"/>
      <c r="RZ21" s="413"/>
      <c r="SA21" s="413"/>
      <c r="SB21" s="413"/>
      <c r="SC21" s="413"/>
      <c r="SD21" s="413"/>
      <c r="SE21" s="413"/>
      <c r="SF21" s="413"/>
      <c r="SG21" s="413"/>
      <c r="SH21" s="413"/>
      <c r="SI21" s="413"/>
      <c r="SJ21" s="413"/>
      <c r="SK21" s="413"/>
      <c r="SL21" s="413"/>
      <c r="SM21" s="413"/>
      <c r="SN21" s="413"/>
      <c r="SO21" s="413"/>
      <c r="SP21" s="413"/>
      <c r="SQ21" s="413"/>
      <c r="SR21" s="413"/>
      <c r="SS21" s="413"/>
      <c r="ST21" s="413"/>
      <c r="SU21" s="413"/>
      <c r="SV21" s="413"/>
      <c r="SW21" s="413"/>
      <c r="SX21" s="413"/>
      <c r="SY21" s="413"/>
      <c r="SZ21" s="413"/>
      <c r="TA21" s="413"/>
      <c r="TB21" s="413"/>
      <c r="TC21" s="413"/>
      <c r="TD21" s="413"/>
      <c r="TE21" s="413"/>
      <c r="TF21" s="413"/>
      <c r="TG21" s="413"/>
      <c r="TH21" s="413"/>
      <c r="TI21" s="413"/>
      <c r="TJ21" s="413"/>
      <c r="TK21" s="413"/>
      <c r="TL21" s="413"/>
      <c r="TM21" s="413"/>
      <c r="TN21" s="413"/>
      <c r="TO21" s="413"/>
    </row>
    <row r="22" spans="1:1024" s="38" customFormat="1" x14ac:dyDescent="0.25">
      <c r="A22" s="439">
        <v>17</v>
      </c>
      <c r="B22" s="439" t="s">
        <v>86</v>
      </c>
      <c r="C22" s="1148" t="s">
        <v>362</v>
      </c>
      <c r="D22" s="440">
        <v>1</v>
      </c>
      <c r="E22" s="440">
        <v>0.88800000000000001</v>
      </c>
      <c r="F22" s="440">
        <v>1</v>
      </c>
      <c r="G22" s="440">
        <v>0.73899999999999999</v>
      </c>
      <c r="H22" s="440">
        <v>1</v>
      </c>
      <c r="I22" s="440">
        <v>0.222</v>
      </c>
      <c r="J22" s="440">
        <v>0.185</v>
      </c>
      <c r="K22" s="440">
        <v>0.185</v>
      </c>
      <c r="L22" s="440">
        <v>1</v>
      </c>
      <c r="M22" s="440">
        <v>0</v>
      </c>
      <c r="N22" s="440">
        <v>0</v>
      </c>
      <c r="O22" s="131">
        <f t="shared" si="0"/>
        <v>0.56536363636363629</v>
      </c>
      <c r="P22" s="441"/>
      <c r="Q22" s="438"/>
      <c r="R22" s="438"/>
      <c r="S22" s="438"/>
      <c r="T22" s="438"/>
      <c r="U22" s="438"/>
      <c r="V22" s="438"/>
      <c r="W22" s="438"/>
      <c r="X22" s="438"/>
      <c r="Y22" s="438"/>
      <c r="Z22" s="438"/>
      <c r="AA22" s="438"/>
      <c r="AB22" s="438"/>
      <c r="AC22" s="438"/>
      <c r="AD22" s="438"/>
      <c r="AE22" s="438"/>
      <c r="AF22" s="438"/>
      <c r="AG22" s="438"/>
      <c r="AH22" s="438"/>
      <c r="AI22" s="438"/>
      <c r="AJ22" s="438"/>
      <c r="AK22" s="438"/>
      <c r="AL22" s="438"/>
      <c r="AM22" s="438"/>
      <c r="AN22" s="438"/>
      <c r="AO22" s="438"/>
      <c r="AP22" s="438"/>
      <c r="AQ22" s="438"/>
      <c r="AR22" s="438"/>
      <c r="AS22" s="438"/>
      <c r="AT22" s="438"/>
      <c r="AU22" s="438"/>
      <c r="AV22" s="438"/>
      <c r="AW22" s="438"/>
      <c r="AX22" s="438"/>
      <c r="AY22" s="438"/>
      <c r="AZ22" s="438"/>
      <c r="BA22" s="438"/>
      <c r="BB22" s="438"/>
      <c r="BC22" s="438"/>
      <c r="BD22" s="438"/>
      <c r="BE22" s="438"/>
      <c r="BF22" s="438"/>
      <c r="BG22" s="438"/>
      <c r="BH22" s="438"/>
      <c r="BI22" s="438"/>
      <c r="BJ22" s="438"/>
      <c r="BK22" s="438"/>
      <c r="BL22" s="438"/>
      <c r="BM22" s="438"/>
      <c r="BN22" s="438"/>
      <c r="BO22" s="438"/>
      <c r="BP22" s="438"/>
      <c r="BQ22" s="438"/>
      <c r="BR22" s="438"/>
      <c r="BS22" s="438"/>
      <c r="BT22" s="438"/>
      <c r="BU22" s="438"/>
      <c r="BV22" s="438"/>
      <c r="BW22" s="438"/>
      <c r="BX22" s="438"/>
      <c r="BY22" s="438"/>
      <c r="BZ22" s="438"/>
      <c r="CA22" s="438"/>
      <c r="CB22" s="438"/>
      <c r="CC22" s="438"/>
      <c r="CD22" s="438"/>
      <c r="CE22" s="438"/>
      <c r="CF22" s="438"/>
      <c r="CG22" s="438"/>
      <c r="CH22" s="438"/>
      <c r="CI22" s="438"/>
      <c r="CJ22" s="438"/>
      <c r="CK22" s="438"/>
      <c r="CL22" s="438"/>
      <c r="CM22" s="438"/>
      <c r="CN22" s="438"/>
      <c r="CO22" s="438"/>
      <c r="CP22" s="438"/>
      <c r="CQ22" s="438"/>
      <c r="CR22" s="438"/>
      <c r="CS22" s="438"/>
      <c r="CT22" s="438"/>
      <c r="CU22" s="438"/>
      <c r="CV22" s="438"/>
      <c r="CW22" s="438"/>
      <c r="CX22" s="438"/>
      <c r="CY22" s="438"/>
      <c r="CZ22" s="438"/>
      <c r="DA22" s="438"/>
      <c r="DB22" s="438"/>
      <c r="DC22" s="438"/>
      <c r="DD22" s="438"/>
      <c r="DE22" s="438"/>
      <c r="DF22" s="438"/>
      <c r="DG22" s="438"/>
      <c r="DH22" s="438"/>
      <c r="DI22" s="438"/>
      <c r="DJ22" s="438"/>
      <c r="DK22" s="438"/>
      <c r="DL22" s="438"/>
      <c r="DM22" s="438"/>
      <c r="DN22" s="438"/>
      <c r="DO22" s="438"/>
      <c r="DP22" s="438"/>
      <c r="DQ22" s="438"/>
      <c r="DR22" s="438"/>
      <c r="DS22" s="438"/>
      <c r="DT22" s="438"/>
      <c r="DU22" s="438"/>
      <c r="DV22" s="438"/>
      <c r="DW22" s="438"/>
      <c r="DX22" s="438"/>
      <c r="DY22" s="438"/>
      <c r="DZ22" s="438"/>
      <c r="EA22" s="438"/>
      <c r="EB22" s="438"/>
      <c r="EC22" s="438"/>
      <c r="ED22" s="438"/>
      <c r="EE22" s="438"/>
      <c r="EF22" s="438"/>
      <c r="EG22" s="438"/>
      <c r="EH22" s="438"/>
      <c r="EI22" s="438"/>
      <c r="EJ22" s="438"/>
      <c r="EK22" s="438"/>
      <c r="EL22" s="438"/>
      <c r="EM22" s="438"/>
      <c r="EN22" s="438"/>
      <c r="EO22" s="438"/>
      <c r="EP22" s="438"/>
      <c r="EQ22" s="438"/>
      <c r="ER22" s="438"/>
      <c r="ES22" s="438"/>
      <c r="ET22" s="438"/>
      <c r="EU22" s="438"/>
      <c r="EV22" s="438"/>
      <c r="EW22" s="438"/>
      <c r="EX22" s="438"/>
      <c r="EY22" s="438"/>
      <c r="EZ22" s="438"/>
      <c r="FA22" s="438"/>
      <c r="FB22" s="438"/>
      <c r="FC22" s="438"/>
      <c r="FD22" s="438"/>
      <c r="FE22" s="438"/>
      <c r="FF22" s="438"/>
      <c r="FG22" s="438"/>
      <c r="FH22" s="438"/>
      <c r="FI22" s="438"/>
      <c r="FJ22" s="438"/>
      <c r="FK22" s="438"/>
      <c r="FL22" s="438"/>
      <c r="FM22" s="438"/>
      <c r="FN22" s="438"/>
      <c r="FO22" s="438"/>
      <c r="FP22" s="438"/>
      <c r="FQ22" s="438"/>
      <c r="FR22" s="438"/>
      <c r="FS22" s="438"/>
      <c r="FT22" s="438"/>
      <c r="FU22" s="438"/>
      <c r="FV22" s="438"/>
      <c r="FW22" s="438"/>
      <c r="FX22" s="438"/>
      <c r="FY22" s="438"/>
      <c r="FZ22" s="438"/>
      <c r="GA22" s="438"/>
      <c r="GB22" s="438"/>
      <c r="GC22" s="438"/>
      <c r="GD22" s="438"/>
      <c r="GE22" s="438"/>
      <c r="GF22" s="438"/>
      <c r="GG22" s="438"/>
      <c r="GH22" s="438"/>
      <c r="GI22" s="438"/>
      <c r="GJ22" s="438"/>
      <c r="GK22" s="438"/>
      <c r="GL22" s="438"/>
      <c r="GM22" s="438"/>
      <c r="GN22" s="438"/>
      <c r="GO22" s="438"/>
      <c r="GP22" s="438"/>
      <c r="GQ22" s="438"/>
      <c r="GR22" s="438"/>
      <c r="GS22" s="438"/>
      <c r="GT22" s="438"/>
      <c r="GU22" s="438"/>
      <c r="GV22" s="438"/>
      <c r="GW22" s="438"/>
      <c r="GX22" s="438"/>
      <c r="GY22" s="438"/>
      <c r="GZ22" s="438"/>
      <c r="HA22" s="438"/>
      <c r="HB22" s="438"/>
      <c r="HC22" s="438"/>
      <c r="HD22" s="438"/>
      <c r="HE22" s="438"/>
      <c r="HF22" s="438"/>
      <c r="HG22" s="438"/>
      <c r="HH22" s="438"/>
      <c r="HI22" s="438"/>
      <c r="HJ22" s="438"/>
      <c r="HK22" s="438"/>
      <c r="HL22" s="438"/>
      <c r="HM22" s="438"/>
      <c r="HN22" s="438"/>
      <c r="HO22" s="438"/>
      <c r="HP22" s="438"/>
      <c r="HQ22" s="438"/>
      <c r="HR22" s="438"/>
      <c r="HS22" s="438"/>
      <c r="HT22" s="438"/>
      <c r="HU22" s="438"/>
      <c r="HV22" s="438"/>
      <c r="HW22" s="438"/>
      <c r="HX22" s="438"/>
      <c r="HY22" s="438"/>
      <c r="HZ22" s="438"/>
      <c r="IA22" s="438"/>
      <c r="IB22" s="438"/>
      <c r="IC22" s="438"/>
      <c r="ID22" s="438"/>
      <c r="IE22" s="438"/>
      <c r="IF22" s="438"/>
      <c r="IG22" s="438"/>
      <c r="IH22" s="438"/>
      <c r="II22" s="438"/>
      <c r="IJ22" s="438"/>
      <c r="IK22" s="438"/>
      <c r="IL22" s="438"/>
      <c r="IM22" s="438"/>
      <c r="IN22" s="438"/>
      <c r="IO22" s="438"/>
      <c r="IP22" s="438"/>
      <c r="IQ22" s="438"/>
      <c r="IR22" s="438"/>
      <c r="IS22" s="438"/>
      <c r="IT22" s="438"/>
      <c r="IU22" s="438"/>
      <c r="IV22" s="438"/>
      <c r="IW22" s="438"/>
      <c r="IX22" s="438"/>
      <c r="IY22" s="438"/>
      <c r="IZ22" s="438"/>
      <c r="JA22" s="438"/>
      <c r="JB22" s="438"/>
      <c r="JC22" s="438"/>
      <c r="JD22" s="438"/>
      <c r="JE22" s="438"/>
      <c r="JF22" s="438"/>
      <c r="JG22" s="438"/>
      <c r="JH22" s="438"/>
      <c r="JI22" s="438"/>
      <c r="JJ22" s="438"/>
      <c r="JK22" s="438"/>
      <c r="JL22" s="438"/>
      <c r="JM22" s="438"/>
      <c r="JN22" s="438"/>
      <c r="JO22" s="438"/>
      <c r="JP22" s="438"/>
      <c r="JQ22" s="438"/>
      <c r="JR22" s="438"/>
      <c r="JS22" s="438"/>
      <c r="JT22" s="438"/>
      <c r="JU22" s="438"/>
      <c r="JV22" s="438"/>
      <c r="JW22" s="438"/>
      <c r="JX22" s="438"/>
      <c r="JY22" s="438"/>
      <c r="JZ22" s="438"/>
      <c r="KA22" s="438"/>
      <c r="KB22" s="438"/>
      <c r="KC22" s="438"/>
      <c r="KD22" s="438"/>
      <c r="KE22" s="438"/>
      <c r="KF22" s="438"/>
      <c r="KG22" s="438"/>
      <c r="KH22" s="438"/>
      <c r="KI22" s="438"/>
      <c r="KJ22" s="438"/>
      <c r="KK22" s="438"/>
      <c r="KL22" s="438"/>
      <c r="KM22" s="438"/>
      <c r="KN22" s="438"/>
      <c r="KO22" s="438"/>
      <c r="KP22" s="438"/>
      <c r="KQ22" s="438"/>
      <c r="KR22" s="438"/>
      <c r="KS22" s="438"/>
      <c r="KT22" s="438"/>
      <c r="KU22" s="438"/>
      <c r="KV22" s="438"/>
      <c r="KW22" s="438"/>
      <c r="KX22" s="438"/>
      <c r="KY22" s="438"/>
      <c r="KZ22" s="438"/>
      <c r="LA22" s="438"/>
      <c r="LB22" s="438"/>
      <c r="LC22" s="438"/>
      <c r="LD22" s="438"/>
      <c r="LE22" s="438"/>
      <c r="LF22" s="438"/>
      <c r="LG22" s="438"/>
      <c r="LH22" s="438"/>
      <c r="LI22" s="438"/>
      <c r="LJ22" s="438"/>
      <c r="LK22" s="438"/>
      <c r="LL22" s="438"/>
      <c r="LM22" s="438"/>
      <c r="LN22" s="438"/>
      <c r="LO22" s="438"/>
      <c r="LP22" s="438"/>
      <c r="LQ22" s="438"/>
      <c r="LR22" s="438"/>
      <c r="LS22" s="438"/>
      <c r="LT22" s="438"/>
      <c r="LU22" s="438"/>
      <c r="LV22" s="438"/>
      <c r="LW22" s="438"/>
      <c r="LX22" s="438"/>
      <c r="LY22" s="438"/>
      <c r="LZ22" s="438"/>
      <c r="MA22" s="438"/>
      <c r="MB22" s="438"/>
      <c r="MC22" s="438"/>
      <c r="MD22" s="438"/>
      <c r="ME22" s="438"/>
      <c r="MF22" s="438"/>
      <c r="MG22" s="438"/>
      <c r="MH22" s="438"/>
      <c r="MI22" s="438"/>
      <c r="MJ22" s="438"/>
      <c r="MK22" s="438"/>
      <c r="ML22" s="438"/>
      <c r="MM22" s="438"/>
      <c r="MN22" s="438"/>
      <c r="MO22" s="438"/>
      <c r="MP22" s="438"/>
      <c r="MQ22" s="438"/>
      <c r="MR22" s="438"/>
      <c r="MS22" s="438"/>
      <c r="MT22" s="438"/>
      <c r="MU22" s="438"/>
      <c r="MV22" s="438"/>
      <c r="MW22" s="438"/>
      <c r="MX22" s="438"/>
      <c r="MY22" s="438"/>
      <c r="MZ22" s="438"/>
      <c r="NA22" s="438"/>
      <c r="NB22" s="438"/>
      <c r="NC22" s="438"/>
      <c r="ND22" s="438"/>
      <c r="NE22" s="438"/>
      <c r="NF22" s="438"/>
      <c r="NG22" s="438"/>
      <c r="NH22" s="438"/>
      <c r="NI22" s="438"/>
      <c r="NJ22" s="438"/>
      <c r="NK22" s="438"/>
      <c r="NL22" s="438"/>
      <c r="NM22" s="438"/>
      <c r="NN22" s="438"/>
      <c r="NO22" s="438"/>
      <c r="NP22" s="438"/>
      <c r="NQ22" s="438"/>
      <c r="NR22" s="438"/>
      <c r="NS22" s="438"/>
      <c r="NT22" s="438"/>
      <c r="NU22" s="438"/>
      <c r="NV22" s="438"/>
      <c r="NW22" s="438"/>
      <c r="NX22" s="438"/>
      <c r="NY22" s="438"/>
      <c r="NZ22" s="438"/>
      <c r="OA22" s="438"/>
      <c r="OB22" s="438"/>
      <c r="OC22" s="438"/>
      <c r="OD22" s="438"/>
      <c r="OE22" s="438"/>
      <c r="OF22" s="438"/>
      <c r="OG22" s="438"/>
      <c r="OH22" s="438"/>
      <c r="OI22" s="438"/>
      <c r="OJ22" s="438"/>
      <c r="OK22" s="438"/>
      <c r="OL22" s="438"/>
      <c r="OM22" s="438"/>
      <c r="ON22" s="438"/>
      <c r="OO22" s="438"/>
      <c r="OP22" s="438"/>
      <c r="OQ22" s="438"/>
      <c r="OR22" s="438"/>
      <c r="OS22" s="438"/>
      <c r="OT22" s="438"/>
      <c r="OU22" s="438"/>
      <c r="OV22" s="438"/>
      <c r="OW22" s="438"/>
      <c r="OX22" s="438"/>
      <c r="OY22" s="438"/>
      <c r="OZ22" s="438"/>
      <c r="PA22" s="438"/>
      <c r="PB22" s="438"/>
      <c r="PC22" s="438"/>
      <c r="PD22" s="438"/>
      <c r="PE22" s="438"/>
      <c r="PF22" s="438"/>
      <c r="PG22" s="438"/>
      <c r="PH22" s="438"/>
      <c r="PI22" s="438"/>
      <c r="PJ22" s="438"/>
      <c r="PK22" s="438"/>
      <c r="PL22" s="438"/>
      <c r="PM22" s="438"/>
      <c r="PN22" s="438"/>
      <c r="PO22" s="438"/>
      <c r="PP22" s="438"/>
      <c r="PQ22" s="438"/>
      <c r="PR22" s="438"/>
      <c r="PS22" s="438"/>
      <c r="PT22" s="438"/>
      <c r="PU22" s="438"/>
      <c r="PV22" s="438"/>
      <c r="PW22" s="438"/>
      <c r="PX22" s="438"/>
      <c r="PY22" s="438"/>
      <c r="PZ22" s="438"/>
      <c r="QA22" s="438"/>
      <c r="QB22" s="438"/>
      <c r="QC22" s="438"/>
      <c r="QD22" s="438"/>
      <c r="QE22" s="438"/>
      <c r="QF22" s="438"/>
      <c r="QG22" s="438"/>
      <c r="QH22" s="438"/>
      <c r="QI22" s="438"/>
      <c r="QJ22" s="438"/>
      <c r="QK22" s="438"/>
      <c r="QL22" s="438"/>
      <c r="QM22" s="438"/>
      <c r="QN22" s="438"/>
      <c r="QO22" s="438"/>
      <c r="QP22" s="438"/>
      <c r="QQ22" s="438"/>
      <c r="QR22" s="438"/>
      <c r="QS22" s="438"/>
      <c r="QT22" s="438"/>
      <c r="QU22" s="438"/>
      <c r="QV22" s="438"/>
      <c r="QW22" s="438"/>
      <c r="QX22" s="438"/>
      <c r="QY22" s="438"/>
      <c r="QZ22" s="438"/>
      <c r="RA22" s="438"/>
      <c r="RB22" s="438"/>
      <c r="RC22" s="438"/>
      <c r="RD22" s="438"/>
      <c r="RE22" s="438"/>
      <c r="RF22" s="438"/>
      <c r="RG22" s="438"/>
      <c r="RH22" s="438"/>
      <c r="RI22" s="438"/>
      <c r="RJ22" s="438"/>
      <c r="RK22" s="438"/>
      <c r="RL22" s="438"/>
      <c r="RM22" s="438"/>
      <c r="RN22" s="438"/>
      <c r="RO22" s="438"/>
      <c r="RP22" s="438"/>
      <c r="RQ22" s="438"/>
      <c r="RR22" s="438"/>
      <c r="RS22" s="438"/>
      <c r="RT22" s="438"/>
      <c r="RU22" s="438"/>
      <c r="RV22" s="438"/>
      <c r="RW22" s="438"/>
      <c r="RX22" s="438"/>
      <c r="RY22" s="438"/>
      <c r="RZ22" s="438"/>
      <c r="SA22" s="438"/>
      <c r="SB22" s="438"/>
      <c r="SC22" s="438"/>
      <c r="SD22" s="438"/>
      <c r="SE22" s="438"/>
      <c r="SF22" s="438"/>
      <c r="SG22" s="438"/>
      <c r="SH22" s="438"/>
      <c r="SI22" s="438"/>
      <c r="SJ22" s="438"/>
      <c r="SK22" s="438"/>
      <c r="SL22" s="438"/>
      <c r="SM22" s="438"/>
      <c r="SN22" s="438"/>
      <c r="SO22" s="438"/>
      <c r="SP22" s="438"/>
      <c r="SQ22" s="438"/>
      <c r="SR22" s="438"/>
      <c r="SS22" s="438"/>
      <c r="ST22" s="438"/>
      <c r="SU22" s="438"/>
      <c r="SV22" s="438"/>
      <c r="SW22" s="438"/>
      <c r="SX22" s="438"/>
      <c r="SY22" s="438"/>
      <c r="SZ22" s="438"/>
      <c r="TA22" s="438"/>
      <c r="TB22" s="438"/>
      <c r="TC22" s="438"/>
      <c r="TD22" s="438"/>
      <c r="TE22" s="438"/>
      <c r="TF22" s="438"/>
      <c r="TG22" s="438"/>
      <c r="TH22" s="438"/>
      <c r="TI22" s="438"/>
      <c r="TJ22" s="438"/>
      <c r="TK22" s="438"/>
      <c r="TL22" s="438"/>
      <c r="TM22" s="438"/>
      <c r="TN22" s="438"/>
      <c r="TO22" s="438"/>
    </row>
    <row r="23" spans="1:1024" s="38" customFormat="1" ht="25.5" x14ac:dyDescent="0.25">
      <c r="A23" s="467">
        <v>18</v>
      </c>
      <c r="B23" s="467" t="s">
        <v>86</v>
      </c>
      <c r="C23" s="1079" t="s">
        <v>340</v>
      </c>
      <c r="D23" s="468">
        <v>1</v>
      </c>
      <c r="E23" s="468">
        <v>1</v>
      </c>
      <c r="F23" s="468">
        <v>1</v>
      </c>
      <c r="G23" s="468">
        <v>0.55500000000000005</v>
      </c>
      <c r="H23" s="468">
        <v>0.8</v>
      </c>
      <c r="I23" s="468">
        <v>0.222</v>
      </c>
      <c r="J23" s="468">
        <v>0.111</v>
      </c>
      <c r="K23" s="468">
        <v>5.5E-2</v>
      </c>
      <c r="L23" s="468">
        <v>1</v>
      </c>
      <c r="M23" s="468">
        <v>0</v>
      </c>
      <c r="N23" s="468">
        <v>0</v>
      </c>
      <c r="O23" s="131">
        <f t="shared" si="0"/>
        <v>0.52209090909090916</v>
      </c>
      <c r="P23" s="470"/>
      <c r="Q23" s="469"/>
      <c r="R23" s="469"/>
      <c r="S23" s="469"/>
      <c r="T23" s="469"/>
      <c r="U23" s="469"/>
      <c r="V23" s="469"/>
      <c r="W23" s="469"/>
      <c r="X23" s="469"/>
      <c r="Y23" s="469"/>
      <c r="Z23" s="469"/>
      <c r="AA23" s="469"/>
      <c r="AB23" s="469"/>
      <c r="AC23" s="469"/>
      <c r="AD23" s="469"/>
      <c r="AE23" s="469"/>
      <c r="AF23" s="469"/>
      <c r="AG23" s="469"/>
      <c r="AH23" s="469"/>
      <c r="AI23" s="469"/>
      <c r="AJ23" s="469"/>
      <c r="AK23" s="469"/>
      <c r="AL23" s="469"/>
      <c r="AM23" s="469"/>
      <c r="AN23" s="469"/>
      <c r="AO23" s="469"/>
      <c r="AP23" s="469"/>
      <c r="AQ23" s="469"/>
      <c r="AR23" s="469"/>
      <c r="AS23" s="469"/>
      <c r="AT23" s="469"/>
      <c r="AU23" s="469"/>
      <c r="AV23" s="469"/>
      <c r="AW23" s="469"/>
      <c r="AX23" s="469"/>
      <c r="AY23" s="469"/>
      <c r="AZ23" s="469"/>
      <c r="BA23" s="469"/>
      <c r="BB23" s="469"/>
      <c r="BC23" s="469"/>
      <c r="BD23" s="469"/>
      <c r="BE23" s="469"/>
      <c r="BF23" s="469"/>
      <c r="BG23" s="469"/>
      <c r="BH23" s="469"/>
      <c r="BI23" s="469"/>
      <c r="BJ23" s="469"/>
      <c r="BK23" s="469"/>
      <c r="BL23" s="469"/>
      <c r="BM23" s="469"/>
      <c r="BN23" s="469"/>
      <c r="BO23" s="469"/>
      <c r="BP23" s="469"/>
      <c r="BQ23" s="469"/>
      <c r="BR23" s="469"/>
      <c r="BS23" s="469"/>
      <c r="BT23" s="469"/>
      <c r="BU23" s="469"/>
      <c r="BV23" s="469"/>
      <c r="BW23" s="469"/>
      <c r="BX23" s="469"/>
      <c r="BY23" s="469"/>
      <c r="BZ23" s="469"/>
      <c r="CA23" s="469"/>
      <c r="CB23" s="469"/>
      <c r="CC23" s="469"/>
      <c r="CD23" s="469"/>
      <c r="CE23" s="469"/>
      <c r="CF23" s="469"/>
      <c r="CG23" s="469"/>
      <c r="CH23" s="469"/>
      <c r="CI23" s="469"/>
      <c r="CJ23" s="469"/>
      <c r="CK23" s="469"/>
      <c r="CL23" s="469"/>
      <c r="CM23" s="469"/>
      <c r="CN23" s="469"/>
      <c r="CO23" s="469"/>
      <c r="CP23" s="469"/>
      <c r="CQ23" s="469"/>
      <c r="CR23" s="469"/>
      <c r="CS23" s="469"/>
      <c r="CT23" s="469"/>
      <c r="CU23" s="469"/>
      <c r="CV23" s="469"/>
      <c r="CW23" s="469"/>
      <c r="CX23" s="469"/>
      <c r="CY23" s="469"/>
      <c r="CZ23" s="469"/>
      <c r="DA23" s="469"/>
      <c r="DB23" s="469"/>
      <c r="DC23" s="469"/>
      <c r="DD23" s="469"/>
      <c r="DE23" s="469"/>
      <c r="DF23" s="469"/>
      <c r="DG23" s="469"/>
      <c r="DH23" s="469"/>
      <c r="DI23" s="469"/>
      <c r="DJ23" s="469"/>
      <c r="DK23" s="469"/>
      <c r="DL23" s="469"/>
      <c r="DM23" s="469"/>
      <c r="DN23" s="469"/>
      <c r="DO23" s="469"/>
      <c r="DP23" s="469"/>
      <c r="DQ23" s="469"/>
      <c r="DR23" s="469"/>
      <c r="DS23" s="469"/>
      <c r="DT23" s="469"/>
      <c r="DU23" s="469"/>
      <c r="DV23" s="469"/>
      <c r="DW23" s="469"/>
      <c r="DX23" s="469"/>
      <c r="DY23" s="469"/>
      <c r="DZ23" s="469"/>
      <c r="EA23" s="469"/>
      <c r="EB23" s="469"/>
      <c r="EC23" s="469"/>
      <c r="ED23" s="469"/>
      <c r="EE23" s="469"/>
      <c r="EF23" s="469"/>
      <c r="EG23" s="469"/>
      <c r="EH23" s="469"/>
      <c r="EI23" s="469"/>
      <c r="EJ23" s="469"/>
      <c r="EK23" s="469"/>
      <c r="EL23" s="469"/>
      <c r="EM23" s="469"/>
      <c r="EN23" s="469"/>
      <c r="EO23" s="469"/>
      <c r="EP23" s="469"/>
      <c r="EQ23" s="469"/>
      <c r="ER23" s="469"/>
      <c r="ES23" s="469"/>
      <c r="ET23" s="469"/>
      <c r="EU23" s="469"/>
      <c r="EV23" s="469"/>
      <c r="EW23" s="469"/>
      <c r="EX23" s="469"/>
      <c r="EY23" s="469"/>
      <c r="EZ23" s="469"/>
      <c r="FA23" s="469"/>
      <c r="FB23" s="469"/>
      <c r="FC23" s="469"/>
      <c r="FD23" s="469"/>
      <c r="FE23" s="469"/>
      <c r="FF23" s="469"/>
      <c r="FG23" s="469"/>
      <c r="FH23" s="469"/>
      <c r="FI23" s="469"/>
      <c r="FJ23" s="469"/>
      <c r="FK23" s="469"/>
      <c r="FL23" s="469"/>
      <c r="FM23" s="469"/>
      <c r="FN23" s="469"/>
      <c r="FO23" s="469"/>
      <c r="FP23" s="469"/>
      <c r="FQ23" s="469"/>
      <c r="FR23" s="469"/>
      <c r="FS23" s="469"/>
      <c r="FT23" s="469"/>
      <c r="FU23" s="469"/>
      <c r="FV23" s="469"/>
      <c r="FW23" s="469"/>
      <c r="FX23" s="469"/>
      <c r="FY23" s="469"/>
      <c r="FZ23" s="469"/>
      <c r="GA23" s="469"/>
      <c r="GB23" s="469"/>
      <c r="GC23" s="469"/>
      <c r="GD23" s="469"/>
      <c r="GE23" s="469"/>
      <c r="GF23" s="469"/>
      <c r="GG23" s="469"/>
      <c r="GH23" s="469"/>
      <c r="GI23" s="469"/>
      <c r="GJ23" s="469"/>
      <c r="GK23" s="469"/>
      <c r="GL23" s="469"/>
      <c r="GM23" s="469"/>
      <c r="GN23" s="469"/>
      <c r="GO23" s="469"/>
      <c r="GP23" s="469"/>
      <c r="GQ23" s="469"/>
      <c r="GR23" s="469"/>
      <c r="GS23" s="469"/>
      <c r="GT23" s="469"/>
      <c r="GU23" s="469"/>
      <c r="GV23" s="469"/>
      <c r="GW23" s="469"/>
      <c r="GX23" s="469"/>
      <c r="GY23" s="469"/>
      <c r="GZ23" s="469"/>
      <c r="HA23" s="469"/>
      <c r="HB23" s="469"/>
      <c r="HC23" s="469"/>
      <c r="HD23" s="469"/>
      <c r="HE23" s="469"/>
      <c r="HF23" s="469"/>
      <c r="HG23" s="469"/>
      <c r="HH23" s="469"/>
      <c r="HI23" s="469"/>
      <c r="HJ23" s="469"/>
      <c r="HK23" s="469"/>
      <c r="HL23" s="469"/>
      <c r="HM23" s="469"/>
      <c r="HN23" s="469"/>
      <c r="HO23" s="469"/>
      <c r="HP23" s="469"/>
      <c r="HQ23" s="469"/>
      <c r="HR23" s="469"/>
      <c r="HS23" s="469"/>
      <c r="HT23" s="469"/>
      <c r="HU23" s="469"/>
      <c r="HV23" s="469"/>
      <c r="HW23" s="469"/>
      <c r="HX23" s="469"/>
      <c r="HY23" s="469"/>
      <c r="HZ23" s="469"/>
      <c r="IA23" s="469"/>
      <c r="IB23" s="469"/>
      <c r="IC23" s="469"/>
      <c r="ID23" s="469"/>
      <c r="IE23" s="469"/>
      <c r="IF23" s="469"/>
      <c r="IG23" s="469"/>
      <c r="IH23" s="469"/>
      <c r="II23" s="469"/>
      <c r="IJ23" s="469"/>
      <c r="IK23" s="469"/>
      <c r="IL23" s="469"/>
      <c r="IM23" s="469"/>
      <c r="IN23" s="469"/>
      <c r="IO23" s="469"/>
      <c r="IP23" s="469"/>
      <c r="IQ23" s="469"/>
      <c r="IR23" s="469"/>
      <c r="IS23" s="469"/>
      <c r="IT23" s="469"/>
      <c r="IU23" s="469"/>
      <c r="IV23" s="469"/>
      <c r="IW23" s="469"/>
      <c r="IX23" s="469"/>
      <c r="IY23" s="469"/>
      <c r="IZ23" s="469"/>
      <c r="JA23" s="469"/>
      <c r="JB23" s="469"/>
      <c r="JC23" s="469"/>
      <c r="JD23" s="469"/>
      <c r="JE23" s="469"/>
      <c r="JF23" s="469"/>
      <c r="JG23" s="469"/>
      <c r="JH23" s="469"/>
      <c r="JI23" s="469"/>
      <c r="JJ23" s="469"/>
      <c r="JK23" s="469"/>
      <c r="JL23" s="469"/>
      <c r="JM23" s="469"/>
      <c r="JN23" s="469"/>
      <c r="JO23" s="469"/>
      <c r="JP23" s="469"/>
      <c r="JQ23" s="469"/>
      <c r="JR23" s="469"/>
      <c r="JS23" s="469"/>
      <c r="JT23" s="469"/>
      <c r="JU23" s="469"/>
      <c r="JV23" s="469"/>
      <c r="JW23" s="469"/>
      <c r="JX23" s="469"/>
      <c r="JY23" s="469"/>
      <c r="JZ23" s="469"/>
      <c r="KA23" s="469"/>
      <c r="KB23" s="469"/>
      <c r="KC23" s="469"/>
      <c r="KD23" s="469"/>
      <c r="KE23" s="469"/>
      <c r="KF23" s="469"/>
      <c r="KG23" s="469"/>
      <c r="KH23" s="469"/>
      <c r="KI23" s="469"/>
      <c r="KJ23" s="469"/>
      <c r="KK23" s="469"/>
      <c r="KL23" s="469"/>
      <c r="KM23" s="469"/>
      <c r="KN23" s="469"/>
      <c r="KO23" s="469"/>
      <c r="KP23" s="469"/>
      <c r="KQ23" s="469"/>
      <c r="KR23" s="469"/>
      <c r="KS23" s="469"/>
      <c r="KT23" s="469"/>
      <c r="KU23" s="469"/>
      <c r="KV23" s="469"/>
      <c r="KW23" s="469"/>
      <c r="KX23" s="469"/>
      <c r="KY23" s="469"/>
      <c r="KZ23" s="469"/>
      <c r="LA23" s="469"/>
      <c r="LB23" s="469"/>
      <c r="LC23" s="469"/>
      <c r="LD23" s="469"/>
      <c r="LE23" s="469"/>
      <c r="LF23" s="469"/>
      <c r="LG23" s="469"/>
      <c r="LH23" s="469"/>
      <c r="LI23" s="469"/>
      <c r="LJ23" s="469"/>
      <c r="LK23" s="469"/>
      <c r="LL23" s="469"/>
      <c r="LM23" s="469"/>
      <c r="LN23" s="469"/>
      <c r="LO23" s="469"/>
      <c r="LP23" s="469"/>
      <c r="LQ23" s="469"/>
      <c r="LR23" s="469"/>
      <c r="LS23" s="469"/>
      <c r="LT23" s="469"/>
      <c r="LU23" s="469"/>
      <c r="LV23" s="469"/>
      <c r="LW23" s="469"/>
      <c r="LX23" s="469"/>
      <c r="LY23" s="469"/>
      <c r="LZ23" s="469"/>
      <c r="MA23" s="469"/>
      <c r="MB23" s="469"/>
      <c r="MC23" s="469"/>
      <c r="MD23" s="469"/>
      <c r="ME23" s="469"/>
      <c r="MF23" s="469"/>
      <c r="MG23" s="469"/>
      <c r="MH23" s="469"/>
      <c r="MI23" s="469"/>
      <c r="MJ23" s="469"/>
      <c r="MK23" s="469"/>
      <c r="ML23" s="469"/>
      <c r="MM23" s="469"/>
      <c r="MN23" s="469"/>
      <c r="MO23" s="469"/>
      <c r="MP23" s="469"/>
      <c r="MQ23" s="469"/>
      <c r="MR23" s="469"/>
      <c r="MS23" s="469"/>
      <c r="MT23" s="469"/>
      <c r="MU23" s="469"/>
      <c r="MV23" s="469"/>
      <c r="MW23" s="469"/>
      <c r="MX23" s="469"/>
      <c r="MY23" s="469"/>
      <c r="MZ23" s="469"/>
      <c r="NA23" s="469"/>
      <c r="NB23" s="469"/>
      <c r="NC23" s="469"/>
      <c r="ND23" s="469"/>
      <c r="NE23" s="469"/>
      <c r="NF23" s="469"/>
      <c r="NG23" s="469"/>
      <c r="NH23" s="469"/>
      <c r="NI23" s="469"/>
      <c r="NJ23" s="469"/>
      <c r="NK23" s="469"/>
      <c r="NL23" s="469"/>
      <c r="NM23" s="469"/>
      <c r="NN23" s="469"/>
      <c r="NO23" s="469"/>
      <c r="NP23" s="469"/>
      <c r="NQ23" s="469"/>
      <c r="NR23" s="469"/>
      <c r="NS23" s="469"/>
      <c r="NT23" s="469"/>
      <c r="NU23" s="469"/>
      <c r="NV23" s="469"/>
      <c r="NW23" s="469"/>
      <c r="NX23" s="469"/>
      <c r="NY23" s="469"/>
      <c r="NZ23" s="469"/>
      <c r="OA23" s="469"/>
      <c r="OB23" s="469"/>
      <c r="OC23" s="469"/>
      <c r="OD23" s="469"/>
      <c r="OE23" s="469"/>
      <c r="OF23" s="469"/>
      <c r="OG23" s="469"/>
      <c r="OH23" s="469"/>
      <c r="OI23" s="469"/>
      <c r="OJ23" s="469"/>
      <c r="OK23" s="469"/>
      <c r="OL23" s="469"/>
      <c r="OM23" s="469"/>
      <c r="ON23" s="469"/>
      <c r="OO23" s="469"/>
      <c r="OP23" s="469"/>
      <c r="OQ23" s="469"/>
      <c r="OR23" s="469"/>
      <c r="OS23" s="469"/>
      <c r="OT23" s="469"/>
      <c r="OU23" s="469"/>
      <c r="OV23" s="469"/>
      <c r="OW23" s="469"/>
      <c r="OX23" s="469"/>
      <c r="OY23" s="469"/>
      <c r="OZ23" s="469"/>
      <c r="PA23" s="469"/>
      <c r="PB23" s="469"/>
      <c r="PC23" s="469"/>
      <c r="PD23" s="469"/>
      <c r="PE23" s="469"/>
      <c r="PF23" s="469"/>
      <c r="PG23" s="469"/>
      <c r="PH23" s="469"/>
      <c r="PI23" s="469"/>
      <c r="PJ23" s="469"/>
      <c r="PK23" s="469"/>
      <c r="PL23" s="469"/>
      <c r="PM23" s="469"/>
      <c r="PN23" s="469"/>
      <c r="PO23" s="469"/>
      <c r="PP23" s="469"/>
      <c r="PQ23" s="469"/>
      <c r="PR23" s="469"/>
      <c r="PS23" s="469"/>
      <c r="PT23" s="469"/>
      <c r="PU23" s="469"/>
      <c r="PV23" s="469"/>
      <c r="PW23" s="469"/>
      <c r="PX23" s="469"/>
      <c r="PY23" s="469"/>
      <c r="PZ23" s="469"/>
      <c r="QA23" s="469"/>
      <c r="QB23" s="469"/>
      <c r="QC23" s="469"/>
      <c r="QD23" s="469"/>
      <c r="QE23" s="469"/>
      <c r="QF23" s="469"/>
      <c r="QG23" s="469"/>
      <c r="QH23" s="469"/>
      <c r="QI23" s="469"/>
      <c r="QJ23" s="469"/>
      <c r="QK23" s="469"/>
      <c r="QL23" s="469"/>
      <c r="QM23" s="469"/>
      <c r="QN23" s="469"/>
      <c r="QO23" s="469"/>
      <c r="QP23" s="469"/>
      <c r="QQ23" s="469"/>
      <c r="QR23" s="469"/>
      <c r="QS23" s="469"/>
      <c r="QT23" s="469"/>
      <c r="QU23" s="469"/>
      <c r="QV23" s="469"/>
      <c r="QW23" s="469"/>
      <c r="QX23" s="469"/>
      <c r="QY23" s="469"/>
      <c r="QZ23" s="469"/>
      <c r="RA23" s="469"/>
      <c r="RB23" s="469"/>
      <c r="RC23" s="469"/>
      <c r="RD23" s="469"/>
      <c r="RE23" s="469"/>
      <c r="RF23" s="469"/>
      <c r="RG23" s="469"/>
      <c r="RH23" s="469"/>
      <c r="RI23" s="469"/>
      <c r="RJ23" s="469"/>
      <c r="RK23" s="469"/>
      <c r="RL23" s="469"/>
      <c r="RM23" s="469"/>
      <c r="RN23" s="469"/>
      <c r="RO23" s="469"/>
      <c r="RP23" s="469"/>
      <c r="RQ23" s="469"/>
      <c r="RR23" s="469"/>
      <c r="RS23" s="469"/>
      <c r="RT23" s="469"/>
      <c r="RU23" s="469"/>
      <c r="RV23" s="469"/>
      <c r="RW23" s="469"/>
      <c r="RX23" s="469"/>
      <c r="RY23" s="469"/>
      <c r="RZ23" s="469"/>
      <c r="SA23" s="469"/>
      <c r="SB23" s="469"/>
      <c r="SC23" s="469"/>
      <c r="SD23" s="469"/>
      <c r="SE23" s="469"/>
      <c r="SF23" s="469"/>
      <c r="SG23" s="469"/>
      <c r="SH23" s="469"/>
      <c r="SI23" s="469"/>
      <c r="SJ23" s="469"/>
      <c r="SK23" s="469"/>
      <c r="SL23" s="469"/>
      <c r="SM23" s="469"/>
      <c r="SN23" s="469"/>
      <c r="SO23" s="469"/>
      <c r="SP23" s="469"/>
      <c r="SQ23" s="469"/>
      <c r="SR23" s="469"/>
      <c r="SS23" s="469"/>
      <c r="ST23" s="469"/>
      <c r="SU23" s="469"/>
      <c r="SV23" s="469"/>
      <c r="SW23" s="469"/>
      <c r="SX23" s="469"/>
      <c r="SY23" s="469"/>
      <c r="SZ23" s="469"/>
      <c r="TA23" s="469"/>
      <c r="TB23" s="469"/>
      <c r="TC23" s="469"/>
      <c r="TD23" s="469"/>
      <c r="TE23" s="469"/>
      <c r="TF23" s="469"/>
      <c r="TG23" s="469"/>
      <c r="TH23" s="469"/>
      <c r="TI23" s="469"/>
      <c r="TJ23" s="469"/>
      <c r="TK23" s="469"/>
      <c r="TL23" s="469"/>
      <c r="TM23" s="469"/>
      <c r="TN23" s="469"/>
      <c r="TO23" s="469"/>
    </row>
    <row r="24" spans="1:1024" s="38" customFormat="1" x14ac:dyDescent="0.25">
      <c r="A24" s="487">
        <v>19</v>
      </c>
      <c r="B24" s="487" t="s">
        <v>86</v>
      </c>
      <c r="C24" s="1079" t="s">
        <v>341</v>
      </c>
      <c r="D24" s="1006">
        <v>1</v>
      </c>
      <c r="E24" s="488">
        <v>1</v>
      </c>
      <c r="F24" s="488">
        <v>1</v>
      </c>
      <c r="G24" s="488">
        <v>0.45200000000000001</v>
      </c>
      <c r="H24" s="488">
        <v>1</v>
      </c>
      <c r="I24" s="488">
        <v>0.11</v>
      </c>
      <c r="J24" s="1220">
        <v>0.32300000000000001</v>
      </c>
      <c r="K24" s="488">
        <v>1</v>
      </c>
      <c r="L24" s="488">
        <v>1</v>
      </c>
      <c r="M24" s="488">
        <v>-0.15</v>
      </c>
      <c r="N24" s="488">
        <v>-2.7E-2</v>
      </c>
      <c r="O24" s="131">
        <f t="shared" si="0"/>
        <v>0.60981818181818181</v>
      </c>
      <c r="P24" s="490"/>
      <c r="Q24" s="489"/>
      <c r="R24" s="489"/>
      <c r="S24" s="489"/>
      <c r="T24" s="489"/>
      <c r="U24" s="489"/>
      <c r="V24" s="489"/>
      <c r="W24" s="489"/>
      <c r="X24" s="489"/>
      <c r="Y24" s="489"/>
      <c r="Z24" s="489"/>
      <c r="AA24" s="489"/>
      <c r="AB24" s="489"/>
      <c r="AC24" s="489"/>
      <c r="AD24" s="489"/>
      <c r="AE24" s="489"/>
      <c r="AF24" s="489"/>
      <c r="AG24" s="489"/>
      <c r="AH24" s="489"/>
      <c r="AI24" s="489"/>
      <c r="AJ24" s="489"/>
      <c r="AK24" s="489"/>
      <c r="AL24" s="489"/>
      <c r="AM24" s="489"/>
      <c r="AN24" s="489"/>
      <c r="AO24" s="489"/>
      <c r="AP24" s="489"/>
      <c r="AQ24" s="489"/>
      <c r="AR24" s="489"/>
      <c r="AS24" s="489"/>
      <c r="AT24" s="489"/>
      <c r="AU24" s="489"/>
      <c r="AV24" s="489"/>
      <c r="AW24" s="489"/>
      <c r="AX24" s="489"/>
      <c r="AY24" s="489"/>
      <c r="AZ24" s="489"/>
      <c r="BA24" s="489"/>
      <c r="BB24" s="489"/>
      <c r="BC24" s="489"/>
      <c r="BD24" s="489"/>
      <c r="BE24" s="489"/>
      <c r="BF24" s="489"/>
      <c r="BG24" s="489"/>
      <c r="BH24" s="489"/>
      <c r="BI24" s="489"/>
      <c r="BJ24" s="489"/>
      <c r="BK24" s="489"/>
      <c r="BL24" s="489"/>
      <c r="BM24" s="489"/>
      <c r="BN24" s="489"/>
      <c r="BO24" s="489"/>
      <c r="BP24" s="489"/>
      <c r="BQ24" s="489"/>
      <c r="BR24" s="489"/>
      <c r="BS24" s="489"/>
      <c r="BT24" s="489"/>
      <c r="BU24" s="489"/>
      <c r="BV24" s="489"/>
      <c r="BW24" s="489"/>
      <c r="BX24" s="489"/>
      <c r="BY24" s="489"/>
      <c r="BZ24" s="489"/>
      <c r="CA24" s="489"/>
      <c r="CB24" s="489"/>
      <c r="CC24" s="489"/>
      <c r="CD24" s="489"/>
      <c r="CE24" s="489"/>
      <c r="CF24" s="489"/>
      <c r="CG24" s="489"/>
      <c r="CH24" s="489"/>
      <c r="CI24" s="489"/>
      <c r="CJ24" s="489"/>
      <c r="CK24" s="489"/>
      <c r="CL24" s="489"/>
      <c r="CM24" s="489"/>
      <c r="CN24" s="489"/>
      <c r="CO24" s="489"/>
      <c r="CP24" s="489"/>
      <c r="CQ24" s="489"/>
      <c r="CR24" s="489"/>
      <c r="CS24" s="489"/>
      <c r="CT24" s="489"/>
      <c r="CU24" s="489"/>
      <c r="CV24" s="489"/>
      <c r="CW24" s="489"/>
      <c r="CX24" s="489"/>
      <c r="CY24" s="489"/>
      <c r="CZ24" s="489"/>
      <c r="DA24" s="489"/>
      <c r="DB24" s="489"/>
      <c r="DC24" s="489"/>
      <c r="DD24" s="489"/>
      <c r="DE24" s="489"/>
      <c r="DF24" s="489"/>
      <c r="DG24" s="489"/>
      <c r="DH24" s="489"/>
      <c r="DI24" s="489"/>
      <c r="DJ24" s="489"/>
      <c r="DK24" s="489"/>
      <c r="DL24" s="489"/>
      <c r="DM24" s="489"/>
      <c r="DN24" s="489"/>
      <c r="DO24" s="489"/>
      <c r="DP24" s="489"/>
      <c r="DQ24" s="489"/>
      <c r="DR24" s="489"/>
      <c r="DS24" s="489"/>
      <c r="DT24" s="489"/>
      <c r="DU24" s="489"/>
      <c r="DV24" s="489"/>
      <c r="DW24" s="489"/>
      <c r="DX24" s="489"/>
      <c r="DY24" s="489"/>
      <c r="DZ24" s="489"/>
      <c r="EA24" s="489"/>
      <c r="EB24" s="489"/>
      <c r="EC24" s="489"/>
      <c r="ED24" s="489"/>
      <c r="EE24" s="489"/>
      <c r="EF24" s="489"/>
      <c r="EG24" s="489"/>
      <c r="EH24" s="489"/>
      <c r="EI24" s="489"/>
      <c r="EJ24" s="489"/>
      <c r="EK24" s="489"/>
      <c r="EL24" s="489"/>
      <c r="EM24" s="489"/>
      <c r="EN24" s="489"/>
      <c r="EO24" s="489"/>
      <c r="EP24" s="489"/>
      <c r="EQ24" s="489"/>
      <c r="ER24" s="489"/>
      <c r="ES24" s="489"/>
      <c r="ET24" s="489"/>
      <c r="EU24" s="489"/>
      <c r="EV24" s="489"/>
      <c r="EW24" s="489"/>
      <c r="EX24" s="489"/>
      <c r="EY24" s="489"/>
      <c r="EZ24" s="489"/>
      <c r="FA24" s="489"/>
      <c r="FB24" s="489"/>
      <c r="FC24" s="489"/>
      <c r="FD24" s="489"/>
      <c r="FE24" s="489"/>
      <c r="FF24" s="489"/>
      <c r="FG24" s="489"/>
      <c r="FH24" s="489"/>
      <c r="FI24" s="489"/>
      <c r="FJ24" s="489"/>
      <c r="FK24" s="489"/>
      <c r="FL24" s="489"/>
      <c r="FM24" s="489"/>
      <c r="FN24" s="489"/>
      <c r="FO24" s="489"/>
      <c r="FP24" s="489"/>
      <c r="FQ24" s="489"/>
      <c r="FR24" s="489"/>
      <c r="FS24" s="489"/>
      <c r="FT24" s="489"/>
      <c r="FU24" s="489"/>
      <c r="FV24" s="489"/>
      <c r="FW24" s="489"/>
      <c r="FX24" s="489"/>
      <c r="FY24" s="489"/>
      <c r="FZ24" s="489"/>
      <c r="GA24" s="489"/>
      <c r="GB24" s="489"/>
      <c r="GC24" s="489"/>
      <c r="GD24" s="489"/>
      <c r="GE24" s="489"/>
      <c r="GF24" s="489"/>
      <c r="GG24" s="489"/>
      <c r="GH24" s="489"/>
      <c r="GI24" s="489"/>
      <c r="GJ24" s="489"/>
      <c r="GK24" s="489"/>
      <c r="GL24" s="489"/>
      <c r="GM24" s="489"/>
      <c r="GN24" s="489"/>
      <c r="GO24" s="489"/>
      <c r="GP24" s="489"/>
      <c r="GQ24" s="489"/>
      <c r="GR24" s="489"/>
      <c r="GS24" s="489"/>
      <c r="GT24" s="489"/>
      <c r="GU24" s="489"/>
      <c r="GV24" s="489"/>
      <c r="GW24" s="489"/>
      <c r="GX24" s="489"/>
      <c r="GY24" s="489"/>
      <c r="GZ24" s="489"/>
      <c r="HA24" s="489"/>
      <c r="HB24" s="489"/>
      <c r="HC24" s="489"/>
      <c r="HD24" s="489"/>
      <c r="HE24" s="489"/>
      <c r="HF24" s="489"/>
      <c r="HG24" s="489"/>
      <c r="HH24" s="489"/>
      <c r="HI24" s="489"/>
      <c r="HJ24" s="489"/>
      <c r="HK24" s="489"/>
      <c r="HL24" s="489"/>
      <c r="HM24" s="489"/>
      <c r="HN24" s="489"/>
      <c r="HO24" s="489"/>
      <c r="HP24" s="489"/>
      <c r="HQ24" s="489"/>
      <c r="HR24" s="489"/>
      <c r="HS24" s="489"/>
      <c r="HT24" s="489"/>
      <c r="HU24" s="489"/>
      <c r="HV24" s="489"/>
      <c r="HW24" s="489"/>
      <c r="HX24" s="489"/>
      <c r="HY24" s="489"/>
      <c r="HZ24" s="489"/>
      <c r="IA24" s="489"/>
      <c r="IB24" s="489"/>
      <c r="IC24" s="489"/>
      <c r="ID24" s="489"/>
      <c r="IE24" s="489"/>
      <c r="IF24" s="489"/>
      <c r="IG24" s="489"/>
      <c r="IH24" s="489"/>
      <c r="II24" s="489"/>
      <c r="IJ24" s="489"/>
      <c r="IK24" s="489"/>
      <c r="IL24" s="489"/>
      <c r="IM24" s="489"/>
      <c r="IN24" s="489"/>
      <c r="IO24" s="489"/>
      <c r="IP24" s="489"/>
      <c r="IQ24" s="489"/>
      <c r="IR24" s="489"/>
      <c r="IS24" s="489"/>
      <c r="IT24" s="489"/>
      <c r="IU24" s="489"/>
      <c r="IV24" s="489"/>
      <c r="IW24" s="489"/>
      <c r="IX24" s="489"/>
      <c r="IY24" s="489"/>
      <c r="IZ24" s="489"/>
      <c r="JA24" s="489"/>
      <c r="JB24" s="489"/>
      <c r="JC24" s="489"/>
      <c r="JD24" s="489"/>
      <c r="JE24" s="489"/>
      <c r="JF24" s="489"/>
      <c r="JG24" s="489"/>
      <c r="JH24" s="489"/>
      <c r="JI24" s="489"/>
      <c r="JJ24" s="489"/>
      <c r="JK24" s="489"/>
      <c r="JL24" s="489"/>
      <c r="JM24" s="489"/>
      <c r="JN24" s="489"/>
      <c r="JO24" s="489"/>
      <c r="JP24" s="489"/>
      <c r="JQ24" s="489"/>
      <c r="JR24" s="489"/>
      <c r="JS24" s="489"/>
      <c r="JT24" s="489"/>
      <c r="JU24" s="489"/>
      <c r="JV24" s="489"/>
      <c r="JW24" s="489"/>
      <c r="JX24" s="489"/>
      <c r="JY24" s="489"/>
      <c r="JZ24" s="489"/>
      <c r="KA24" s="489"/>
      <c r="KB24" s="489"/>
      <c r="KC24" s="489"/>
      <c r="KD24" s="489"/>
      <c r="KE24" s="489"/>
      <c r="KF24" s="489"/>
      <c r="KG24" s="489"/>
      <c r="KH24" s="489"/>
      <c r="KI24" s="489"/>
      <c r="KJ24" s="489"/>
      <c r="KK24" s="489"/>
      <c r="KL24" s="489"/>
      <c r="KM24" s="489"/>
      <c r="KN24" s="489"/>
      <c r="KO24" s="489"/>
      <c r="KP24" s="489"/>
      <c r="KQ24" s="489"/>
      <c r="KR24" s="489"/>
      <c r="KS24" s="489"/>
      <c r="KT24" s="489"/>
      <c r="KU24" s="489"/>
      <c r="KV24" s="489"/>
      <c r="KW24" s="489"/>
      <c r="KX24" s="489"/>
      <c r="KY24" s="489"/>
      <c r="KZ24" s="489"/>
      <c r="LA24" s="489"/>
      <c r="LB24" s="489"/>
      <c r="LC24" s="489"/>
      <c r="LD24" s="489"/>
      <c r="LE24" s="489"/>
      <c r="LF24" s="489"/>
      <c r="LG24" s="489"/>
      <c r="LH24" s="489"/>
      <c r="LI24" s="489"/>
      <c r="LJ24" s="489"/>
      <c r="LK24" s="489"/>
      <c r="LL24" s="489"/>
      <c r="LM24" s="489"/>
      <c r="LN24" s="489"/>
      <c r="LO24" s="489"/>
      <c r="LP24" s="489"/>
      <c r="LQ24" s="489"/>
      <c r="LR24" s="489"/>
      <c r="LS24" s="489"/>
      <c r="LT24" s="489"/>
      <c r="LU24" s="489"/>
      <c r="LV24" s="489"/>
      <c r="LW24" s="489"/>
      <c r="LX24" s="489"/>
      <c r="LY24" s="489"/>
      <c r="LZ24" s="489"/>
      <c r="MA24" s="489"/>
      <c r="MB24" s="489"/>
      <c r="MC24" s="489"/>
      <c r="MD24" s="489"/>
      <c r="ME24" s="489"/>
      <c r="MF24" s="489"/>
      <c r="MG24" s="489"/>
      <c r="MH24" s="489"/>
      <c r="MI24" s="489"/>
      <c r="MJ24" s="489"/>
      <c r="MK24" s="489"/>
      <c r="ML24" s="489"/>
      <c r="MM24" s="489"/>
      <c r="MN24" s="489"/>
      <c r="MO24" s="489"/>
      <c r="MP24" s="489"/>
      <c r="MQ24" s="489"/>
      <c r="MR24" s="489"/>
      <c r="MS24" s="489"/>
      <c r="MT24" s="489"/>
      <c r="MU24" s="489"/>
      <c r="MV24" s="489"/>
      <c r="MW24" s="489"/>
      <c r="MX24" s="489"/>
      <c r="MY24" s="489"/>
      <c r="MZ24" s="489"/>
      <c r="NA24" s="489"/>
      <c r="NB24" s="489"/>
      <c r="NC24" s="489"/>
      <c r="ND24" s="489"/>
      <c r="NE24" s="489"/>
      <c r="NF24" s="489"/>
      <c r="NG24" s="489"/>
      <c r="NH24" s="489"/>
      <c r="NI24" s="489"/>
      <c r="NJ24" s="489"/>
      <c r="NK24" s="489"/>
      <c r="NL24" s="489"/>
      <c r="NM24" s="489"/>
      <c r="NN24" s="489"/>
      <c r="NO24" s="489"/>
      <c r="NP24" s="489"/>
      <c r="NQ24" s="489"/>
      <c r="NR24" s="489"/>
      <c r="NS24" s="489"/>
      <c r="NT24" s="489"/>
      <c r="NU24" s="489"/>
      <c r="NV24" s="489"/>
      <c r="NW24" s="489"/>
      <c r="NX24" s="489"/>
      <c r="NY24" s="489"/>
      <c r="NZ24" s="489"/>
      <c r="OA24" s="489"/>
      <c r="OB24" s="489"/>
      <c r="OC24" s="489"/>
      <c r="OD24" s="489"/>
      <c r="OE24" s="489"/>
      <c r="OF24" s="489"/>
      <c r="OG24" s="489"/>
      <c r="OH24" s="489"/>
      <c r="OI24" s="489"/>
      <c r="OJ24" s="489"/>
      <c r="OK24" s="489"/>
      <c r="OL24" s="489"/>
      <c r="OM24" s="489"/>
      <c r="ON24" s="489"/>
      <c r="OO24" s="489"/>
      <c r="OP24" s="489"/>
      <c r="OQ24" s="489"/>
      <c r="OR24" s="489"/>
      <c r="OS24" s="489"/>
      <c r="OT24" s="489"/>
      <c r="OU24" s="489"/>
      <c r="OV24" s="489"/>
      <c r="OW24" s="489"/>
      <c r="OX24" s="489"/>
      <c r="OY24" s="489"/>
      <c r="OZ24" s="489"/>
      <c r="PA24" s="489"/>
      <c r="PB24" s="489"/>
      <c r="PC24" s="489"/>
      <c r="PD24" s="489"/>
      <c r="PE24" s="489"/>
      <c r="PF24" s="489"/>
      <c r="PG24" s="489"/>
      <c r="PH24" s="489"/>
      <c r="PI24" s="489"/>
      <c r="PJ24" s="489"/>
      <c r="PK24" s="489"/>
      <c r="PL24" s="489"/>
      <c r="PM24" s="489"/>
      <c r="PN24" s="489"/>
      <c r="PO24" s="489"/>
      <c r="PP24" s="489"/>
      <c r="PQ24" s="489"/>
      <c r="PR24" s="489"/>
      <c r="PS24" s="489"/>
      <c r="PT24" s="489"/>
      <c r="PU24" s="489"/>
      <c r="PV24" s="489"/>
      <c r="PW24" s="489"/>
      <c r="PX24" s="489"/>
      <c r="PY24" s="489"/>
      <c r="PZ24" s="489"/>
      <c r="QA24" s="489"/>
      <c r="QB24" s="489"/>
      <c r="QC24" s="489"/>
      <c r="QD24" s="489"/>
      <c r="QE24" s="489"/>
      <c r="QF24" s="489"/>
      <c r="QG24" s="489"/>
      <c r="QH24" s="489"/>
      <c r="QI24" s="489"/>
      <c r="QJ24" s="489"/>
      <c r="QK24" s="489"/>
      <c r="QL24" s="489"/>
      <c r="QM24" s="489"/>
      <c r="QN24" s="489"/>
      <c r="QO24" s="489"/>
      <c r="QP24" s="489"/>
      <c r="QQ24" s="489"/>
      <c r="QR24" s="489"/>
      <c r="QS24" s="489"/>
      <c r="QT24" s="489"/>
      <c r="QU24" s="489"/>
      <c r="QV24" s="489"/>
      <c r="QW24" s="489"/>
      <c r="QX24" s="489"/>
      <c r="QY24" s="489"/>
      <c r="QZ24" s="489"/>
      <c r="RA24" s="489"/>
      <c r="RB24" s="489"/>
      <c r="RC24" s="489"/>
      <c r="RD24" s="489"/>
      <c r="RE24" s="489"/>
      <c r="RF24" s="489"/>
      <c r="RG24" s="489"/>
      <c r="RH24" s="489"/>
      <c r="RI24" s="489"/>
      <c r="RJ24" s="489"/>
      <c r="RK24" s="489"/>
      <c r="RL24" s="489"/>
      <c r="RM24" s="489"/>
      <c r="RN24" s="489"/>
      <c r="RO24" s="489"/>
      <c r="RP24" s="489"/>
      <c r="RQ24" s="489"/>
      <c r="RR24" s="489"/>
      <c r="RS24" s="489"/>
      <c r="RT24" s="489"/>
      <c r="RU24" s="489"/>
      <c r="RV24" s="489"/>
      <c r="RW24" s="489"/>
      <c r="RX24" s="489"/>
      <c r="RY24" s="489"/>
      <c r="RZ24" s="489"/>
      <c r="SA24" s="489"/>
      <c r="SB24" s="489"/>
      <c r="SC24" s="489"/>
      <c r="SD24" s="489"/>
      <c r="SE24" s="489"/>
      <c r="SF24" s="489"/>
      <c r="SG24" s="489"/>
      <c r="SH24" s="489"/>
      <c r="SI24" s="489"/>
      <c r="SJ24" s="489"/>
      <c r="SK24" s="489"/>
      <c r="SL24" s="489"/>
      <c r="SM24" s="489"/>
      <c r="SN24" s="489"/>
      <c r="SO24" s="489"/>
      <c r="SP24" s="489"/>
      <c r="SQ24" s="489"/>
      <c r="SR24" s="489"/>
      <c r="SS24" s="489"/>
      <c r="ST24" s="489"/>
      <c r="SU24" s="489"/>
      <c r="SV24" s="489"/>
      <c r="SW24" s="489"/>
      <c r="SX24" s="489"/>
      <c r="SY24" s="489"/>
      <c r="SZ24" s="489"/>
      <c r="TA24" s="489"/>
      <c r="TB24" s="489"/>
      <c r="TC24" s="489"/>
      <c r="TD24" s="489"/>
      <c r="TE24" s="489"/>
      <c r="TF24" s="489"/>
      <c r="TG24" s="489"/>
      <c r="TH24" s="489"/>
      <c r="TI24" s="489"/>
      <c r="TJ24" s="489"/>
      <c r="TK24" s="489"/>
      <c r="TL24" s="489"/>
      <c r="TM24" s="489"/>
      <c r="TN24" s="489"/>
      <c r="TO24" s="489"/>
    </row>
    <row r="25" spans="1:1024" s="38" customFormat="1" x14ac:dyDescent="0.25">
      <c r="A25" s="509">
        <v>20</v>
      </c>
      <c r="B25" s="509" t="s">
        <v>86</v>
      </c>
      <c r="C25" s="1026" t="s">
        <v>104</v>
      </c>
      <c r="D25" s="510">
        <v>1</v>
      </c>
      <c r="E25" s="510">
        <v>0.77</v>
      </c>
      <c r="F25" s="510">
        <v>0.42</v>
      </c>
      <c r="G25" s="510">
        <v>0.5</v>
      </c>
      <c r="H25" s="510">
        <v>0.115</v>
      </c>
      <c r="I25" s="510">
        <v>0.192</v>
      </c>
      <c r="J25" s="510">
        <v>0.38</v>
      </c>
      <c r="K25" s="510">
        <v>0.38</v>
      </c>
      <c r="L25" s="510">
        <v>1</v>
      </c>
      <c r="M25" s="510">
        <v>-0.76</v>
      </c>
      <c r="N25" s="510">
        <v>-0.11</v>
      </c>
      <c r="O25" s="131">
        <f t="shared" si="0"/>
        <v>0.35336363636363638</v>
      </c>
      <c r="P25" s="512"/>
      <c r="Q25" s="511"/>
      <c r="R25" s="511"/>
      <c r="S25" s="511"/>
      <c r="T25" s="511"/>
      <c r="U25" s="511"/>
      <c r="V25" s="511"/>
      <c r="W25" s="511"/>
      <c r="X25" s="511"/>
      <c r="Y25" s="511"/>
      <c r="Z25" s="511"/>
      <c r="AA25" s="511"/>
      <c r="AB25" s="511"/>
      <c r="AC25" s="511"/>
      <c r="AD25" s="511"/>
      <c r="AE25" s="511"/>
      <c r="AF25" s="511"/>
      <c r="AG25" s="511"/>
      <c r="AH25" s="511"/>
      <c r="AI25" s="511"/>
      <c r="AJ25" s="511"/>
      <c r="AK25" s="511"/>
      <c r="AL25" s="511"/>
      <c r="AM25" s="511"/>
      <c r="AN25" s="511"/>
      <c r="AO25" s="511"/>
      <c r="AP25" s="511"/>
      <c r="AQ25" s="511"/>
      <c r="AR25" s="511"/>
      <c r="AS25" s="511"/>
      <c r="AT25" s="511"/>
      <c r="AU25" s="511"/>
      <c r="AV25" s="511"/>
      <c r="AW25" s="511"/>
      <c r="AX25" s="511"/>
      <c r="AY25" s="511"/>
      <c r="AZ25" s="511"/>
      <c r="BA25" s="511"/>
      <c r="BB25" s="511"/>
      <c r="BC25" s="511"/>
      <c r="BD25" s="511"/>
      <c r="BE25" s="511"/>
      <c r="BF25" s="511"/>
      <c r="BG25" s="511"/>
      <c r="BH25" s="511"/>
      <c r="BI25" s="511"/>
      <c r="BJ25" s="511"/>
      <c r="BK25" s="511"/>
      <c r="BL25" s="511"/>
      <c r="BM25" s="511"/>
      <c r="BN25" s="511"/>
      <c r="BO25" s="511"/>
      <c r="BP25" s="511"/>
      <c r="BQ25" s="511"/>
      <c r="BR25" s="511"/>
      <c r="BS25" s="511"/>
      <c r="BT25" s="511"/>
      <c r="BU25" s="511"/>
      <c r="BV25" s="511"/>
      <c r="BW25" s="511"/>
      <c r="BX25" s="511"/>
      <c r="BY25" s="511"/>
      <c r="BZ25" s="511"/>
      <c r="CA25" s="511"/>
      <c r="CB25" s="511"/>
      <c r="CC25" s="511"/>
      <c r="CD25" s="511"/>
      <c r="CE25" s="511"/>
      <c r="CF25" s="511"/>
      <c r="CG25" s="511"/>
      <c r="CH25" s="511"/>
      <c r="CI25" s="511"/>
      <c r="CJ25" s="511"/>
      <c r="CK25" s="511"/>
      <c r="CL25" s="511"/>
      <c r="CM25" s="511"/>
      <c r="CN25" s="511"/>
      <c r="CO25" s="511"/>
      <c r="CP25" s="511"/>
      <c r="CQ25" s="511"/>
      <c r="CR25" s="511"/>
      <c r="CS25" s="511"/>
      <c r="CT25" s="511"/>
      <c r="CU25" s="511"/>
      <c r="CV25" s="511"/>
      <c r="CW25" s="511"/>
      <c r="CX25" s="511"/>
      <c r="CY25" s="511"/>
      <c r="CZ25" s="511"/>
      <c r="DA25" s="511"/>
      <c r="DB25" s="511"/>
      <c r="DC25" s="511"/>
      <c r="DD25" s="511"/>
      <c r="DE25" s="511"/>
      <c r="DF25" s="511"/>
      <c r="DG25" s="511"/>
      <c r="DH25" s="511"/>
      <c r="DI25" s="511"/>
      <c r="DJ25" s="511"/>
      <c r="DK25" s="511"/>
      <c r="DL25" s="511"/>
      <c r="DM25" s="511"/>
      <c r="DN25" s="511"/>
      <c r="DO25" s="511"/>
      <c r="DP25" s="511"/>
      <c r="DQ25" s="511"/>
      <c r="DR25" s="511"/>
      <c r="DS25" s="511"/>
      <c r="DT25" s="511"/>
      <c r="DU25" s="511"/>
      <c r="DV25" s="511"/>
      <c r="DW25" s="511"/>
      <c r="DX25" s="511"/>
      <c r="DY25" s="511"/>
      <c r="DZ25" s="511"/>
      <c r="EA25" s="511"/>
      <c r="EB25" s="511"/>
      <c r="EC25" s="511"/>
      <c r="ED25" s="511"/>
      <c r="EE25" s="511"/>
      <c r="EF25" s="511"/>
      <c r="EG25" s="511"/>
      <c r="EH25" s="511"/>
      <c r="EI25" s="511"/>
      <c r="EJ25" s="511"/>
      <c r="EK25" s="511"/>
      <c r="EL25" s="511"/>
      <c r="EM25" s="511"/>
      <c r="EN25" s="511"/>
      <c r="EO25" s="511"/>
      <c r="EP25" s="511"/>
      <c r="EQ25" s="511"/>
      <c r="ER25" s="511"/>
      <c r="ES25" s="511"/>
      <c r="ET25" s="511"/>
      <c r="EU25" s="511"/>
      <c r="EV25" s="511"/>
      <c r="EW25" s="511"/>
      <c r="EX25" s="511"/>
      <c r="EY25" s="511"/>
      <c r="EZ25" s="511"/>
      <c r="FA25" s="511"/>
      <c r="FB25" s="511"/>
      <c r="FC25" s="511"/>
      <c r="FD25" s="511"/>
      <c r="FE25" s="511"/>
      <c r="FF25" s="511"/>
      <c r="FG25" s="511"/>
      <c r="FH25" s="511"/>
      <c r="FI25" s="511"/>
      <c r="FJ25" s="511"/>
      <c r="FK25" s="511"/>
      <c r="FL25" s="511"/>
      <c r="FM25" s="511"/>
      <c r="FN25" s="511"/>
      <c r="FO25" s="511"/>
      <c r="FP25" s="511"/>
      <c r="FQ25" s="511"/>
      <c r="FR25" s="511"/>
      <c r="FS25" s="511"/>
      <c r="FT25" s="511"/>
      <c r="FU25" s="511"/>
      <c r="FV25" s="511"/>
      <c r="FW25" s="511"/>
      <c r="FX25" s="511"/>
      <c r="FY25" s="511"/>
      <c r="FZ25" s="511"/>
      <c r="GA25" s="511"/>
      <c r="GB25" s="511"/>
      <c r="GC25" s="511"/>
      <c r="GD25" s="511"/>
      <c r="GE25" s="511"/>
      <c r="GF25" s="511"/>
      <c r="GG25" s="511"/>
      <c r="GH25" s="511"/>
      <c r="GI25" s="511"/>
      <c r="GJ25" s="511"/>
      <c r="GK25" s="511"/>
      <c r="GL25" s="511"/>
      <c r="GM25" s="511"/>
      <c r="GN25" s="511"/>
      <c r="GO25" s="511"/>
      <c r="GP25" s="511"/>
      <c r="GQ25" s="511"/>
      <c r="GR25" s="511"/>
      <c r="GS25" s="511"/>
      <c r="GT25" s="511"/>
      <c r="GU25" s="511"/>
      <c r="GV25" s="511"/>
      <c r="GW25" s="511"/>
      <c r="GX25" s="511"/>
      <c r="GY25" s="511"/>
      <c r="GZ25" s="511"/>
      <c r="HA25" s="511"/>
      <c r="HB25" s="511"/>
      <c r="HC25" s="511"/>
      <c r="HD25" s="511"/>
      <c r="HE25" s="511"/>
      <c r="HF25" s="511"/>
      <c r="HG25" s="511"/>
      <c r="HH25" s="511"/>
      <c r="HI25" s="511"/>
      <c r="HJ25" s="511"/>
      <c r="HK25" s="511"/>
      <c r="HL25" s="511"/>
      <c r="HM25" s="511"/>
      <c r="HN25" s="511"/>
      <c r="HO25" s="511"/>
      <c r="HP25" s="511"/>
      <c r="HQ25" s="511"/>
      <c r="HR25" s="511"/>
      <c r="HS25" s="511"/>
      <c r="HT25" s="511"/>
      <c r="HU25" s="511"/>
      <c r="HV25" s="511"/>
      <c r="HW25" s="511"/>
      <c r="HX25" s="511"/>
      <c r="HY25" s="511"/>
      <c r="HZ25" s="511"/>
      <c r="IA25" s="511"/>
      <c r="IB25" s="511"/>
      <c r="IC25" s="511"/>
      <c r="ID25" s="511"/>
      <c r="IE25" s="511"/>
      <c r="IF25" s="511"/>
      <c r="IG25" s="511"/>
      <c r="IH25" s="511"/>
      <c r="II25" s="511"/>
      <c r="IJ25" s="511"/>
      <c r="IK25" s="511"/>
      <c r="IL25" s="511"/>
      <c r="IM25" s="511"/>
      <c r="IN25" s="511"/>
      <c r="IO25" s="511"/>
      <c r="IP25" s="511"/>
      <c r="IQ25" s="511"/>
      <c r="IR25" s="511"/>
      <c r="IS25" s="511"/>
      <c r="IT25" s="511"/>
      <c r="IU25" s="511"/>
      <c r="IV25" s="511"/>
      <c r="IW25" s="511"/>
      <c r="IX25" s="511"/>
      <c r="IY25" s="511"/>
      <c r="IZ25" s="511"/>
      <c r="JA25" s="511"/>
      <c r="JB25" s="511"/>
      <c r="JC25" s="511"/>
      <c r="JD25" s="511"/>
      <c r="JE25" s="511"/>
      <c r="JF25" s="511"/>
      <c r="JG25" s="511"/>
      <c r="JH25" s="511"/>
      <c r="JI25" s="511"/>
      <c r="JJ25" s="511"/>
      <c r="JK25" s="511"/>
      <c r="JL25" s="511"/>
      <c r="JM25" s="511"/>
      <c r="JN25" s="511"/>
      <c r="JO25" s="511"/>
      <c r="JP25" s="511"/>
      <c r="JQ25" s="511"/>
      <c r="JR25" s="511"/>
      <c r="JS25" s="511"/>
      <c r="JT25" s="511"/>
      <c r="JU25" s="511"/>
      <c r="JV25" s="511"/>
      <c r="JW25" s="511"/>
      <c r="JX25" s="511"/>
      <c r="JY25" s="511"/>
      <c r="JZ25" s="511"/>
      <c r="KA25" s="511"/>
      <c r="KB25" s="511"/>
      <c r="KC25" s="511"/>
      <c r="KD25" s="511"/>
      <c r="KE25" s="511"/>
      <c r="KF25" s="511"/>
      <c r="KG25" s="511"/>
      <c r="KH25" s="511"/>
      <c r="KI25" s="511"/>
      <c r="KJ25" s="511"/>
      <c r="KK25" s="511"/>
      <c r="KL25" s="511"/>
      <c r="KM25" s="511"/>
      <c r="KN25" s="511"/>
      <c r="KO25" s="511"/>
      <c r="KP25" s="511"/>
      <c r="KQ25" s="511"/>
      <c r="KR25" s="511"/>
      <c r="KS25" s="511"/>
      <c r="KT25" s="511"/>
      <c r="KU25" s="511"/>
      <c r="KV25" s="511"/>
      <c r="KW25" s="511"/>
      <c r="KX25" s="511"/>
      <c r="KY25" s="511"/>
      <c r="KZ25" s="511"/>
      <c r="LA25" s="511"/>
      <c r="LB25" s="511"/>
      <c r="LC25" s="511"/>
      <c r="LD25" s="511"/>
      <c r="LE25" s="511"/>
      <c r="LF25" s="511"/>
      <c r="LG25" s="511"/>
      <c r="LH25" s="511"/>
      <c r="LI25" s="511"/>
      <c r="LJ25" s="511"/>
      <c r="LK25" s="511"/>
      <c r="LL25" s="511"/>
      <c r="LM25" s="511"/>
      <c r="LN25" s="511"/>
      <c r="LO25" s="511"/>
      <c r="LP25" s="511"/>
      <c r="LQ25" s="511"/>
      <c r="LR25" s="511"/>
      <c r="LS25" s="511"/>
      <c r="LT25" s="511"/>
      <c r="LU25" s="511"/>
      <c r="LV25" s="511"/>
      <c r="LW25" s="511"/>
      <c r="LX25" s="511"/>
      <c r="LY25" s="511"/>
      <c r="LZ25" s="511"/>
      <c r="MA25" s="511"/>
      <c r="MB25" s="511"/>
      <c r="MC25" s="511"/>
      <c r="MD25" s="511"/>
      <c r="ME25" s="511"/>
      <c r="MF25" s="511"/>
      <c r="MG25" s="511"/>
      <c r="MH25" s="511"/>
      <c r="MI25" s="511"/>
      <c r="MJ25" s="511"/>
      <c r="MK25" s="511"/>
      <c r="ML25" s="511"/>
      <c r="MM25" s="511"/>
      <c r="MN25" s="511"/>
      <c r="MO25" s="511"/>
      <c r="MP25" s="511"/>
      <c r="MQ25" s="511"/>
      <c r="MR25" s="511"/>
      <c r="MS25" s="511"/>
      <c r="MT25" s="511"/>
      <c r="MU25" s="511"/>
      <c r="MV25" s="511"/>
      <c r="MW25" s="511"/>
      <c r="MX25" s="511"/>
      <c r="MY25" s="511"/>
      <c r="MZ25" s="511"/>
      <c r="NA25" s="511"/>
      <c r="NB25" s="511"/>
      <c r="NC25" s="511"/>
      <c r="ND25" s="511"/>
      <c r="NE25" s="511"/>
      <c r="NF25" s="511"/>
      <c r="NG25" s="511"/>
      <c r="NH25" s="511"/>
      <c r="NI25" s="511"/>
      <c r="NJ25" s="511"/>
      <c r="NK25" s="511"/>
      <c r="NL25" s="511"/>
      <c r="NM25" s="511"/>
      <c r="NN25" s="511"/>
      <c r="NO25" s="511"/>
      <c r="NP25" s="511"/>
      <c r="NQ25" s="511"/>
      <c r="NR25" s="511"/>
      <c r="NS25" s="511"/>
      <c r="NT25" s="511"/>
      <c r="NU25" s="511"/>
      <c r="NV25" s="511"/>
      <c r="NW25" s="511"/>
      <c r="NX25" s="511"/>
      <c r="NY25" s="511"/>
      <c r="NZ25" s="511"/>
      <c r="OA25" s="511"/>
      <c r="OB25" s="511"/>
      <c r="OC25" s="511"/>
      <c r="OD25" s="511"/>
      <c r="OE25" s="511"/>
      <c r="OF25" s="511"/>
      <c r="OG25" s="511"/>
      <c r="OH25" s="511"/>
      <c r="OI25" s="511"/>
      <c r="OJ25" s="511"/>
      <c r="OK25" s="511"/>
      <c r="OL25" s="511"/>
      <c r="OM25" s="511"/>
      <c r="ON25" s="511"/>
      <c r="OO25" s="511"/>
      <c r="OP25" s="511"/>
      <c r="OQ25" s="511"/>
      <c r="OR25" s="511"/>
      <c r="OS25" s="511"/>
      <c r="OT25" s="511"/>
      <c r="OU25" s="511"/>
      <c r="OV25" s="511"/>
      <c r="OW25" s="511"/>
      <c r="OX25" s="511"/>
      <c r="OY25" s="511"/>
      <c r="OZ25" s="511"/>
      <c r="PA25" s="511"/>
      <c r="PB25" s="511"/>
      <c r="PC25" s="511"/>
      <c r="PD25" s="511"/>
      <c r="PE25" s="511"/>
      <c r="PF25" s="511"/>
      <c r="PG25" s="511"/>
      <c r="PH25" s="511"/>
      <c r="PI25" s="511"/>
      <c r="PJ25" s="511"/>
      <c r="PK25" s="511"/>
      <c r="PL25" s="511"/>
      <c r="PM25" s="511"/>
      <c r="PN25" s="511"/>
      <c r="PO25" s="511"/>
      <c r="PP25" s="511"/>
      <c r="PQ25" s="511"/>
      <c r="PR25" s="511"/>
      <c r="PS25" s="511"/>
      <c r="PT25" s="511"/>
      <c r="PU25" s="511"/>
      <c r="PV25" s="511"/>
      <c r="PW25" s="511"/>
      <c r="PX25" s="511"/>
      <c r="PY25" s="511"/>
      <c r="PZ25" s="511"/>
      <c r="QA25" s="511"/>
      <c r="QB25" s="511"/>
      <c r="QC25" s="511"/>
      <c r="QD25" s="511"/>
      <c r="QE25" s="511"/>
      <c r="QF25" s="511"/>
      <c r="QG25" s="511"/>
      <c r="QH25" s="511"/>
      <c r="QI25" s="511"/>
      <c r="QJ25" s="511"/>
      <c r="QK25" s="511"/>
      <c r="QL25" s="511"/>
      <c r="QM25" s="511"/>
      <c r="QN25" s="511"/>
      <c r="QO25" s="511"/>
      <c r="QP25" s="511"/>
      <c r="QQ25" s="511"/>
      <c r="QR25" s="511"/>
      <c r="QS25" s="511"/>
      <c r="QT25" s="511"/>
      <c r="QU25" s="511"/>
      <c r="QV25" s="511"/>
      <c r="QW25" s="511"/>
      <c r="QX25" s="511"/>
      <c r="QY25" s="511"/>
      <c r="QZ25" s="511"/>
      <c r="RA25" s="511"/>
      <c r="RB25" s="511"/>
      <c r="RC25" s="511"/>
      <c r="RD25" s="511"/>
      <c r="RE25" s="511"/>
      <c r="RF25" s="511"/>
      <c r="RG25" s="511"/>
      <c r="RH25" s="511"/>
      <c r="RI25" s="511"/>
      <c r="RJ25" s="511"/>
      <c r="RK25" s="511"/>
      <c r="RL25" s="511"/>
      <c r="RM25" s="511"/>
      <c r="RN25" s="511"/>
      <c r="RO25" s="511"/>
      <c r="RP25" s="511"/>
      <c r="RQ25" s="511"/>
      <c r="RR25" s="511"/>
      <c r="RS25" s="511"/>
      <c r="RT25" s="511"/>
      <c r="RU25" s="511"/>
      <c r="RV25" s="511"/>
      <c r="RW25" s="511"/>
      <c r="RX25" s="511"/>
      <c r="RY25" s="511"/>
      <c r="RZ25" s="511"/>
      <c r="SA25" s="511"/>
      <c r="SB25" s="511"/>
      <c r="SC25" s="511"/>
      <c r="SD25" s="511"/>
      <c r="SE25" s="511"/>
      <c r="SF25" s="511"/>
      <c r="SG25" s="511"/>
      <c r="SH25" s="511"/>
      <c r="SI25" s="511"/>
      <c r="SJ25" s="511"/>
      <c r="SK25" s="511"/>
      <c r="SL25" s="511"/>
      <c r="SM25" s="511"/>
      <c r="SN25" s="511"/>
      <c r="SO25" s="511"/>
      <c r="SP25" s="511"/>
      <c r="SQ25" s="511"/>
      <c r="SR25" s="511"/>
      <c r="SS25" s="511"/>
      <c r="ST25" s="511"/>
      <c r="SU25" s="511"/>
      <c r="SV25" s="511"/>
      <c r="SW25" s="511"/>
      <c r="SX25" s="511"/>
      <c r="SY25" s="511"/>
      <c r="SZ25" s="511"/>
      <c r="TA25" s="511"/>
      <c r="TB25" s="511"/>
      <c r="TC25" s="511"/>
      <c r="TD25" s="511"/>
      <c r="TE25" s="511"/>
      <c r="TF25" s="511"/>
      <c r="TG25" s="511"/>
      <c r="TH25" s="511"/>
      <c r="TI25" s="511"/>
      <c r="TJ25" s="511"/>
      <c r="TK25" s="511"/>
      <c r="TL25" s="511"/>
      <c r="TM25" s="511"/>
      <c r="TN25" s="511"/>
      <c r="TO25" s="511"/>
    </row>
    <row r="26" spans="1:1024" s="38" customFormat="1" x14ac:dyDescent="0.25">
      <c r="A26" s="530">
        <v>21</v>
      </c>
      <c r="B26" s="530" t="s">
        <v>86</v>
      </c>
      <c r="C26" s="1026" t="s">
        <v>106</v>
      </c>
      <c r="D26" s="531">
        <v>1</v>
      </c>
      <c r="E26" s="531">
        <v>0.96699999999999997</v>
      </c>
      <c r="F26" s="531">
        <v>1</v>
      </c>
      <c r="G26" s="531">
        <v>0.66700000000000004</v>
      </c>
      <c r="H26" s="531">
        <v>1</v>
      </c>
      <c r="I26" s="531">
        <v>0.2</v>
      </c>
      <c r="J26" s="531">
        <v>6.7000000000000004E-2</v>
      </c>
      <c r="K26" s="531">
        <v>0</v>
      </c>
      <c r="L26" s="531">
        <v>1</v>
      </c>
      <c r="M26" s="531">
        <v>0</v>
      </c>
      <c r="N26" s="531">
        <v>0</v>
      </c>
      <c r="O26" s="131">
        <f t="shared" si="0"/>
        <v>0.53645454545454552</v>
      </c>
      <c r="P26" s="532"/>
      <c r="Q26" s="533"/>
      <c r="R26" s="533"/>
      <c r="S26" s="533"/>
      <c r="T26" s="533"/>
      <c r="U26" s="533"/>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3"/>
      <c r="AT26" s="533"/>
      <c r="AU26" s="533"/>
      <c r="AV26" s="533"/>
      <c r="AW26" s="533"/>
      <c r="AX26" s="533"/>
      <c r="AY26" s="533"/>
      <c r="AZ26" s="533"/>
      <c r="BA26" s="533"/>
      <c r="BB26" s="533"/>
      <c r="BC26" s="533"/>
      <c r="BD26" s="533"/>
      <c r="BE26" s="533"/>
      <c r="BF26" s="533"/>
      <c r="BG26" s="533"/>
      <c r="BH26" s="533"/>
      <c r="BI26" s="533"/>
      <c r="BJ26" s="533"/>
      <c r="BK26" s="533"/>
      <c r="BL26" s="533"/>
      <c r="BM26" s="533"/>
      <c r="BN26" s="533"/>
      <c r="BO26" s="533"/>
      <c r="BP26" s="533"/>
      <c r="BQ26" s="533"/>
      <c r="BR26" s="533"/>
      <c r="BS26" s="533"/>
      <c r="BT26" s="533"/>
      <c r="BU26" s="533"/>
      <c r="BV26" s="533"/>
      <c r="BW26" s="533"/>
      <c r="BX26" s="533"/>
      <c r="BY26" s="533"/>
      <c r="BZ26" s="533"/>
      <c r="CA26" s="533"/>
      <c r="CB26" s="533"/>
      <c r="CC26" s="533"/>
      <c r="CD26" s="533"/>
      <c r="CE26" s="533"/>
      <c r="CF26" s="533"/>
      <c r="CG26" s="533"/>
      <c r="CH26" s="533"/>
      <c r="CI26" s="533"/>
      <c r="CJ26" s="533"/>
      <c r="CK26" s="533"/>
      <c r="CL26" s="533"/>
      <c r="CM26" s="533"/>
      <c r="CN26" s="533"/>
      <c r="CO26" s="533"/>
      <c r="CP26" s="533"/>
      <c r="CQ26" s="533"/>
      <c r="CR26" s="533"/>
      <c r="CS26" s="533"/>
      <c r="CT26" s="533"/>
      <c r="CU26" s="533"/>
      <c r="CV26" s="533"/>
      <c r="CW26" s="533"/>
      <c r="CX26" s="533"/>
      <c r="CY26" s="533"/>
      <c r="CZ26" s="533"/>
      <c r="DA26" s="533"/>
      <c r="DB26" s="533"/>
      <c r="DC26" s="533"/>
      <c r="DD26" s="533"/>
      <c r="DE26" s="533"/>
      <c r="DF26" s="533"/>
      <c r="DG26" s="533"/>
      <c r="DH26" s="533"/>
      <c r="DI26" s="533"/>
      <c r="DJ26" s="533"/>
      <c r="DK26" s="533"/>
      <c r="DL26" s="533"/>
      <c r="DM26" s="533"/>
      <c r="DN26" s="533"/>
      <c r="DO26" s="533"/>
      <c r="DP26" s="533"/>
      <c r="DQ26" s="533"/>
      <c r="DR26" s="533"/>
      <c r="DS26" s="533"/>
      <c r="DT26" s="533"/>
      <c r="DU26" s="533"/>
      <c r="DV26" s="533"/>
      <c r="DW26" s="533"/>
      <c r="DX26" s="533"/>
      <c r="DY26" s="533"/>
      <c r="DZ26" s="533"/>
      <c r="EA26" s="533"/>
      <c r="EB26" s="533"/>
      <c r="EC26" s="533"/>
      <c r="ED26" s="533"/>
      <c r="EE26" s="533"/>
      <c r="EF26" s="533"/>
      <c r="EG26" s="533"/>
      <c r="EH26" s="533"/>
      <c r="EI26" s="533"/>
      <c r="EJ26" s="533"/>
      <c r="EK26" s="533"/>
      <c r="EL26" s="533"/>
      <c r="EM26" s="533"/>
      <c r="EN26" s="533"/>
      <c r="EO26" s="533"/>
      <c r="EP26" s="533"/>
      <c r="EQ26" s="533"/>
      <c r="ER26" s="533"/>
      <c r="ES26" s="533"/>
      <c r="ET26" s="533"/>
      <c r="EU26" s="533"/>
      <c r="EV26" s="533"/>
      <c r="EW26" s="533"/>
      <c r="EX26" s="533"/>
      <c r="EY26" s="533"/>
      <c r="EZ26" s="533"/>
      <c r="FA26" s="533"/>
      <c r="FB26" s="533"/>
      <c r="FC26" s="533"/>
      <c r="FD26" s="533"/>
      <c r="FE26" s="533"/>
      <c r="FF26" s="533"/>
      <c r="FG26" s="533"/>
      <c r="FH26" s="533"/>
      <c r="FI26" s="533"/>
      <c r="FJ26" s="533"/>
      <c r="FK26" s="533"/>
      <c r="FL26" s="533"/>
      <c r="FM26" s="533"/>
      <c r="FN26" s="533"/>
      <c r="FO26" s="533"/>
      <c r="FP26" s="533"/>
      <c r="FQ26" s="533"/>
      <c r="FR26" s="533"/>
      <c r="FS26" s="533"/>
      <c r="FT26" s="533"/>
      <c r="FU26" s="533"/>
      <c r="FV26" s="533"/>
      <c r="FW26" s="533"/>
      <c r="FX26" s="533"/>
      <c r="FY26" s="533"/>
      <c r="FZ26" s="533"/>
      <c r="GA26" s="533"/>
      <c r="GB26" s="533"/>
      <c r="GC26" s="533"/>
      <c r="GD26" s="533"/>
      <c r="GE26" s="533"/>
      <c r="GF26" s="533"/>
      <c r="GG26" s="533"/>
      <c r="GH26" s="533"/>
      <c r="GI26" s="533"/>
      <c r="GJ26" s="533"/>
      <c r="GK26" s="533"/>
      <c r="GL26" s="533"/>
      <c r="GM26" s="533"/>
      <c r="GN26" s="533"/>
      <c r="GO26" s="533"/>
      <c r="GP26" s="533"/>
      <c r="GQ26" s="533"/>
      <c r="GR26" s="533"/>
      <c r="GS26" s="533"/>
      <c r="GT26" s="533"/>
      <c r="GU26" s="533"/>
      <c r="GV26" s="533"/>
      <c r="GW26" s="533"/>
      <c r="GX26" s="533"/>
      <c r="GY26" s="533"/>
      <c r="GZ26" s="533"/>
      <c r="HA26" s="533"/>
      <c r="HB26" s="533"/>
      <c r="HC26" s="533"/>
      <c r="HD26" s="533"/>
      <c r="HE26" s="533"/>
      <c r="HF26" s="533"/>
      <c r="HG26" s="533"/>
      <c r="HH26" s="533"/>
      <c r="HI26" s="533"/>
      <c r="HJ26" s="533"/>
      <c r="HK26" s="533"/>
      <c r="HL26" s="533"/>
      <c r="HM26" s="533"/>
      <c r="HN26" s="533"/>
      <c r="HO26" s="533"/>
      <c r="HP26" s="533"/>
      <c r="HQ26" s="533"/>
      <c r="HR26" s="533"/>
      <c r="HS26" s="533"/>
      <c r="HT26" s="533"/>
      <c r="HU26" s="533"/>
      <c r="HV26" s="533"/>
      <c r="HW26" s="533"/>
      <c r="HX26" s="533"/>
      <c r="HY26" s="533"/>
      <c r="HZ26" s="533"/>
      <c r="IA26" s="533"/>
      <c r="IB26" s="533"/>
      <c r="IC26" s="533"/>
      <c r="ID26" s="533"/>
      <c r="IE26" s="533"/>
      <c r="IF26" s="533"/>
      <c r="IG26" s="533"/>
      <c r="IH26" s="533"/>
      <c r="II26" s="533"/>
      <c r="IJ26" s="533"/>
      <c r="IK26" s="533"/>
      <c r="IL26" s="533"/>
      <c r="IM26" s="533"/>
      <c r="IN26" s="533"/>
      <c r="IO26" s="533"/>
      <c r="IP26" s="533"/>
      <c r="IQ26" s="533"/>
      <c r="IR26" s="533"/>
      <c r="IS26" s="533"/>
      <c r="IT26" s="533"/>
      <c r="IU26" s="533"/>
      <c r="IV26" s="533"/>
      <c r="IW26" s="533"/>
      <c r="IX26" s="533"/>
      <c r="IY26" s="533"/>
      <c r="IZ26" s="533"/>
      <c r="JA26" s="533"/>
      <c r="JB26" s="533"/>
      <c r="JC26" s="533"/>
      <c r="JD26" s="533"/>
      <c r="JE26" s="533"/>
      <c r="JF26" s="533"/>
      <c r="JG26" s="533"/>
      <c r="JH26" s="533"/>
      <c r="JI26" s="533"/>
      <c r="JJ26" s="533"/>
      <c r="JK26" s="533"/>
      <c r="JL26" s="533"/>
      <c r="JM26" s="533"/>
      <c r="JN26" s="533"/>
      <c r="JO26" s="533"/>
      <c r="JP26" s="533"/>
      <c r="JQ26" s="533"/>
      <c r="JR26" s="533"/>
      <c r="JS26" s="533"/>
      <c r="JT26" s="533"/>
      <c r="JU26" s="533"/>
      <c r="JV26" s="533"/>
      <c r="JW26" s="533"/>
      <c r="JX26" s="533"/>
      <c r="JY26" s="533"/>
      <c r="JZ26" s="533"/>
      <c r="KA26" s="533"/>
      <c r="KB26" s="533"/>
      <c r="KC26" s="533"/>
      <c r="KD26" s="533"/>
      <c r="KE26" s="533"/>
      <c r="KF26" s="533"/>
      <c r="KG26" s="533"/>
      <c r="KH26" s="533"/>
      <c r="KI26" s="533"/>
      <c r="KJ26" s="533"/>
      <c r="KK26" s="533"/>
      <c r="KL26" s="533"/>
      <c r="KM26" s="533"/>
      <c r="KN26" s="533"/>
      <c r="KO26" s="533"/>
      <c r="KP26" s="533"/>
      <c r="KQ26" s="533"/>
      <c r="KR26" s="533"/>
      <c r="KS26" s="533"/>
      <c r="KT26" s="533"/>
      <c r="KU26" s="533"/>
      <c r="KV26" s="533"/>
      <c r="KW26" s="533"/>
      <c r="KX26" s="533"/>
      <c r="KY26" s="533"/>
      <c r="KZ26" s="533"/>
      <c r="LA26" s="533"/>
      <c r="LB26" s="533"/>
      <c r="LC26" s="533"/>
      <c r="LD26" s="533"/>
      <c r="LE26" s="533"/>
      <c r="LF26" s="533"/>
      <c r="LG26" s="533"/>
      <c r="LH26" s="533"/>
      <c r="LI26" s="533"/>
      <c r="LJ26" s="533"/>
      <c r="LK26" s="533"/>
      <c r="LL26" s="533"/>
      <c r="LM26" s="533"/>
      <c r="LN26" s="533"/>
      <c r="LO26" s="533"/>
      <c r="LP26" s="533"/>
      <c r="LQ26" s="533"/>
      <c r="LR26" s="533"/>
      <c r="LS26" s="533"/>
      <c r="LT26" s="533"/>
      <c r="LU26" s="533"/>
      <c r="LV26" s="533"/>
      <c r="LW26" s="533"/>
      <c r="LX26" s="533"/>
      <c r="LY26" s="533"/>
      <c r="LZ26" s="533"/>
      <c r="MA26" s="533"/>
      <c r="MB26" s="533"/>
      <c r="MC26" s="533"/>
      <c r="MD26" s="533"/>
      <c r="ME26" s="533"/>
      <c r="MF26" s="533"/>
      <c r="MG26" s="533"/>
      <c r="MH26" s="533"/>
      <c r="MI26" s="533"/>
      <c r="MJ26" s="533"/>
      <c r="MK26" s="533"/>
      <c r="ML26" s="533"/>
      <c r="MM26" s="533"/>
      <c r="MN26" s="533"/>
      <c r="MO26" s="533"/>
      <c r="MP26" s="533"/>
      <c r="MQ26" s="533"/>
      <c r="MR26" s="533"/>
      <c r="MS26" s="533"/>
      <c r="MT26" s="533"/>
      <c r="MU26" s="533"/>
      <c r="MV26" s="533"/>
      <c r="MW26" s="533"/>
      <c r="MX26" s="533"/>
      <c r="MY26" s="533"/>
      <c r="MZ26" s="533"/>
      <c r="NA26" s="533"/>
      <c r="NB26" s="533"/>
      <c r="NC26" s="533"/>
      <c r="ND26" s="533"/>
      <c r="NE26" s="533"/>
      <c r="NF26" s="533"/>
      <c r="NG26" s="533"/>
      <c r="NH26" s="533"/>
      <c r="NI26" s="533"/>
      <c r="NJ26" s="533"/>
      <c r="NK26" s="533"/>
      <c r="NL26" s="533"/>
      <c r="NM26" s="533"/>
      <c r="NN26" s="533"/>
      <c r="NO26" s="533"/>
      <c r="NP26" s="533"/>
      <c r="NQ26" s="533"/>
      <c r="NR26" s="533"/>
      <c r="NS26" s="533"/>
      <c r="NT26" s="533"/>
      <c r="NU26" s="533"/>
      <c r="NV26" s="533"/>
      <c r="NW26" s="533"/>
      <c r="NX26" s="533"/>
      <c r="NY26" s="533"/>
      <c r="NZ26" s="533"/>
      <c r="OA26" s="533"/>
      <c r="OB26" s="533"/>
      <c r="OC26" s="533"/>
      <c r="OD26" s="533"/>
      <c r="OE26" s="533"/>
      <c r="OF26" s="533"/>
      <c r="OG26" s="533"/>
      <c r="OH26" s="533"/>
      <c r="OI26" s="533"/>
      <c r="OJ26" s="533"/>
      <c r="OK26" s="533"/>
      <c r="OL26" s="533"/>
      <c r="OM26" s="533"/>
      <c r="ON26" s="533"/>
      <c r="OO26" s="533"/>
      <c r="OP26" s="533"/>
      <c r="OQ26" s="533"/>
      <c r="OR26" s="533"/>
      <c r="OS26" s="533"/>
      <c r="OT26" s="533"/>
      <c r="OU26" s="533"/>
      <c r="OV26" s="533"/>
      <c r="OW26" s="533"/>
      <c r="OX26" s="533"/>
      <c r="OY26" s="533"/>
      <c r="OZ26" s="533"/>
      <c r="PA26" s="533"/>
      <c r="PB26" s="533"/>
      <c r="PC26" s="533"/>
      <c r="PD26" s="533"/>
      <c r="PE26" s="533"/>
      <c r="PF26" s="533"/>
      <c r="PG26" s="533"/>
      <c r="PH26" s="533"/>
      <c r="PI26" s="533"/>
      <c r="PJ26" s="533"/>
      <c r="PK26" s="533"/>
      <c r="PL26" s="533"/>
      <c r="PM26" s="533"/>
      <c r="PN26" s="533"/>
      <c r="PO26" s="533"/>
      <c r="PP26" s="533"/>
      <c r="PQ26" s="533"/>
      <c r="PR26" s="533"/>
      <c r="PS26" s="533"/>
      <c r="PT26" s="533"/>
      <c r="PU26" s="533"/>
      <c r="PV26" s="533"/>
      <c r="PW26" s="533"/>
      <c r="PX26" s="533"/>
      <c r="PY26" s="533"/>
      <c r="PZ26" s="533"/>
      <c r="QA26" s="533"/>
      <c r="QB26" s="533"/>
      <c r="QC26" s="533"/>
      <c r="QD26" s="533"/>
      <c r="QE26" s="533"/>
      <c r="QF26" s="533"/>
      <c r="QG26" s="533"/>
      <c r="QH26" s="533"/>
      <c r="QI26" s="533"/>
      <c r="QJ26" s="533"/>
      <c r="QK26" s="533"/>
      <c r="QL26" s="533"/>
      <c r="QM26" s="533"/>
      <c r="QN26" s="533"/>
      <c r="QO26" s="533"/>
      <c r="QP26" s="533"/>
      <c r="QQ26" s="533"/>
      <c r="QR26" s="533"/>
      <c r="QS26" s="533"/>
      <c r="QT26" s="533"/>
      <c r="QU26" s="533"/>
      <c r="QV26" s="533"/>
      <c r="QW26" s="533"/>
      <c r="QX26" s="533"/>
      <c r="QY26" s="533"/>
      <c r="QZ26" s="533"/>
      <c r="RA26" s="533"/>
      <c r="RB26" s="533"/>
      <c r="RC26" s="533"/>
      <c r="RD26" s="533"/>
      <c r="RE26" s="533"/>
      <c r="RF26" s="533"/>
      <c r="RG26" s="533"/>
      <c r="RH26" s="533"/>
      <c r="RI26" s="533"/>
      <c r="RJ26" s="533"/>
      <c r="RK26" s="533"/>
      <c r="RL26" s="533"/>
      <c r="RM26" s="533"/>
      <c r="RN26" s="533"/>
      <c r="RO26" s="533"/>
      <c r="RP26" s="533"/>
      <c r="RQ26" s="533"/>
      <c r="RR26" s="533"/>
      <c r="RS26" s="533"/>
      <c r="RT26" s="533"/>
      <c r="RU26" s="533"/>
      <c r="RV26" s="533"/>
      <c r="RW26" s="533"/>
      <c r="RX26" s="533"/>
      <c r="RY26" s="533"/>
      <c r="RZ26" s="533"/>
      <c r="SA26" s="533"/>
      <c r="SB26" s="533"/>
      <c r="SC26" s="533"/>
      <c r="SD26" s="533"/>
      <c r="SE26" s="533"/>
      <c r="SF26" s="533"/>
      <c r="SG26" s="533"/>
      <c r="SH26" s="533"/>
      <c r="SI26" s="533"/>
      <c r="SJ26" s="533"/>
      <c r="SK26" s="533"/>
      <c r="SL26" s="533"/>
      <c r="SM26" s="533"/>
      <c r="SN26" s="533"/>
      <c r="SO26" s="533"/>
      <c r="SP26" s="533"/>
      <c r="SQ26" s="533"/>
      <c r="SR26" s="533"/>
      <c r="SS26" s="533"/>
      <c r="ST26" s="533"/>
      <c r="SU26" s="533"/>
      <c r="SV26" s="533"/>
      <c r="SW26" s="533"/>
      <c r="SX26" s="533"/>
      <c r="SY26" s="533"/>
      <c r="SZ26" s="533"/>
      <c r="TA26" s="533"/>
      <c r="TB26" s="533"/>
      <c r="TC26" s="533"/>
      <c r="TD26" s="533"/>
      <c r="TE26" s="533"/>
      <c r="TF26" s="533"/>
      <c r="TG26" s="533"/>
      <c r="TH26" s="533"/>
      <c r="TI26" s="533"/>
      <c r="TJ26" s="533"/>
      <c r="TK26" s="533"/>
      <c r="TL26" s="533"/>
      <c r="TM26" s="533"/>
      <c r="TN26" s="533"/>
      <c r="TO26" s="533"/>
      <c r="TP26" s="533"/>
      <c r="TQ26" s="533"/>
      <c r="TR26" s="533"/>
      <c r="TS26" s="533"/>
      <c r="TT26" s="533"/>
      <c r="TU26" s="533"/>
      <c r="TV26" s="533"/>
      <c r="TW26" s="533"/>
      <c r="TX26" s="533"/>
      <c r="TY26" s="533"/>
      <c r="TZ26" s="533"/>
      <c r="UA26" s="533"/>
      <c r="UB26" s="533"/>
      <c r="UC26" s="533"/>
      <c r="UD26" s="533"/>
      <c r="UE26" s="533"/>
      <c r="UF26" s="533"/>
      <c r="UG26" s="533"/>
      <c r="UH26" s="533"/>
      <c r="UI26" s="533"/>
      <c r="UJ26" s="533"/>
      <c r="UK26" s="533"/>
      <c r="UL26" s="533"/>
      <c r="UM26" s="533"/>
      <c r="UN26" s="533"/>
      <c r="UO26" s="533"/>
      <c r="UP26" s="533"/>
      <c r="UQ26" s="533"/>
      <c r="UR26" s="533"/>
      <c r="US26" s="533"/>
      <c r="UT26" s="533"/>
      <c r="UU26" s="533"/>
      <c r="UV26" s="533"/>
      <c r="UW26" s="533"/>
      <c r="UX26" s="533"/>
      <c r="UY26" s="533"/>
      <c r="UZ26" s="533"/>
      <c r="VA26" s="533"/>
      <c r="VB26" s="533"/>
      <c r="VC26" s="533"/>
      <c r="VD26" s="533"/>
      <c r="VE26" s="533"/>
      <c r="VF26" s="533"/>
      <c r="VG26" s="533"/>
      <c r="VH26" s="533"/>
      <c r="VI26" s="533"/>
      <c r="VJ26" s="533"/>
      <c r="VK26" s="533"/>
      <c r="VL26" s="533"/>
      <c r="VM26" s="533"/>
      <c r="VN26" s="533"/>
      <c r="VO26" s="533"/>
      <c r="VP26" s="533"/>
      <c r="VQ26" s="533"/>
      <c r="VR26" s="533"/>
      <c r="VS26" s="533"/>
      <c r="VT26" s="533"/>
      <c r="VU26" s="533"/>
      <c r="VV26" s="533"/>
      <c r="VW26" s="533"/>
      <c r="VX26" s="533"/>
      <c r="VY26" s="533"/>
      <c r="VZ26" s="533"/>
      <c r="WA26" s="533"/>
      <c r="WB26" s="533"/>
      <c r="WC26" s="533"/>
      <c r="WD26" s="533"/>
      <c r="WE26" s="533"/>
      <c r="WF26" s="533"/>
      <c r="WG26" s="533"/>
      <c r="WH26" s="533"/>
      <c r="WI26" s="533"/>
      <c r="WJ26" s="533"/>
      <c r="WK26" s="533"/>
      <c r="WL26" s="533"/>
      <c r="WM26" s="533"/>
      <c r="WN26" s="533"/>
      <c r="WO26" s="533"/>
      <c r="WP26" s="533"/>
      <c r="WQ26" s="533"/>
      <c r="WR26" s="533"/>
      <c r="WS26" s="533"/>
      <c r="WT26" s="533"/>
      <c r="WU26" s="533"/>
      <c r="WV26" s="533"/>
      <c r="WW26" s="533"/>
      <c r="WX26" s="533"/>
      <c r="WY26" s="533"/>
      <c r="WZ26" s="533"/>
      <c r="XA26" s="533"/>
      <c r="XB26" s="533"/>
      <c r="XC26" s="533"/>
      <c r="XD26" s="533"/>
      <c r="XE26" s="533"/>
      <c r="XF26" s="533"/>
      <c r="XG26" s="533"/>
      <c r="XH26" s="533"/>
      <c r="XI26" s="533"/>
      <c r="XJ26" s="533"/>
      <c r="XK26" s="533"/>
      <c r="XL26" s="533"/>
      <c r="XM26" s="533"/>
      <c r="XN26" s="533"/>
      <c r="XO26" s="533"/>
      <c r="XP26" s="533"/>
      <c r="XQ26" s="533"/>
      <c r="XR26" s="533"/>
      <c r="XS26" s="533"/>
      <c r="XT26" s="533"/>
      <c r="XU26" s="533"/>
      <c r="XV26" s="533"/>
      <c r="XW26" s="533"/>
      <c r="XX26" s="533"/>
      <c r="XY26" s="533"/>
      <c r="XZ26" s="533"/>
      <c r="YA26" s="533"/>
      <c r="YB26" s="533"/>
      <c r="YC26" s="533"/>
      <c r="YD26" s="533"/>
      <c r="YE26" s="533"/>
      <c r="YF26" s="533"/>
      <c r="YG26" s="533"/>
      <c r="YH26" s="533"/>
      <c r="YI26" s="533"/>
      <c r="YJ26" s="533"/>
      <c r="YK26" s="533"/>
      <c r="YL26" s="533"/>
      <c r="YM26" s="533"/>
      <c r="YN26" s="533"/>
      <c r="YO26" s="533"/>
      <c r="YP26" s="533"/>
      <c r="YQ26" s="533"/>
      <c r="YR26" s="533"/>
      <c r="YS26" s="533"/>
      <c r="YT26" s="533"/>
      <c r="YU26" s="533"/>
      <c r="YV26" s="533"/>
      <c r="YW26" s="533"/>
      <c r="YX26" s="533"/>
      <c r="YY26" s="533"/>
      <c r="YZ26" s="533"/>
      <c r="ZA26" s="533"/>
      <c r="ZB26" s="533"/>
      <c r="ZC26" s="533"/>
      <c r="ZD26" s="533"/>
      <c r="ZE26" s="533"/>
      <c r="ZF26" s="533"/>
      <c r="ZG26" s="533"/>
      <c r="ZH26" s="533"/>
      <c r="ZI26" s="533"/>
      <c r="ZJ26" s="533"/>
      <c r="ZK26" s="533"/>
      <c r="ZL26" s="533"/>
      <c r="ZM26" s="533"/>
      <c r="ZN26" s="533"/>
      <c r="ZO26" s="533"/>
      <c r="ZP26" s="533"/>
      <c r="ZQ26" s="533"/>
      <c r="ZR26" s="533"/>
      <c r="ZS26" s="533"/>
      <c r="ZT26" s="533"/>
      <c r="ZU26" s="533"/>
      <c r="ZV26" s="533"/>
      <c r="ZW26" s="533"/>
      <c r="ZX26" s="533"/>
      <c r="ZY26" s="533"/>
      <c r="ZZ26" s="533"/>
      <c r="AAA26" s="533"/>
      <c r="AAB26" s="533"/>
      <c r="AAC26" s="533"/>
      <c r="AAD26" s="533"/>
      <c r="AAE26" s="533"/>
      <c r="AAF26" s="533"/>
      <c r="AAG26" s="533"/>
      <c r="AAH26" s="533"/>
      <c r="AAI26" s="533"/>
      <c r="AAJ26" s="533"/>
      <c r="AAK26" s="533"/>
      <c r="AAL26" s="533"/>
      <c r="AAM26" s="533"/>
      <c r="AAN26" s="533"/>
      <c r="AAO26" s="533"/>
      <c r="AAP26" s="533"/>
      <c r="AAQ26" s="533"/>
      <c r="AAR26" s="533"/>
      <c r="AAS26" s="533"/>
      <c r="AAT26" s="533"/>
      <c r="AAU26" s="533"/>
      <c r="AAV26" s="533"/>
      <c r="AAW26" s="533"/>
      <c r="AAX26" s="533"/>
      <c r="AAY26" s="533"/>
      <c r="AAZ26" s="533"/>
      <c r="ABA26" s="533"/>
      <c r="ABB26" s="533"/>
      <c r="ABC26" s="533"/>
      <c r="ABD26" s="533"/>
      <c r="ABE26" s="533"/>
      <c r="ABF26" s="533"/>
      <c r="ABG26" s="533"/>
      <c r="ABH26" s="533"/>
      <c r="ABI26" s="533"/>
      <c r="ABJ26" s="533"/>
      <c r="ABK26" s="533"/>
      <c r="ABL26" s="533"/>
      <c r="ABM26" s="533"/>
      <c r="ABN26" s="533"/>
      <c r="ABO26" s="533"/>
      <c r="ABP26" s="533"/>
      <c r="ABQ26" s="533"/>
      <c r="ABR26" s="533"/>
      <c r="ABS26" s="533"/>
      <c r="ABT26" s="533"/>
      <c r="ABU26" s="533"/>
      <c r="ABV26" s="533"/>
      <c r="ABW26" s="533"/>
      <c r="ABX26" s="533"/>
      <c r="ABY26" s="533"/>
      <c r="ABZ26" s="533"/>
      <c r="ACA26" s="533"/>
      <c r="ACB26" s="533"/>
      <c r="ACC26" s="533"/>
      <c r="ACD26" s="533"/>
      <c r="ACE26" s="533"/>
      <c r="ACF26" s="533"/>
      <c r="ACG26" s="533"/>
      <c r="ACH26" s="533"/>
      <c r="ACI26" s="533"/>
      <c r="ACJ26" s="533"/>
      <c r="ACK26" s="533"/>
      <c r="ACL26" s="533"/>
      <c r="ACM26" s="533"/>
      <c r="ACN26" s="533"/>
      <c r="ACO26" s="533"/>
      <c r="ACP26" s="533"/>
      <c r="ACQ26" s="533"/>
      <c r="ACR26" s="533"/>
      <c r="ACS26" s="533"/>
      <c r="ACT26" s="533"/>
      <c r="ACU26" s="533"/>
      <c r="ACV26" s="533"/>
      <c r="ACW26" s="533"/>
      <c r="ACX26" s="533"/>
      <c r="ACY26" s="533"/>
      <c r="ACZ26" s="533"/>
      <c r="ADA26" s="533"/>
      <c r="ADB26" s="533"/>
      <c r="ADC26" s="533"/>
      <c r="ADD26" s="533"/>
      <c r="ADE26" s="533"/>
      <c r="ADF26" s="533"/>
      <c r="ADG26" s="533"/>
      <c r="ADH26" s="533"/>
      <c r="ADI26" s="533"/>
      <c r="ADJ26" s="533"/>
      <c r="ADK26" s="533"/>
      <c r="ADL26" s="533"/>
      <c r="ADM26" s="533"/>
      <c r="ADN26" s="533"/>
      <c r="ADO26" s="533"/>
      <c r="ADP26" s="533"/>
      <c r="ADQ26" s="533"/>
      <c r="ADR26" s="533"/>
      <c r="ADS26" s="533"/>
      <c r="ADT26" s="533"/>
      <c r="ADU26" s="533"/>
      <c r="ADV26" s="533"/>
      <c r="ADW26" s="533"/>
      <c r="ADX26" s="533"/>
      <c r="ADY26" s="533"/>
      <c r="ADZ26" s="533"/>
      <c r="AEA26" s="533"/>
      <c r="AEB26" s="533"/>
      <c r="AEC26" s="533"/>
      <c r="AED26" s="533"/>
      <c r="AEE26" s="533"/>
      <c r="AEF26" s="533"/>
      <c r="AEG26" s="533"/>
      <c r="AEH26" s="533"/>
      <c r="AEI26" s="533"/>
      <c r="AEJ26" s="533"/>
      <c r="AEK26" s="533"/>
      <c r="AEL26" s="533"/>
      <c r="AEM26" s="533"/>
      <c r="AEN26" s="533"/>
      <c r="AEO26" s="533"/>
      <c r="AEP26" s="533"/>
      <c r="AEQ26" s="533"/>
      <c r="AER26" s="533"/>
      <c r="AES26" s="533"/>
      <c r="AET26" s="533"/>
      <c r="AEU26" s="533"/>
      <c r="AEV26" s="533"/>
      <c r="AEW26" s="533"/>
      <c r="AEX26" s="533"/>
      <c r="AEY26" s="533"/>
      <c r="AEZ26" s="533"/>
      <c r="AFA26" s="533"/>
      <c r="AFB26" s="533"/>
      <c r="AFC26" s="533"/>
      <c r="AFD26" s="533"/>
      <c r="AFE26" s="533"/>
      <c r="AFF26" s="533"/>
      <c r="AFG26" s="533"/>
      <c r="AFH26" s="533"/>
      <c r="AFI26" s="533"/>
      <c r="AFJ26" s="533"/>
      <c r="AFK26" s="533"/>
      <c r="AFL26" s="533"/>
      <c r="AFM26" s="533"/>
      <c r="AFN26" s="533"/>
      <c r="AFO26" s="533"/>
      <c r="AFP26" s="533"/>
      <c r="AFQ26" s="533"/>
      <c r="AFR26" s="533"/>
      <c r="AFS26" s="533"/>
      <c r="AFT26" s="533"/>
      <c r="AFU26" s="533"/>
      <c r="AFV26" s="533"/>
      <c r="AFW26" s="533"/>
      <c r="AFX26" s="533"/>
      <c r="AFY26" s="533"/>
      <c r="AFZ26" s="533"/>
      <c r="AGA26" s="533"/>
      <c r="AGB26" s="533"/>
      <c r="AGC26" s="533"/>
      <c r="AGD26" s="533"/>
      <c r="AGE26" s="533"/>
      <c r="AGF26" s="533"/>
      <c r="AGG26" s="533"/>
      <c r="AGH26" s="533"/>
      <c r="AGI26" s="533"/>
      <c r="AGJ26" s="533"/>
      <c r="AGK26" s="533"/>
      <c r="AGL26" s="533"/>
      <c r="AGM26" s="533"/>
      <c r="AGN26" s="533"/>
      <c r="AGO26" s="533"/>
      <c r="AGP26" s="533"/>
      <c r="AGQ26" s="533"/>
      <c r="AGR26" s="533"/>
      <c r="AGS26" s="533"/>
      <c r="AGT26" s="533"/>
      <c r="AGU26" s="533"/>
      <c r="AGV26" s="533"/>
      <c r="AGW26" s="533"/>
      <c r="AGX26" s="533"/>
      <c r="AGY26" s="533"/>
      <c r="AGZ26" s="533"/>
      <c r="AHA26" s="533"/>
      <c r="AHB26" s="533"/>
      <c r="AHC26" s="533"/>
      <c r="AHD26" s="533"/>
      <c r="AHE26" s="533"/>
      <c r="AHF26" s="533"/>
      <c r="AHG26" s="533"/>
      <c r="AHH26" s="533"/>
      <c r="AHI26" s="533"/>
      <c r="AHJ26" s="533"/>
      <c r="AHK26" s="533"/>
      <c r="AHL26" s="533"/>
      <c r="AHM26" s="533"/>
      <c r="AHN26" s="533"/>
      <c r="AHO26" s="533"/>
      <c r="AHP26" s="533"/>
      <c r="AHQ26" s="533"/>
      <c r="AHR26" s="533"/>
      <c r="AHS26" s="533"/>
      <c r="AHT26" s="533"/>
      <c r="AHU26" s="533"/>
      <c r="AHV26" s="533"/>
      <c r="AHW26" s="533"/>
      <c r="AHX26" s="533"/>
      <c r="AHY26" s="533"/>
      <c r="AHZ26" s="533"/>
      <c r="AIA26" s="533"/>
      <c r="AIB26" s="533"/>
      <c r="AIC26" s="533"/>
      <c r="AID26" s="533"/>
      <c r="AIE26" s="533"/>
      <c r="AIF26" s="533"/>
      <c r="AIG26" s="533"/>
      <c r="AIH26" s="533"/>
      <c r="AII26" s="533"/>
      <c r="AIJ26" s="533"/>
      <c r="AIK26" s="533"/>
      <c r="AIL26" s="533"/>
      <c r="AIM26" s="533"/>
      <c r="AIN26" s="533"/>
      <c r="AIO26" s="533"/>
      <c r="AIP26" s="533"/>
      <c r="AIQ26" s="533"/>
      <c r="AIR26" s="533"/>
      <c r="AIS26" s="533"/>
      <c r="AIT26" s="533"/>
      <c r="AIU26" s="533"/>
      <c r="AIV26" s="533"/>
      <c r="AIW26" s="533"/>
      <c r="AIX26" s="533"/>
      <c r="AIY26" s="533"/>
      <c r="AIZ26" s="533"/>
      <c r="AJA26" s="533"/>
      <c r="AJB26" s="533"/>
      <c r="AJC26" s="533"/>
      <c r="AJD26" s="533"/>
      <c r="AJE26" s="533"/>
      <c r="AJF26" s="533"/>
      <c r="AJG26" s="533"/>
      <c r="AJH26" s="533"/>
      <c r="AJI26" s="533"/>
      <c r="AJJ26" s="533"/>
      <c r="AJK26" s="533"/>
      <c r="AJL26" s="533"/>
      <c r="AJM26" s="533"/>
      <c r="AJN26" s="533"/>
      <c r="AJO26" s="533"/>
      <c r="AJP26" s="533"/>
      <c r="AJQ26" s="533"/>
      <c r="AJR26" s="533"/>
      <c r="AJS26" s="533"/>
      <c r="AJT26" s="533"/>
      <c r="AJU26" s="533"/>
      <c r="AJV26" s="533"/>
      <c r="AJW26" s="533"/>
      <c r="AJX26" s="533"/>
      <c r="AJY26" s="533"/>
      <c r="AJZ26" s="533"/>
      <c r="AKA26" s="533"/>
      <c r="AKB26" s="533"/>
      <c r="AKC26" s="533"/>
      <c r="AKD26" s="533"/>
      <c r="AKE26" s="533"/>
      <c r="AKF26" s="533"/>
      <c r="AKG26" s="533"/>
      <c r="AKH26" s="533"/>
      <c r="AKI26" s="533"/>
      <c r="AKJ26" s="533"/>
      <c r="AKK26" s="533"/>
      <c r="AKL26" s="533"/>
      <c r="AKM26" s="533"/>
      <c r="AKN26" s="533"/>
      <c r="AKO26" s="533"/>
      <c r="AKP26" s="533"/>
      <c r="AKQ26" s="533"/>
      <c r="AKR26" s="533"/>
      <c r="AKS26" s="533"/>
      <c r="AKT26" s="533"/>
      <c r="AKU26" s="533"/>
      <c r="AKV26" s="533"/>
      <c r="AKW26" s="533"/>
      <c r="AKX26" s="533"/>
      <c r="AKY26" s="533"/>
      <c r="AKZ26" s="533"/>
      <c r="ALA26" s="533"/>
      <c r="ALB26" s="533"/>
      <c r="ALC26" s="533"/>
      <c r="ALD26" s="533"/>
      <c r="ALE26" s="533"/>
      <c r="ALF26" s="533"/>
      <c r="ALG26" s="533"/>
      <c r="ALH26" s="533"/>
      <c r="ALI26" s="533"/>
      <c r="ALJ26" s="533"/>
      <c r="ALK26" s="533"/>
      <c r="ALL26" s="533"/>
      <c r="ALM26" s="533"/>
      <c r="ALN26" s="533"/>
      <c r="ALO26" s="533"/>
      <c r="ALP26" s="533"/>
      <c r="ALQ26" s="533"/>
      <c r="ALR26" s="533"/>
      <c r="ALS26" s="533"/>
      <c r="ALT26" s="533"/>
      <c r="ALU26" s="533"/>
      <c r="ALV26" s="533"/>
      <c r="ALW26" s="533"/>
      <c r="ALX26" s="533"/>
      <c r="ALY26" s="533"/>
      <c r="ALZ26" s="533"/>
      <c r="AMA26" s="533"/>
      <c r="AMB26" s="533"/>
      <c r="AMC26" s="533"/>
      <c r="AMD26" s="533"/>
      <c r="AME26" s="533"/>
      <c r="AMF26" s="533"/>
      <c r="AMG26" s="533"/>
      <c r="AMH26" s="533"/>
      <c r="AMI26" s="533"/>
      <c r="AMJ26" s="533"/>
    </row>
    <row r="27" spans="1:1024" s="38" customFormat="1" x14ac:dyDescent="0.25">
      <c r="A27" s="550">
        <v>22</v>
      </c>
      <c r="B27" s="550" t="s">
        <v>86</v>
      </c>
      <c r="C27" s="1026" t="s">
        <v>107</v>
      </c>
      <c r="D27" s="551">
        <v>0.95199999999999996</v>
      </c>
      <c r="E27" s="551">
        <v>0.97499999999999998</v>
      </c>
      <c r="F27" s="551">
        <v>0.45</v>
      </c>
      <c r="G27" s="551">
        <v>0.4</v>
      </c>
      <c r="H27" s="551">
        <v>1</v>
      </c>
      <c r="I27" s="551">
        <v>7.4999999999999997E-2</v>
      </c>
      <c r="J27" s="551">
        <v>0</v>
      </c>
      <c r="K27" s="551">
        <v>0</v>
      </c>
      <c r="L27" s="551">
        <v>0</v>
      </c>
      <c r="M27" s="551">
        <v>-0.5</v>
      </c>
      <c r="N27" s="551">
        <v>-0.3</v>
      </c>
      <c r="O27" s="131">
        <f t="shared" si="0"/>
        <v>0.27745454545454551</v>
      </c>
      <c r="P27" s="552"/>
      <c r="Q27" s="553"/>
      <c r="R27" s="553"/>
      <c r="S27" s="553"/>
      <c r="T27" s="553"/>
      <c r="U27" s="553"/>
      <c r="V27" s="553"/>
      <c r="W27" s="553"/>
      <c r="X27" s="553"/>
      <c r="Y27" s="553"/>
      <c r="Z27" s="553"/>
      <c r="AA27" s="553"/>
      <c r="AB27" s="553"/>
      <c r="AC27" s="553"/>
      <c r="AD27" s="553"/>
      <c r="AE27" s="553"/>
      <c r="AF27" s="553"/>
      <c r="AG27" s="553"/>
      <c r="AH27" s="553"/>
      <c r="AI27" s="553"/>
      <c r="AJ27" s="553"/>
      <c r="AK27" s="553"/>
      <c r="AL27" s="553"/>
      <c r="AM27" s="553"/>
      <c r="AN27" s="553"/>
      <c r="AO27" s="553"/>
      <c r="AP27" s="553"/>
      <c r="AQ27" s="553"/>
      <c r="AR27" s="553"/>
      <c r="AS27" s="553"/>
      <c r="AT27" s="553"/>
      <c r="AU27" s="553"/>
      <c r="AV27" s="553"/>
      <c r="AW27" s="553"/>
      <c r="AX27" s="553"/>
      <c r="AY27" s="553"/>
      <c r="AZ27" s="553"/>
      <c r="BA27" s="553"/>
      <c r="BB27" s="553"/>
      <c r="BC27" s="553"/>
      <c r="BD27" s="553"/>
      <c r="BE27" s="553"/>
      <c r="BF27" s="553"/>
      <c r="BG27" s="553"/>
      <c r="BH27" s="553"/>
      <c r="BI27" s="553"/>
      <c r="BJ27" s="553"/>
      <c r="BK27" s="553"/>
      <c r="BL27" s="553"/>
      <c r="BM27" s="553"/>
      <c r="BN27" s="553"/>
      <c r="BO27" s="553"/>
      <c r="BP27" s="553"/>
      <c r="BQ27" s="553"/>
      <c r="BR27" s="553"/>
      <c r="BS27" s="553"/>
      <c r="BT27" s="553"/>
      <c r="BU27" s="553"/>
      <c r="BV27" s="553"/>
      <c r="BW27" s="553"/>
      <c r="BX27" s="553"/>
      <c r="BY27" s="553"/>
      <c r="BZ27" s="553"/>
      <c r="CA27" s="553"/>
      <c r="CB27" s="553"/>
      <c r="CC27" s="553"/>
      <c r="CD27" s="553"/>
      <c r="CE27" s="553"/>
      <c r="CF27" s="553"/>
      <c r="CG27" s="553"/>
      <c r="CH27" s="553"/>
      <c r="CI27" s="553"/>
      <c r="CJ27" s="553"/>
      <c r="CK27" s="553"/>
      <c r="CL27" s="553"/>
      <c r="CM27" s="553"/>
      <c r="CN27" s="553"/>
      <c r="CO27" s="553"/>
      <c r="CP27" s="553"/>
      <c r="CQ27" s="553"/>
      <c r="CR27" s="553"/>
      <c r="CS27" s="553"/>
      <c r="CT27" s="553"/>
      <c r="CU27" s="553"/>
      <c r="CV27" s="553"/>
      <c r="CW27" s="553"/>
      <c r="CX27" s="553"/>
      <c r="CY27" s="553"/>
      <c r="CZ27" s="553"/>
      <c r="DA27" s="553"/>
      <c r="DB27" s="553"/>
      <c r="DC27" s="553"/>
      <c r="DD27" s="553"/>
      <c r="DE27" s="553"/>
      <c r="DF27" s="553"/>
      <c r="DG27" s="553"/>
      <c r="DH27" s="553"/>
      <c r="DI27" s="553"/>
      <c r="DJ27" s="553"/>
      <c r="DK27" s="553"/>
      <c r="DL27" s="553"/>
      <c r="DM27" s="553"/>
      <c r="DN27" s="553"/>
      <c r="DO27" s="553"/>
      <c r="DP27" s="553"/>
      <c r="DQ27" s="553"/>
      <c r="DR27" s="553"/>
      <c r="DS27" s="553"/>
      <c r="DT27" s="553"/>
      <c r="DU27" s="553"/>
      <c r="DV27" s="553"/>
      <c r="DW27" s="553"/>
      <c r="DX27" s="553"/>
      <c r="DY27" s="553"/>
      <c r="DZ27" s="553"/>
      <c r="EA27" s="553"/>
      <c r="EB27" s="553"/>
      <c r="EC27" s="553"/>
      <c r="ED27" s="553"/>
      <c r="EE27" s="553"/>
      <c r="EF27" s="553"/>
      <c r="EG27" s="553"/>
      <c r="EH27" s="553"/>
      <c r="EI27" s="553"/>
      <c r="EJ27" s="553"/>
      <c r="EK27" s="553"/>
      <c r="EL27" s="553"/>
      <c r="EM27" s="553"/>
      <c r="EN27" s="553"/>
      <c r="EO27" s="553"/>
      <c r="EP27" s="553"/>
      <c r="EQ27" s="553"/>
      <c r="ER27" s="553"/>
      <c r="ES27" s="553"/>
      <c r="ET27" s="553"/>
      <c r="EU27" s="553"/>
      <c r="EV27" s="553"/>
      <c r="EW27" s="553"/>
      <c r="EX27" s="553"/>
      <c r="EY27" s="553"/>
      <c r="EZ27" s="553"/>
      <c r="FA27" s="553"/>
      <c r="FB27" s="553"/>
      <c r="FC27" s="553"/>
      <c r="FD27" s="553"/>
      <c r="FE27" s="553"/>
      <c r="FF27" s="553"/>
      <c r="FG27" s="553"/>
      <c r="FH27" s="553"/>
      <c r="FI27" s="553"/>
      <c r="FJ27" s="553"/>
      <c r="FK27" s="553"/>
      <c r="FL27" s="553"/>
      <c r="FM27" s="553"/>
      <c r="FN27" s="553"/>
      <c r="FO27" s="553"/>
      <c r="FP27" s="553"/>
      <c r="FQ27" s="553"/>
      <c r="FR27" s="553"/>
      <c r="FS27" s="553"/>
      <c r="FT27" s="553"/>
      <c r="FU27" s="553"/>
      <c r="FV27" s="553"/>
      <c r="FW27" s="553"/>
      <c r="FX27" s="553"/>
      <c r="FY27" s="553"/>
      <c r="FZ27" s="553"/>
      <c r="GA27" s="553"/>
      <c r="GB27" s="553"/>
      <c r="GC27" s="553"/>
      <c r="GD27" s="553"/>
      <c r="GE27" s="553"/>
      <c r="GF27" s="553"/>
      <c r="GG27" s="553"/>
      <c r="GH27" s="553"/>
      <c r="GI27" s="553"/>
      <c r="GJ27" s="553"/>
      <c r="GK27" s="553"/>
      <c r="GL27" s="553"/>
      <c r="GM27" s="553"/>
      <c r="GN27" s="553"/>
      <c r="GO27" s="553"/>
      <c r="GP27" s="553"/>
      <c r="GQ27" s="553"/>
      <c r="GR27" s="553"/>
      <c r="GS27" s="553"/>
      <c r="GT27" s="553"/>
      <c r="GU27" s="553"/>
      <c r="GV27" s="553"/>
      <c r="GW27" s="553"/>
      <c r="GX27" s="553"/>
      <c r="GY27" s="553"/>
      <c r="GZ27" s="553"/>
      <c r="HA27" s="553"/>
      <c r="HB27" s="553"/>
      <c r="HC27" s="553"/>
      <c r="HD27" s="553"/>
      <c r="HE27" s="553"/>
      <c r="HF27" s="553"/>
      <c r="HG27" s="553"/>
      <c r="HH27" s="553"/>
      <c r="HI27" s="553"/>
      <c r="HJ27" s="553"/>
      <c r="HK27" s="553"/>
      <c r="HL27" s="553"/>
      <c r="HM27" s="553"/>
      <c r="HN27" s="553"/>
      <c r="HO27" s="553"/>
      <c r="HP27" s="553"/>
      <c r="HQ27" s="553"/>
      <c r="HR27" s="553"/>
      <c r="HS27" s="553"/>
      <c r="HT27" s="553"/>
      <c r="HU27" s="553"/>
      <c r="HV27" s="553"/>
      <c r="HW27" s="553"/>
      <c r="HX27" s="553"/>
      <c r="HY27" s="553"/>
      <c r="HZ27" s="553"/>
      <c r="IA27" s="553"/>
      <c r="IB27" s="553"/>
      <c r="IC27" s="553"/>
      <c r="ID27" s="553"/>
      <c r="IE27" s="553"/>
      <c r="IF27" s="553"/>
      <c r="IG27" s="553"/>
      <c r="IH27" s="553"/>
      <c r="II27" s="553"/>
      <c r="IJ27" s="553"/>
      <c r="IK27" s="553"/>
      <c r="IL27" s="553"/>
      <c r="IM27" s="553"/>
      <c r="IN27" s="553"/>
      <c r="IO27" s="553"/>
      <c r="IP27" s="553"/>
      <c r="IQ27" s="553"/>
      <c r="IR27" s="553"/>
      <c r="IS27" s="553"/>
      <c r="IT27" s="553"/>
      <c r="IU27" s="553"/>
      <c r="IV27" s="553"/>
      <c r="IW27" s="553"/>
      <c r="IX27" s="553"/>
      <c r="IY27" s="553"/>
      <c r="IZ27" s="553"/>
      <c r="JA27" s="553"/>
      <c r="JB27" s="553"/>
      <c r="JC27" s="553"/>
      <c r="JD27" s="553"/>
      <c r="JE27" s="553"/>
      <c r="JF27" s="553"/>
      <c r="JG27" s="553"/>
      <c r="JH27" s="553"/>
      <c r="JI27" s="553"/>
      <c r="JJ27" s="553"/>
      <c r="JK27" s="553"/>
      <c r="JL27" s="553"/>
      <c r="JM27" s="553"/>
      <c r="JN27" s="553"/>
      <c r="JO27" s="553"/>
      <c r="JP27" s="553"/>
      <c r="JQ27" s="553"/>
      <c r="JR27" s="553"/>
      <c r="JS27" s="553"/>
      <c r="JT27" s="553"/>
      <c r="JU27" s="553"/>
      <c r="JV27" s="553"/>
      <c r="JW27" s="553"/>
      <c r="JX27" s="553"/>
      <c r="JY27" s="553"/>
      <c r="JZ27" s="553"/>
      <c r="KA27" s="553"/>
      <c r="KB27" s="553"/>
      <c r="KC27" s="553"/>
      <c r="KD27" s="553"/>
      <c r="KE27" s="553"/>
      <c r="KF27" s="553"/>
      <c r="KG27" s="553"/>
      <c r="KH27" s="553"/>
      <c r="KI27" s="553"/>
      <c r="KJ27" s="553"/>
      <c r="KK27" s="553"/>
      <c r="KL27" s="553"/>
      <c r="KM27" s="553"/>
      <c r="KN27" s="553"/>
      <c r="KO27" s="553"/>
      <c r="KP27" s="553"/>
      <c r="KQ27" s="553"/>
      <c r="KR27" s="553"/>
      <c r="KS27" s="553"/>
      <c r="KT27" s="553"/>
      <c r="KU27" s="553"/>
      <c r="KV27" s="553"/>
      <c r="KW27" s="553"/>
      <c r="KX27" s="553"/>
      <c r="KY27" s="553"/>
      <c r="KZ27" s="553"/>
      <c r="LA27" s="553"/>
      <c r="LB27" s="553"/>
      <c r="LC27" s="553"/>
      <c r="LD27" s="553"/>
      <c r="LE27" s="553"/>
      <c r="LF27" s="553"/>
      <c r="LG27" s="553"/>
      <c r="LH27" s="553"/>
      <c r="LI27" s="553"/>
      <c r="LJ27" s="553"/>
      <c r="LK27" s="553"/>
      <c r="LL27" s="553"/>
      <c r="LM27" s="553"/>
      <c r="LN27" s="553"/>
      <c r="LO27" s="553"/>
      <c r="LP27" s="553"/>
      <c r="LQ27" s="553"/>
      <c r="LR27" s="553"/>
      <c r="LS27" s="553"/>
      <c r="LT27" s="553"/>
      <c r="LU27" s="553"/>
      <c r="LV27" s="553"/>
      <c r="LW27" s="553"/>
      <c r="LX27" s="553"/>
      <c r="LY27" s="553"/>
      <c r="LZ27" s="553"/>
      <c r="MA27" s="553"/>
      <c r="MB27" s="553"/>
      <c r="MC27" s="553"/>
      <c r="MD27" s="553"/>
      <c r="ME27" s="553"/>
      <c r="MF27" s="553"/>
      <c r="MG27" s="553"/>
      <c r="MH27" s="553"/>
      <c r="MI27" s="553"/>
      <c r="MJ27" s="553"/>
      <c r="MK27" s="553"/>
      <c r="ML27" s="553"/>
      <c r="MM27" s="553"/>
      <c r="MN27" s="553"/>
      <c r="MO27" s="553"/>
      <c r="MP27" s="553"/>
      <c r="MQ27" s="553"/>
      <c r="MR27" s="553"/>
      <c r="MS27" s="553"/>
      <c r="MT27" s="553"/>
      <c r="MU27" s="553"/>
      <c r="MV27" s="553"/>
      <c r="MW27" s="553"/>
      <c r="MX27" s="553"/>
      <c r="MY27" s="553"/>
      <c r="MZ27" s="553"/>
      <c r="NA27" s="553"/>
      <c r="NB27" s="553"/>
      <c r="NC27" s="553"/>
      <c r="ND27" s="553"/>
      <c r="NE27" s="553"/>
      <c r="NF27" s="553"/>
      <c r="NG27" s="553"/>
      <c r="NH27" s="553"/>
      <c r="NI27" s="553"/>
      <c r="NJ27" s="553"/>
      <c r="NK27" s="553"/>
      <c r="NL27" s="553"/>
      <c r="NM27" s="553"/>
      <c r="NN27" s="553"/>
      <c r="NO27" s="553"/>
      <c r="NP27" s="553"/>
      <c r="NQ27" s="553"/>
      <c r="NR27" s="553"/>
      <c r="NS27" s="553"/>
      <c r="NT27" s="553"/>
      <c r="NU27" s="553"/>
      <c r="NV27" s="553"/>
      <c r="NW27" s="553"/>
      <c r="NX27" s="553"/>
      <c r="NY27" s="553"/>
      <c r="NZ27" s="553"/>
      <c r="OA27" s="553"/>
      <c r="OB27" s="553"/>
      <c r="OC27" s="553"/>
      <c r="OD27" s="553"/>
      <c r="OE27" s="553"/>
      <c r="OF27" s="553"/>
      <c r="OG27" s="553"/>
      <c r="OH27" s="553"/>
      <c r="OI27" s="553"/>
      <c r="OJ27" s="553"/>
      <c r="OK27" s="553"/>
      <c r="OL27" s="553"/>
      <c r="OM27" s="553"/>
      <c r="ON27" s="553"/>
      <c r="OO27" s="553"/>
      <c r="OP27" s="553"/>
      <c r="OQ27" s="553"/>
      <c r="OR27" s="553"/>
      <c r="OS27" s="553"/>
      <c r="OT27" s="553"/>
      <c r="OU27" s="553"/>
      <c r="OV27" s="553"/>
      <c r="OW27" s="553"/>
      <c r="OX27" s="553"/>
      <c r="OY27" s="553"/>
      <c r="OZ27" s="553"/>
      <c r="PA27" s="553"/>
      <c r="PB27" s="553"/>
      <c r="PC27" s="553"/>
      <c r="PD27" s="553"/>
      <c r="PE27" s="553"/>
      <c r="PF27" s="553"/>
      <c r="PG27" s="553"/>
      <c r="PH27" s="553"/>
      <c r="PI27" s="553"/>
      <c r="PJ27" s="553"/>
      <c r="PK27" s="553"/>
      <c r="PL27" s="553"/>
      <c r="PM27" s="553"/>
      <c r="PN27" s="553"/>
      <c r="PO27" s="553"/>
      <c r="PP27" s="553"/>
      <c r="PQ27" s="553"/>
      <c r="PR27" s="553"/>
      <c r="PS27" s="553"/>
      <c r="PT27" s="553"/>
      <c r="PU27" s="553"/>
      <c r="PV27" s="553"/>
      <c r="PW27" s="553"/>
      <c r="PX27" s="553"/>
      <c r="PY27" s="553"/>
      <c r="PZ27" s="553"/>
      <c r="QA27" s="553"/>
      <c r="QB27" s="553"/>
      <c r="QC27" s="553"/>
      <c r="QD27" s="553"/>
      <c r="QE27" s="553"/>
      <c r="QF27" s="553"/>
      <c r="QG27" s="553"/>
      <c r="QH27" s="553"/>
      <c r="QI27" s="553"/>
      <c r="QJ27" s="553"/>
      <c r="QK27" s="553"/>
      <c r="QL27" s="553"/>
      <c r="QM27" s="553"/>
      <c r="QN27" s="553"/>
      <c r="QO27" s="553"/>
      <c r="QP27" s="553"/>
      <c r="QQ27" s="553"/>
      <c r="QR27" s="553"/>
      <c r="QS27" s="553"/>
      <c r="QT27" s="553"/>
      <c r="QU27" s="553"/>
      <c r="QV27" s="553"/>
      <c r="QW27" s="553"/>
      <c r="QX27" s="553"/>
      <c r="QY27" s="553"/>
      <c r="QZ27" s="553"/>
      <c r="RA27" s="553"/>
      <c r="RB27" s="553"/>
      <c r="RC27" s="553"/>
      <c r="RD27" s="553"/>
      <c r="RE27" s="553"/>
      <c r="RF27" s="553"/>
      <c r="RG27" s="553"/>
      <c r="RH27" s="553"/>
      <c r="RI27" s="553"/>
      <c r="RJ27" s="553"/>
      <c r="RK27" s="553"/>
      <c r="RL27" s="553"/>
      <c r="RM27" s="553"/>
      <c r="RN27" s="553"/>
      <c r="RO27" s="553"/>
      <c r="RP27" s="553"/>
      <c r="RQ27" s="553"/>
      <c r="RR27" s="553"/>
      <c r="RS27" s="553"/>
      <c r="RT27" s="553"/>
      <c r="RU27" s="553"/>
      <c r="RV27" s="553"/>
      <c r="RW27" s="553"/>
      <c r="RX27" s="553"/>
      <c r="RY27" s="553"/>
      <c r="RZ27" s="553"/>
      <c r="SA27" s="553"/>
      <c r="SB27" s="553"/>
      <c r="SC27" s="553"/>
      <c r="SD27" s="553"/>
      <c r="SE27" s="553"/>
      <c r="SF27" s="553"/>
      <c r="SG27" s="553"/>
      <c r="SH27" s="553"/>
      <c r="SI27" s="553"/>
      <c r="SJ27" s="553"/>
      <c r="SK27" s="553"/>
      <c r="SL27" s="553"/>
      <c r="SM27" s="553"/>
      <c r="SN27" s="553"/>
      <c r="SO27" s="553"/>
      <c r="SP27" s="553"/>
      <c r="SQ27" s="553"/>
      <c r="SR27" s="553"/>
      <c r="SS27" s="553"/>
      <c r="ST27" s="553"/>
      <c r="SU27" s="553"/>
      <c r="SV27" s="553"/>
      <c r="SW27" s="553"/>
      <c r="SX27" s="553"/>
      <c r="SY27" s="553"/>
      <c r="SZ27" s="553"/>
      <c r="TA27" s="553"/>
      <c r="TB27" s="553"/>
      <c r="TC27" s="553"/>
      <c r="TD27" s="553"/>
      <c r="TE27" s="553"/>
      <c r="TF27" s="553"/>
      <c r="TG27" s="553"/>
      <c r="TH27" s="553"/>
      <c r="TI27" s="553"/>
      <c r="TJ27" s="553"/>
      <c r="TK27" s="553"/>
      <c r="TL27" s="553"/>
      <c r="TM27" s="553"/>
      <c r="TN27" s="553"/>
      <c r="TO27" s="553"/>
      <c r="TP27" s="553"/>
      <c r="TQ27" s="553"/>
      <c r="TR27" s="553"/>
      <c r="TS27" s="553"/>
      <c r="TT27" s="553"/>
      <c r="TU27" s="553"/>
      <c r="TV27" s="553"/>
      <c r="TW27" s="553"/>
      <c r="TX27" s="553"/>
      <c r="TY27" s="553"/>
      <c r="TZ27" s="553"/>
      <c r="UA27" s="553"/>
      <c r="UB27" s="553"/>
      <c r="UC27" s="553"/>
      <c r="UD27" s="553"/>
      <c r="UE27" s="553"/>
      <c r="UF27" s="553"/>
      <c r="UG27" s="553"/>
      <c r="UH27" s="553"/>
      <c r="UI27" s="553"/>
      <c r="UJ27" s="553"/>
      <c r="UK27" s="553"/>
      <c r="UL27" s="553"/>
      <c r="UM27" s="553"/>
      <c r="UN27" s="553"/>
      <c r="UO27" s="553"/>
      <c r="UP27" s="553"/>
      <c r="UQ27" s="553"/>
      <c r="UR27" s="553"/>
      <c r="US27" s="553"/>
      <c r="UT27" s="553"/>
      <c r="UU27" s="553"/>
      <c r="UV27" s="553"/>
      <c r="UW27" s="553"/>
      <c r="UX27" s="553"/>
      <c r="UY27" s="553"/>
      <c r="UZ27" s="553"/>
      <c r="VA27" s="553"/>
      <c r="VB27" s="553"/>
      <c r="VC27" s="553"/>
      <c r="VD27" s="553"/>
      <c r="VE27" s="553"/>
      <c r="VF27" s="553"/>
      <c r="VG27" s="553"/>
      <c r="VH27" s="553"/>
      <c r="VI27" s="553"/>
      <c r="VJ27" s="553"/>
      <c r="VK27" s="553"/>
      <c r="VL27" s="553"/>
      <c r="VM27" s="553"/>
      <c r="VN27" s="553"/>
      <c r="VO27" s="553"/>
      <c r="VP27" s="553"/>
      <c r="VQ27" s="553"/>
      <c r="VR27" s="553"/>
      <c r="VS27" s="553"/>
      <c r="VT27" s="553"/>
      <c r="VU27" s="553"/>
      <c r="VV27" s="553"/>
      <c r="VW27" s="553"/>
      <c r="VX27" s="553"/>
      <c r="VY27" s="553"/>
      <c r="VZ27" s="553"/>
      <c r="WA27" s="553"/>
      <c r="WB27" s="553"/>
      <c r="WC27" s="553"/>
      <c r="WD27" s="553"/>
      <c r="WE27" s="553"/>
      <c r="WF27" s="553"/>
      <c r="WG27" s="553"/>
      <c r="WH27" s="553"/>
      <c r="WI27" s="553"/>
      <c r="WJ27" s="553"/>
      <c r="WK27" s="553"/>
      <c r="WL27" s="553"/>
      <c r="WM27" s="553"/>
      <c r="WN27" s="553"/>
      <c r="WO27" s="553"/>
      <c r="WP27" s="553"/>
      <c r="WQ27" s="553"/>
      <c r="WR27" s="553"/>
      <c r="WS27" s="553"/>
      <c r="WT27" s="553"/>
      <c r="WU27" s="553"/>
      <c r="WV27" s="553"/>
      <c r="WW27" s="553"/>
      <c r="WX27" s="553"/>
      <c r="WY27" s="553"/>
      <c r="WZ27" s="553"/>
      <c r="XA27" s="553"/>
      <c r="XB27" s="553"/>
      <c r="XC27" s="553"/>
      <c r="XD27" s="553"/>
      <c r="XE27" s="553"/>
      <c r="XF27" s="553"/>
      <c r="XG27" s="553"/>
      <c r="XH27" s="553"/>
      <c r="XI27" s="553"/>
      <c r="XJ27" s="553"/>
      <c r="XK27" s="553"/>
      <c r="XL27" s="553"/>
      <c r="XM27" s="553"/>
      <c r="XN27" s="553"/>
      <c r="XO27" s="553"/>
      <c r="XP27" s="553"/>
      <c r="XQ27" s="553"/>
      <c r="XR27" s="553"/>
      <c r="XS27" s="553"/>
      <c r="XT27" s="553"/>
      <c r="XU27" s="553"/>
      <c r="XV27" s="553"/>
      <c r="XW27" s="553"/>
      <c r="XX27" s="553"/>
      <c r="XY27" s="553"/>
      <c r="XZ27" s="553"/>
      <c r="YA27" s="553"/>
      <c r="YB27" s="553"/>
      <c r="YC27" s="553"/>
      <c r="YD27" s="553"/>
      <c r="YE27" s="553"/>
      <c r="YF27" s="553"/>
      <c r="YG27" s="553"/>
      <c r="YH27" s="553"/>
      <c r="YI27" s="553"/>
      <c r="YJ27" s="553"/>
      <c r="YK27" s="553"/>
      <c r="YL27" s="553"/>
      <c r="YM27" s="553"/>
      <c r="YN27" s="553"/>
      <c r="YO27" s="553"/>
      <c r="YP27" s="553"/>
      <c r="YQ27" s="553"/>
      <c r="YR27" s="553"/>
      <c r="YS27" s="553"/>
      <c r="YT27" s="553"/>
      <c r="YU27" s="553"/>
      <c r="YV27" s="553"/>
      <c r="YW27" s="553"/>
      <c r="YX27" s="553"/>
      <c r="YY27" s="553"/>
      <c r="YZ27" s="553"/>
      <c r="ZA27" s="553"/>
      <c r="ZB27" s="553"/>
      <c r="ZC27" s="553"/>
      <c r="ZD27" s="553"/>
      <c r="ZE27" s="553"/>
      <c r="ZF27" s="553"/>
      <c r="ZG27" s="553"/>
      <c r="ZH27" s="553"/>
      <c r="ZI27" s="553"/>
      <c r="ZJ27" s="553"/>
      <c r="ZK27" s="553"/>
      <c r="ZL27" s="553"/>
      <c r="ZM27" s="553"/>
      <c r="ZN27" s="553"/>
      <c r="ZO27" s="553"/>
      <c r="ZP27" s="553"/>
      <c r="ZQ27" s="553"/>
      <c r="ZR27" s="553"/>
      <c r="ZS27" s="553"/>
      <c r="ZT27" s="553"/>
      <c r="ZU27" s="553"/>
      <c r="ZV27" s="553"/>
      <c r="ZW27" s="553"/>
      <c r="ZX27" s="553"/>
      <c r="ZY27" s="553"/>
      <c r="ZZ27" s="553"/>
      <c r="AAA27" s="553"/>
      <c r="AAB27" s="553"/>
      <c r="AAC27" s="553"/>
      <c r="AAD27" s="553"/>
      <c r="AAE27" s="553"/>
      <c r="AAF27" s="553"/>
      <c r="AAG27" s="553"/>
      <c r="AAH27" s="553"/>
      <c r="AAI27" s="553"/>
      <c r="AAJ27" s="553"/>
      <c r="AAK27" s="553"/>
      <c r="AAL27" s="553"/>
      <c r="AAM27" s="553"/>
      <c r="AAN27" s="553"/>
      <c r="AAO27" s="553"/>
      <c r="AAP27" s="553"/>
      <c r="AAQ27" s="553"/>
      <c r="AAR27" s="553"/>
      <c r="AAS27" s="553"/>
      <c r="AAT27" s="553"/>
      <c r="AAU27" s="553"/>
      <c r="AAV27" s="553"/>
      <c r="AAW27" s="553"/>
      <c r="AAX27" s="553"/>
      <c r="AAY27" s="553"/>
      <c r="AAZ27" s="553"/>
      <c r="ABA27" s="553"/>
      <c r="ABB27" s="553"/>
      <c r="ABC27" s="553"/>
      <c r="ABD27" s="553"/>
      <c r="ABE27" s="553"/>
      <c r="ABF27" s="553"/>
      <c r="ABG27" s="553"/>
      <c r="ABH27" s="553"/>
      <c r="ABI27" s="553"/>
      <c r="ABJ27" s="553"/>
      <c r="ABK27" s="553"/>
      <c r="ABL27" s="553"/>
      <c r="ABM27" s="553"/>
      <c r="ABN27" s="553"/>
      <c r="ABO27" s="553"/>
      <c r="ABP27" s="553"/>
      <c r="ABQ27" s="553"/>
      <c r="ABR27" s="553"/>
      <c r="ABS27" s="553"/>
      <c r="ABT27" s="553"/>
      <c r="ABU27" s="553"/>
      <c r="ABV27" s="553"/>
      <c r="ABW27" s="553"/>
      <c r="ABX27" s="553"/>
      <c r="ABY27" s="553"/>
      <c r="ABZ27" s="553"/>
      <c r="ACA27" s="553"/>
      <c r="ACB27" s="553"/>
      <c r="ACC27" s="553"/>
      <c r="ACD27" s="553"/>
      <c r="ACE27" s="553"/>
      <c r="ACF27" s="553"/>
      <c r="ACG27" s="553"/>
      <c r="ACH27" s="553"/>
      <c r="ACI27" s="553"/>
      <c r="ACJ27" s="553"/>
      <c r="ACK27" s="553"/>
      <c r="ACL27" s="553"/>
      <c r="ACM27" s="553"/>
      <c r="ACN27" s="553"/>
      <c r="ACO27" s="553"/>
      <c r="ACP27" s="553"/>
      <c r="ACQ27" s="553"/>
      <c r="ACR27" s="553"/>
      <c r="ACS27" s="553"/>
      <c r="ACT27" s="553"/>
      <c r="ACU27" s="553"/>
      <c r="ACV27" s="553"/>
      <c r="ACW27" s="553"/>
      <c r="ACX27" s="553"/>
      <c r="ACY27" s="553"/>
      <c r="ACZ27" s="553"/>
      <c r="ADA27" s="553"/>
      <c r="ADB27" s="553"/>
      <c r="ADC27" s="553"/>
      <c r="ADD27" s="553"/>
      <c r="ADE27" s="553"/>
      <c r="ADF27" s="553"/>
      <c r="ADG27" s="553"/>
      <c r="ADH27" s="553"/>
      <c r="ADI27" s="553"/>
      <c r="ADJ27" s="553"/>
      <c r="ADK27" s="553"/>
      <c r="ADL27" s="553"/>
      <c r="ADM27" s="553"/>
      <c r="ADN27" s="553"/>
      <c r="ADO27" s="553"/>
      <c r="ADP27" s="553"/>
      <c r="ADQ27" s="553"/>
      <c r="ADR27" s="553"/>
      <c r="ADS27" s="553"/>
      <c r="ADT27" s="553"/>
      <c r="ADU27" s="553"/>
      <c r="ADV27" s="553"/>
      <c r="ADW27" s="553"/>
      <c r="ADX27" s="553"/>
      <c r="ADY27" s="553"/>
      <c r="ADZ27" s="553"/>
      <c r="AEA27" s="553"/>
      <c r="AEB27" s="553"/>
      <c r="AEC27" s="553"/>
      <c r="AED27" s="553"/>
      <c r="AEE27" s="553"/>
      <c r="AEF27" s="553"/>
      <c r="AEG27" s="553"/>
      <c r="AEH27" s="553"/>
      <c r="AEI27" s="553"/>
      <c r="AEJ27" s="553"/>
      <c r="AEK27" s="553"/>
      <c r="AEL27" s="553"/>
      <c r="AEM27" s="553"/>
      <c r="AEN27" s="553"/>
      <c r="AEO27" s="553"/>
      <c r="AEP27" s="553"/>
      <c r="AEQ27" s="553"/>
      <c r="AER27" s="553"/>
      <c r="AES27" s="553"/>
      <c r="AET27" s="553"/>
      <c r="AEU27" s="553"/>
      <c r="AEV27" s="553"/>
      <c r="AEW27" s="553"/>
      <c r="AEX27" s="553"/>
      <c r="AEY27" s="553"/>
      <c r="AEZ27" s="553"/>
      <c r="AFA27" s="553"/>
      <c r="AFB27" s="553"/>
      <c r="AFC27" s="553"/>
      <c r="AFD27" s="553"/>
      <c r="AFE27" s="553"/>
      <c r="AFF27" s="553"/>
      <c r="AFG27" s="553"/>
      <c r="AFH27" s="553"/>
      <c r="AFI27" s="553"/>
      <c r="AFJ27" s="553"/>
      <c r="AFK27" s="553"/>
      <c r="AFL27" s="553"/>
      <c r="AFM27" s="553"/>
      <c r="AFN27" s="553"/>
      <c r="AFO27" s="553"/>
      <c r="AFP27" s="553"/>
      <c r="AFQ27" s="553"/>
      <c r="AFR27" s="553"/>
      <c r="AFS27" s="553"/>
      <c r="AFT27" s="553"/>
      <c r="AFU27" s="553"/>
      <c r="AFV27" s="553"/>
      <c r="AFW27" s="553"/>
      <c r="AFX27" s="553"/>
      <c r="AFY27" s="553"/>
      <c r="AFZ27" s="553"/>
      <c r="AGA27" s="553"/>
      <c r="AGB27" s="553"/>
      <c r="AGC27" s="553"/>
      <c r="AGD27" s="553"/>
      <c r="AGE27" s="553"/>
      <c r="AGF27" s="553"/>
      <c r="AGG27" s="553"/>
      <c r="AGH27" s="553"/>
      <c r="AGI27" s="553"/>
      <c r="AGJ27" s="553"/>
      <c r="AGK27" s="553"/>
      <c r="AGL27" s="553"/>
      <c r="AGM27" s="553"/>
      <c r="AGN27" s="553"/>
      <c r="AGO27" s="553"/>
      <c r="AGP27" s="553"/>
      <c r="AGQ27" s="553"/>
      <c r="AGR27" s="553"/>
      <c r="AGS27" s="553"/>
      <c r="AGT27" s="553"/>
      <c r="AGU27" s="553"/>
      <c r="AGV27" s="553"/>
      <c r="AGW27" s="553"/>
      <c r="AGX27" s="553"/>
      <c r="AGY27" s="553"/>
      <c r="AGZ27" s="553"/>
      <c r="AHA27" s="553"/>
      <c r="AHB27" s="553"/>
      <c r="AHC27" s="553"/>
      <c r="AHD27" s="553"/>
      <c r="AHE27" s="553"/>
      <c r="AHF27" s="553"/>
      <c r="AHG27" s="553"/>
      <c r="AHH27" s="553"/>
      <c r="AHI27" s="553"/>
      <c r="AHJ27" s="553"/>
      <c r="AHK27" s="553"/>
      <c r="AHL27" s="553"/>
      <c r="AHM27" s="553"/>
      <c r="AHN27" s="553"/>
      <c r="AHO27" s="553"/>
      <c r="AHP27" s="553"/>
      <c r="AHQ27" s="553"/>
      <c r="AHR27" s="553"/>
      <c r="AHS27" s="553"/>
      <c r="AHT27" s="553"/>
      <c r="AHU27" s="553"/>
      <c r="AHV27" s="553"/>
      <c r="AHW27" s="553"/>
      <c r="AHX27" s="553"/>
      <c r="AHY27" s="553"/>
      <c r="AHZ27" s="553"/>
      <c r="AIA27" s="553"/>
      <c r="AIB27" s="553"/>
      <c r="AIC27" s="553"/>
      <c r="AID27" s="553"/>
      <c r="AIE27" s="553"/>
      <c r="AIF27" s="553"/>
      <c r="AIG27" s="553"/>
      <c r="AIH27" s="553"/>
      <c r="AII27" s="553"/>
      <c r="AIJ27" s="553"/>
      <c r="AIK27" s="553"/>
      <c r="AIL27" s="553"/>
      <c r="AIM27" s="553"/>
      <c r="AIN27" s="553"/>
      <c r="AIO27" s="553"/>
      <c r="AIP27" s="553"/>
      <c r="AIQ27" s="553"/>
      <c r="AIR27" s="553"/>
      <c r="AIS27" s="553"/>
      <c r="AIT27" s="553"/>
      <c r="AIU27" s="553"/>
      <c r="AIV27" s="553"/>
      <c r="AIW27" s="553"/>
      <c r="AIX27" s="553"/>
      <c r="AIY27" s="553"/>
      <c r="AIZ27" s="553"/>
      <c r="AJA27" s="553"/>
      <c r="AJB27" s="553"/>
      <c r="AJC27" s="553"/>
      <c r="AJD27" s="553"/>
      <c r="AJE27" s="553"/>
      <c r="AJF27" s="553"/>
      <c r="AJG27" s="553"/>
      <c r="AJH27" s="553"/>
      <c r="AJI27" s="553"/>
      <c r="AJJ27" s="553"/>
      <c r="AJK27" s="553"/>
      <c r="AJL27" s="553"/>
      <c r="AJM27" s="553"/>
      <c r="AJN27" s="553"/>
      <c r="AJO27" s="553"/>
      <c r="AJP27" s="553"/>
      <c r="AJQ27" s="553"/>
      <c r="AJR27" s="553"/>
      <c r="AJS27" s="553"/>
      <c r="AJT27" s="553"/>
      <c r="AJU27" s="553"/>
      <c r="AJV27" s="553"/>
      <c r="AJW27" s="553"/>
      <c r="AJX27" s="553"/>
      <c r="AJY27" s="553"/>
      <c r="AJZ27" s="553"/>
      <c r="AKA27" s="553"/>
      <c r="AKB27" s="553"/>
      <c r="AKC27" s="553"/>
      <c r="AKD27" s="553"/>
      <c r="AKE27" s="553"/>
      <c r="AKF27" s="553"/>
      <c r="AKG27" s="553"/>
      <c r="AKH27" s="553"/>
      <c r="AKI27" s="553"/>
      <c r="AKJ27" s="553"/>
      <c r="AKK27" s="553"/>
      <c r="AKL27" s="553"/>
      <c r="AKM27" s="553"/>
      <c r="AKN27" s="553"/>
      <c r="AKO27" s="553"/>
      <c r="AKP27" s="553"/>
      <c r="AKQ27" s="553"/>
      <c r="AKR27" s="553"/>
      <c r="AKS27" s="553"/>
      <c r="AKT27" s="553"/>
      <c r="AKU27" s="553"/>
      <c r="AKV27" s="553"/>
      <c r="AKW27" s="553"/>
      <c r="AKX27" s="553"/>
      <c r="AKY27" s="553"/>
      <c r="AKZ27" s="553"/>
      <c r="ALA27" s="553"/>
      <c r="ALB27" s="553"/>
      <c r="ALC27" s="553"/>
      <c r="ALD27" s="553"/>
      <c r="ALE27" s="553"/>
      <c r="ALF27" s="553"/>
      <c r="ALG27" s="553"/>
      <c r="ALH27" s="553"/>
      <c r="ALI27" s="553"/>
      <c r="ALJ27" s="553"/>
      <c r="ALK27" s="553"/>
      <c r="ALL27" s="553"/>
      <c r="ALM27" s="553"/>
      <c r="ALN27" s="553"/>
      <c r="ALO27" s="553"/>
      <c r="ALP27" s="553"/>
      <c r="ALQ27" s="553"/>
      <c r="ALR27" s="553"/>
      <c r="ALS27" s="553"/>
      <c r="ALT27" s="553"/>
      <c r="ALU27" s="553"/>
      <c r="ALV27" s="553"/>
      <c r="ALW27" s="553"/>
      <c r="ALX27" s="553"/>
      <c r="ALY27" s="553"/>
      <c r="ALZ27" s="553"/>
      <c r="AMA27" s="553"/>
      <c r="AMB27" s="553"/>
      <c r="AMC27" s="553"/>
      <c r="AMD27" s="553"/>
      <c r="AME27" s="553"/>
      <c r="AMF27" s="553"/>
      <c r="AMG27" s="553"/>
      <c r="AMH27" s="553"/>
      <c r="AMI27" s="553"/>
      <c r="AMJ27" s="553"/>
    </row>
    <row r="28" spans="1:1024" s="38" customFormat="1" x14ac:dyDescent="0.25">
      <c r="A28" s="575">
        <v>23</v>
      </c>
      <c r="B28" s="575" t="s">
        <v>86</v>
      </c>
      <c r="C28" s="1026" t="s">
        <v>108</v>
      </c>
      <c r="D28" s="576">
        <v>0.94199999999999995</v>
      </c>
      <c r="E28" s="576">
        <v>0.90500000000000003</v>
      </c>
      <c r="F28" s="576">
        <v>1</v>
      </c>
      <c r="G28" s="576">
        <v>0.28199999999999997</v>
      </c>
      <c r="H28" s="576">
        <v>1</v>
      </c>
      <c r="I28" s="576">
        <v>0.125</v>
      </c>
      <c r="J28" s="576">
        <v>0.11700000000000001</v>
      </c>
      <c r="K28" s="576">
        <v>0</v>
      </c>
      <c r="L28" s="576">
        <v>1</v>
      </c>
      <c r="M28" s="576">
        <v>-5.0999999999999997E-2</v>
      </c>
      <c r="N28" s="576">
        <v>-0.10299999999999999</v>
      </c>
      <c r="O28" s="131">
        <f t="shared" si="0"/>
        <v>0.47427272727272723</v>
      </c>
      <c r="P28" s="578"/>
      <c r="Q28" s="577"/>
      <c r="R28" s="577"/>
      <c r="S28" s="577"/>
      <c r="T28" s="577"/>
      <c r="U28" s="577"/>
      <c r="V28" s="577"/>
      <c r="W28" s="577"/>
      <c r="X28" s="577"/>
      <c r="Y28" s="577"/>
      <c r="Z28" s="577"/>
      <c r="AA28" s="577"/>
      <c r="AB28" s="577"/>
      <c r="AC28" s="577"/>
      <c r="AD28" s="577"/>
      <c r="AE28" s="577"/>
      <c r="AF28" s="577"/>
      <c r="AG28" s="577"/>
      <c r="AH28" s="577"/>
      <c r="AI28" s="577"/>
      <c r="AJ28" s="577"/>
      <c r="AK28" s="577"/>
      <c r="AL28" s="577"/>
      <c r="AM28" s="577"/>
      <c r="AN28" s="577"/>
      <c r="AO28" s="577"/>
      <c r="AP28" s="577"/>
      <c r="AQ28" s="577"/>
      <c r="AR28" s="577"/>
      <c r="AS28" s="577"/>
      <c r="AT28" s="577"/>
      <c r="AU28" s="577"/>
      <c r="AV28" s="577"/>
      <c r="AW28" s="577"/>
      <c r="AX28" s="577"/>
      <c r="AY28" s="577"/>
      <c r="AZ28" s="577"/>
      <c r="BA28" s="577"/>
      <c r="BB28" s="577"/>
      <c r="BC28" s="577"/>
      <c r="BD28" s="577"/>
      <c r="BE28" s="577"/>
      <c r="BF28" s="577"/>
      <c r="BG28" s="577"/>
      <c r="BH28" s="577"/>
      <c r="BI28" s="577"/>
      <c r="BJ28" s="577"/>
      <c r="BK28" s="577"/>
      <c r="BL28" s="577"/>
      <c r="BM28" s="577"/>
      <c r="BN28" s="577"/>
      <c r="BO28" s="577"/>
      <c r="BP28" s="577"/>
      <c r="BQ28" s="577"/>
      <c r="BR28" s="577"/>
      <c r="BS28" s="577"/>
      <c r="BT28" s="577"/>
      <c r="BU28" s="577"/>
      <c r="BV28" s="577"/>
      <c r="BW28" s="577"/>
      <c r="BX28" s="577"/>
      <c r="BY28" s="577"/>
      <c r="BZ28" s="577"/>
      <c r="CA28" s="577"/>
      <c r="CB28" s="577"/>
      <c r="CC28" s="577"/>
      <c r="CD28" s="577"/>
      <c r="CE28" s="577"/>
      <c r="CF28" s="577"/>
      <c r="CG28" s="577"/>
      <c r="CH28" s="577"/>
      <c r="CI28" s="577"/>
      <c r="CJ28" s="577"/>
      <c r="CK28" s="577"/>
      <c r="CL28" s="577"/>
      <c r="CM28" s="577"/>
      <c r="CN28" s="577"/>
      <c r="CO28" s="577"/>
      <c r="CP28" s="577"/>
      <c r="CQ28" s="577"/>
      <c r="CR28" s="577"/>
      <c r="CS28" s="577"/>
      <c r="CT28" s="577"/>
      <c r="CU28" s="577"/>
      <c r="CV28" s="577"/>
      <c r="CW28" s="577"/>
      <c r="CX28" s="577"/>
      <c r="CY28" s="577"/>
      <c r="CZ28" s="577"/>
      <c r="DA28" s="577"/>
      <c r="DB28" s="577"/>
      <c r="DC28" s="577"/>
      <c r="DD28" s="577"/>
      <c r="DE28" s="577"/>
      <c r="DF28" s="577"/>
      <c r="DG28" s="577"/>
      <c r="DH28" s="577"/>
      <c r="DI28" s="577"/>
      <c r="DJ28" s="577"/>
      <c r="DK28" s="577"/>
      <c r="DL28" s="577"/>
      <c r="DM28" s="577"/>
      <c r="DN28" s="577"/>
      <c r="DO28" s="577"/>
      <c r="DP28" s="577"/>
      <c r="DQ28" s="577"/>
      <c r="DR28" s="577"/>
      <c r="DS28" s="577"/>
      <c r="DT28" s="577"/>
      <c r="DU28" s="577"/>
      <c r="DV28" s="577"/>
      <c r="DW28" s="577"/>
      <c r="DX28" s="577"/>
      <c r="DY28" s="577"/>
      <c r="DZ28" s="577"/>
      <c r="EA28" s="577"/>
      <c r="EB28" s="577"/>
      <c r="EC28" s="577"/>
      <c r="ED28" s="577"/>
      <c r="EE28" s="577"/>
      <c r="EF28" s="577"/>
      <c r="EG28" s="577"/>
      <c r="EH28" s="577"/>
      <c r="EI28" s="577"/>
      <c r="EJ28" s="577"/>
      <c r="EK28" s="577"/>
      <c r="EL28" s="577"/>
      <c r="EM28" s="577"/>
      <c r="EN28" s="577"/>
      <c r="EO28" s="577"/>
      <c r="EP28" s="577"/>
      <c r="EQ28" s="577"/>
      <c r="ER28" s="577"/>
      <c r="ES28" s="577"/>
      <c r="ET28" s="577"/>
      <c r="EU28" s="577"/>
      <c r="EV28" s="577"/>
      <c r="EW28" s="577"/>
      <c r="EX28" s="577"/>
      <c r="EY28" s="577"/>
      <c r="EZ28" s="577"/>
      <c r="FA28" s="577"/>
      <c r="FB28" s="577"/>
      <c r="FC28" s="577"/>
      <c r="FD28" s="577"/>
      <c r="FE28" s="577"/>
      <c r="FF28" s="577"/>
      <c r="FG28" s="577"/>
      <c r="FH28" s="577"/>
      <c r="FI28" s="577"/>
      <c r="FJ28" s="577"/>
      <c r="FK28" s="577"/>
      <c r="FL28" s="577"/>
      <c r="FM28" s="577"/>
      <c r="FN28" s="577"/>
      <c r="FO28" s="577"/>
      <c r="FP28" s="577"/>
      <c r="FQ28" s="577"/>
      <c r="FR28" s="577"/>
      <c r="FS28" s="577"/>
      <c r="FT28" s="577"/>
      <c r="FU28" s="577"/>
      <c r="FV28" s="577"/>
      <c r="FW28" s="577"/>
      <c r="FX28" s="577"/>
      <c r="FY28" s="577"/>
      <c r="FZ28" s="577"/>
      <c r="GA28" s="577"/>
      <c r="GB28" s="577"/>
      <c r="GC28" s="577"/>
      <c r="GD28" s="577"/>
      <c r="GE28" s="577"/>
      <c r="GF28" s="577"/>
      <c r="GG28" s="577"/>
      <c r="GH28" s="577"/>
      <c r="GI28" s="577"/>
      <c r="GJ28" s="577"/>
      <c r="GK28" s="577"/>
      <c r="GL28" s="577"/>
      <c r="GM28" s="577"/>
      <c r="GN28" s="577"/>
      <c r="GO28" s="577"/>
      <c r="GP28" s="577"/>
      <c r="GQ28" s="577"/>
      <c r="GR28" s="577"/>
      <c r="GS28" s="577"/>
      <c r="GT28" s="577"/>
      <c r="GU28" s="577"/>
      <c r="GV28" s="577"/>
      <c r="GW28" s="577"/>
      <c r="GX28" s="577"/>
      <c r="GY28" s="577"/>
      <c r="GZ28" s="577"/>
      <c r="HA28" s="577"/>
      <c r="HB28" s="577"/>
      <c r="HC28" s="577"/>
      <c r="HD28" s="577"/>
      <c r="HE28" s="577"/>
      <c r="HF28" s="577"/>
      <c r="HG28" s="577"/>
      <c r="HH28" s="577"/>
      <c r="HI28" s="577"/>
      <c r="HJ28" s="577"/>
      <c r="HK28" s="577"/>
      <c r="HL28" s="577"/>
      <c r="HM28" s="577"/>
      <c r="HN28" s="577"/>
      <c r="HO28" s="577"/>
      <c r="HP28" s="577"/>
      <c r="HQ28" s="577"/>
      <c r="HR28" s="577"/>
      <c r="HS28" s="577"/>
      <c r="HT28" s="577"/>
      <c r="HU28" s="577"/>
      <c r="HV28" s="577"/>
      <c r="HW28" s="577"/>
      <c r="HX28" s="577"/>
      <c r="HY28" s="577"/>
      <c r="HZ28" s="577"/>
      <c r="IA28" s="577"/>
      <c r="IB28" s="577"/>
      <c r="IC28" s="577"/>
      <c r="ID28" s="577"/>
      <c r="IE28" s="577"/>
      <c r="IF28" s="577"/>
      <c r="IG28" s="577"/>
      <c r="IH28" s="577"/>
      <c r="II28" s="577"/>
      <c r="IJ28" s="577"/>
      <c r="IK28" s="577"/>
      <c r="IL28" s="577"/>
      <c r="IM28" s="577"/>
      <c r="IN28" s="577"/>
      <c r="IO28" s="577"/>
      <c r="IP28" s="577"/>
      <c r="IQ28" s="577"/>
      <c r="IR28" s="577"/>
      <c r="IS28" s="577"/>
      <c r="IT28" s="577"/>
      <c r="IU28" s="577"/>
      <c r="IV28" s="577"/>
      <c r="IW28" s="577"/>
      <c r="IX28" s="577"/>
      <c r="IY28" s="577"/>
      <c r="IZ28" s="577"/>
      <c r="JA28" s="577"/>
      <c r="JB28" s="577"/>
      <c r="JC28" s="577"/>
      <c r="JD28" s="577"/>
      <c r="JE28" s="577"/>
      <c r="JF28" s="577"/>
      <c r="JG28" s="577"/>
      <c r="JH28" s="577"/>
      <c r="JI28" s="577"/>
      <c r="JJ28" s="577"/>
      <c r="JK28" s="577"/>
      <c r="JL28" s="577"/>
      <c r="JM28" s="577"/>
      <c r="JN28" s="577"/>
      <c r="JO28" s="577"/>
      <c r="JP28" s="577"/>
      <c r="JQ28" s="577"/>
      <c r="JR28" s="577"/>
      <c r="JS28" s="577"/>
      <c r="JT28" s="577"/>
      <c r="JU28" s="577"/>
      <c r="JV28" s="577"/>
      <c r="JW28" s="577"/>
      <c r="JX28" s="577"/>
      <c r="JY28" s="577"/>
      <c r="JZ28" s="577"/>
      <c r="KA28" s="577"/>
      <c r="KB28" s="577"/>
      <c r="KC28" s="577"/>
      <c r="KD28" s="577"/>
      <c r="KE28" s="577"/>
      <c r="KF28" s="577"/>
      <c r="KG28" s="577"/>
      <c r="KH28" s="577"/>
      <c r="KI28" s="577"/>
      <c r="KJ28" s="577"/>
      <c r="KK28" s="577"/>
      <c r="KL28" s="577"/>
      <c r="KM28" s="577"/>
      <c r="KN28" s="577"/>
      <c r="KO28" s="577"/>
      <c r="KP28" s="577"/>
      <c r="KQ28" s="577"/>
      <c r="KR28" s="577"/>
      <c r="KS28" s="577"/>
      <c r="KT28" s="577"/>
      <c r="KU28" s="577"/>
      <c r="KV28" s="577"/>
      <c r="KW28" s="577"/>
      <c r="KX28" s="577"/>
      <c r="KY28" s="577"/>
      <c r="KZ28" s="577"/>
      <c r="LA28" s="577"/>
      <c r="LB28" s="577"/>
      <c r="LC28" s="577"/>
      <c r="LD28" s="577"/>
      <c r="LE28" s="577"/>
      <c r="LF28" s="577"/>
      <c r="LG28" s="577"/>
      <c r="LH28" s="577"/>
      <c r="LI28" s="577"/>
      <c r="LJ28" s="577"/>
      <c r="LK28" s="577"/>
      <c r="LL28" s="577"/>
      <c r="LM28" s="577"/>
      <c r="LN28" s="577"/>
      <c r="LO28" s="577"/>
      <c r="LP28" s="577"/>
      <c r="LQ28" s="577"/>
      <c r="LR28" s="577"/>
      <c r="LS28" s="577"/>
      <c r="LT28" s="577"/>
      <c r="LU28" s="577"/>
      <c r="LV28" s="577"/>
      <c r="LW28" s="577"/>
      <c r="LX28" s="577"/>
      <c r="LY28" s="577"/>
      <c r="LZ28" s="577"/>
      <c r="MA28" s="577"/>
      <c r="MB28" s="577"/>
      <c r="MC28" s="577"/>
      <c r="MD28" s="577"/>
      <c r="ME28" s="577"/>
      <c r="MF28" s="577"/>
      <c r="MG28" s="577"/>
      <c r="MH28" s="577"/>
      <c r="MI28" s="577"/>
      <c r="MJ28" s="577"/>
      <c r="MK28" s="577"/>
      <c r="ML28" s="577"/>
      <c r="MM28" s="577"/>
      <c r="MN28" s="577"/>
      <c r="MO28" s="577"/>
      <c r="MP28" s="577"/>
      <c r="MQ28" s="577"/>
      <c r="MR28" s="577"/>
      <c r="MS28" s="577"/>
      <c r="MT28" s="577"/>
      <c r="MU28" s="577"/>
      <c r="MV28" s="577"/>
      <c r="MW28" s="577"/>
      <c r="MX28" s="577"/>
      <c r="MY28" s="577"/>
      <c r="MZ28" s="577"/>
      <c r="NA28" s="577"/>
      <c r="NB28" s="577"/>
      <c r="NC28" s="577"/>
      <c r="ND28" s="577"/>
      <c r="NE28" s="577"/>
      <c r="NF28" s="577"/>
      <c r="NG28" s="577"/>
      <c r="NH28" s="577"/>
      <c r="NI28" s="577"/>
      <c r="NJ28" s="577"/>
      <c r="NK28" s="577"/>
      <c r="NL28" s="577"/>
      <c r="NM28" s="577"/>
      <c r="NN28" s="577"/>
      <c r="NO28" s="577"/>
      <c r="NP28" s="577"/>
      <c r="NQ28" s="577"/>
      <c r="NR28" s="577"/>
      <c r="NS28" s="577"/>
      <c r="NT28" s="577"/>
      <c r="NU28" s="577"/>
      <c r="NV28" s="577"/>
      <c r="NW28" s="577"/>
      <c r="NX28" s="577"/>
      <c r="NY28" s="577"/>
      <c r="NZ28" s="577"/>
      <c r="OA28" s="577"/>
      <c r="OB28" s="577"/>
      <c r="OC28" s="577"/>
      <c r="OD28" s="577"/>
      <c r="OE28" s="577"/>
      <c r="OF28" s="577"/>
      <c r="OG28" s="577"/>
      <c r="OH28" s="577"/>
      <c r="OI28" s="577"/>
      <c r="OJ28" s="577"/>
      <c r="OK28" s="577"/>
      <c r="OL28" s="577"/>
      <c r="OM28" s="577"/>
      <c r="ON28" s="577"/>
      <c r="OO28" s="577"/>
      <c r="OP28" s="577"/>
      <c r="OQ28" s="577"/>
      <c r="OR28" s="577"/>
      <c r="OS28" s="577"/>
      <c r="OT28" s="577"/>
      <c r="OU28" s="577"/>
      <c r="OV28" s="577"/>
      <c r="OW28" s="577"/>
      <c r="OX28" s="577"/>
      <c r="OY28" s="577"/>
      <c r="OZ28" s="577"/>
      <c r="PA28" s="577"/>
      <c r="PB28" s="577"/>
      <c r="PC28" s="577"/>
      <c r="PD28" s="577"/>
      <c r="PE28" s="577"/>
      <c r="PF28" s="577"/>
      <c r="PG28" s="577"/>
      <c r="PH28" s="577"/>
      <c r="PI28" s="577"/>
      <c r="PJ28" s="577"/>
      <c r="PK28" s="577"/>
      <c r="PL28" s="577"/>
      <c r="PM28" s="577"/>
      <c r="PN28" s="577"/>
      <c r="PO28" s="577"/>
      <c r="PP28" s="577"/>
      <c r="PQ28" s="577"/>
      <c r="PR28" s="577"/>
      <c r="PS28" s="577"/>
      <c r="PT28" s="577"/>
      <c r="PU28" s="577"/>
      <c r="PV28" s="577"/>
      <c r="PW28" s="577"/>
      <c r="PX28" s="577"/>
      <c r="PY28" s="577"/>
      <c r="PZ28" s="577"/>
      <c r="QA28" s="577"/>
      <c r="QB28" s="577"/>
      <c r="QC28" s="577"/>
      <c r="QD28" s="577"/>
      <c r="QE28" s="577"/>
      <c r="QF28" s="577"/>
      <c r="QG28" s="577"/>
      <c r="QH28" s="577"/>
      <c r="QI28" s="577"/>
      <c r="QJ28" s="577"/>
      <c r="QK28" s="577"/>
      <c r="QL28" s="577"/>
      <c r="QM28" s="577"/>
      <c r="QN28" s="577"/>
      <c r="QO28" s="577"/>
      <c r="QP28" s="577"/>
      <c r="QQ28" s="577"/>
      <c r="QR28" s="577"/>
      <c r="QS28" s="577"/>
      <c r="QT28" s="577"/>
      <c r="QU28" s="577"/>
      <c r="QV28" s="577"/>
      <c r="QW28" s="577"/>
      <c r="QX28" s="577"/>
      <c r="QY28" s="577"/>
      <c r="QZ28" s="577"/>
      <c r="RA28" s="577"/>
      <c r="RB28" s="577"/>
      <c r="RC28" s="577"/>
      <c r="RD28" s="577"/>
      <c r="RE28" s="577"/>
      <c r="RF28" s="577"/>
      <c r="RG28" s="577"/>
      <c r="RH28" s="577"/>
      <c r="RI28" s="577"/>
      <c r="RJ28" s="577"/>
      <c r="RK28" s="577"/>
      <c r="RL28" s="577"/>
      <c r="RM28" s="577"/>
      <c r="RN28" s="577"/>
      <c r="RO28" s="577"/>
      <c r="RP28" s="577"/>
      <c r="RQ28" s="577"/>
      <c r="RR28" s="577"/>
      <c r="RS28" s="577"/>
      <c r="RT28" s="577"/>
      <c r="RU28" s="577"/>
      <c r="RV28" s="577"/>
      <c r="RW28" s="577"/>
      <c r="RX28" s="577"/>
      <c r="RY28" s="577"/>
      <c r="RZ28" s="577"/>
      <c r="SA28" s="577"/>
      <c r="SB28" s="577"/>
      <c r="SC28" s="577"/>
      <c r="SD28" s="577"/>
      <c r="SE28" s="577"/>
      <c r="SF28" s="577"/>
      <c r="SG28" s="577"/>
      <c r="SH28" s="577"/>
      <c r="SI28" s="577"/>
      <c r="SJ28" s="577"/>
      <c r="SK28" s="577"/>
      <c r="SL28" s="577"/>
      <c r="SM28" s="577"/>
      <c r="SN28" s="577"/>
      <c r="SO28" s="577"/>
      <c r="SP28" s="577"/>
      <c r="SQ28" s="577"/>
      <c r="SR28" s="577"/>
      <c r="SS28" s="577"/>
      <c r="ST28" s="577"/>
      <c r="SU28" s="577"/>
      <c r="SV28" s="577"/>
      <c r="SW28" s="577"/>
      <c r="SX28" s="577"/>
      <c r="SY28" s="577"/>
      <c r="SZ28" s="577"/>
      <c r="TA28" s="577"/>
      <c r="TB28" s="577"/>
      <c r="TC28" s="577"/>
      <c r="TD28" s="577"/>
      <c r="TE28" s="577"/>
      <c r="TF28" s="577"/>
      <c r="TG28" s="577"/>
      <c r="TH28" s="577"/>
      <c r="TI28" s="577"/>
      <c r="TJ28" s="577"/>
      <c r="TK28" s="577"/>
      <c r="TL28" s="577"/>
      <c r="TM28" s="577"/>
      <c r="TN28" s="577"/>
      <c r="TO28" s="577"/>
    </row>
    <row r="29" spans="1:1024" s="38" customFormat="1" x14ac:dyDescent="0.25">
      <c r="A29" s="605">
        <v>30</v>
      </c>
      <c r="B29" s="605" t="s">
        <v>86</v>
      </c>
      <c r="C29" s="1026" t="s">
        <v>109</v>
      </c>
      <c r="D29" s="606">
        <v>0.95499999999999996</v>
      </c>
      <c r="E29" s="606">
        <v>1</v>
      </c>
      <c r="F29" s="606">
        <v>0.95199999999999996</v>
      </c>
      <c r="G29" s="606">
        <v>0.76100000000000001</v>
      </c>
      <c r="H29" s="606">
        <v>1</v>
      </c>
      <c r="I29" s="606">
        <v>0.11899999999999999</v>
      </c>
      <c r="J29" s="606">
        <v>4.8000000000000001E-2</v>
      </c>
      <c r="K29" s="606">
        <v>0</v>
      </c>
      <c r="L29" s="606">
        <v>1</v>
      </c>
      <c r="M29" s="606">
        <v>0</v>
      </c>
      <c r="N29" s="606">
        <v>-9.5000000000000001E-2</v>
      </c>
      <c r="O29" s="131">
        <f t="shared" si="0"/>
        <v>0.52181818181818185</v>
      </c>
      <c r="P29" s="607"/>
      <c r="Q29" s="600"/>
      <c r="R29" s="600"/>
      <c r="S29" s="600"/>
      <c r="T29" s="600"/>
      <c r="U29" s="600"/>
      <c r="V29" s="600"/>
      <c r="W29" s="600"/>
      <c r="X29" s="600"/>
      <c r="Y29" s="600"/>
      <c r="Z29" s="600"/>
      <c r="AA29" s="600"/>
      <c r="AB29" s="600"/>
      <c r="AC29" s="600"/>
      <c r="AD29" s="600"/>
      <c r="AE29" s="600"/>
      <c r="AF29" s="600"/>
      <c r="AG29" s="600"/>
      <c r="AH29" s="600"/>
      <c r="AI29" s="600"/>
      <c r="AJ29" s="600"/>
      <c r="AK29" s="600"/>
      <c r="AL29" s="600"/>
      <c r="AM29" s="600"/>
      <c r="AN29" s="600"/>
      <c r="AO29" s="600"/>
      <c r="AP29" s="600"/>
      <c r="AQ29" s="600"/>
      <c r="AR29" s="600"/>
      <c r="AS29" s="600"/>
      <c r="AT29" s="600"/>
      <c r="AU29" s="600"/>
      <c r="AV29" s="600"/>
      <c r="AW29" s="600"/>
      <c r="AX29" s="600"/>
      <c r="AY29" s="600"/>
      <c r="AZ29" s="600"/>
      <c r="BA29" s="600"/>
      <c r="BB29" s="600"/>
      <c r="BC29" s="600"/>
      <c r="BD29" s="600"/>
      <c r="BE29" s="600"/>
      <c r="BF29" s="600"/>
      <c r="BG29" s="600"/>
      <c r="BH29" s="600"/>
      <c r="BI29" s="600"/>
      <c r="BJ29" s="600"/>
      <c r="BK29" s="600"/>
      <c r="BL29" s="600"/>
      <c r="BM29" s="600"/>
      <c r="BN29" s="600"/>
      <c r="BO29" s="600"/>
      <c r="BP29" s="600"/>
      <c r="BQ29" s="600"/>
      <c r="BR29" s="600"/>
      <c r="BS29" s="600"/>
      <c r="BT29" s="600"/>
      <c r="BU29" s="600"/>
      <c r="BV29" s="600"/>
      <c r="BW29" s="600"/>
      <c r="BX29" s="600"/>
      <c r="BY29" s="600"/>
      <c r="BZ29" s="600"/>
      <c r="CA29" s="600"/>
      <c r="CB29" s="600"/>
      <c r="CC29" s="600"/>
      <c r="CD29" s="600"/>
      <c r="CE29" s="600"/>
      <c r="CF29" s="600"/>
      <c r="CG29" s="600"/>
      <c r="CH29" s="600"/>
      <c r="CI29" s="600"/>
      <c r="CJ29" s="600"/>
      <c r="CK29" s="600"/>
      <c r="CL29" s="600"/>
      <c r="CM29" s="600"/>
      <c r="CN29" s="600"/>
      <c r="CO29" s="600"/>
      <c r="CP29" s="600"/>
      <c r="CQ29" s="600"/>
      <c r="CR29" s="600"/>
      <c r="CS29" s="600"/>
      <c r="CT29" s="600"/>
      <c r="CU29" s="600"/>
      <c r="CV29" s="600"/>
      <c r="CW29" s="600"/>
      <c r="CX29" s="600"/>
      <c r="CY29" s="600"/>
      <c r="CZ29" s="600"/>
      <c r="DA29" s="600"/>
      <c r="DB29" s="600"/>
      <c r="DC29" s="600"/>
      <c r="DD29" s="600"/>
      <c r="DE29" s="600"/>
      <c r="DF29" s="600"/>
      <c r="DG29" s="600"/>
      <c r="DH29" s="600"/>
      <c r="DI29" s="600"/>
      <c r="DJ29" s="600"/>
      <c r="DK29" s="600"/>
      <c r="DL29" s="600"/>
      <c r="DM29" s="600"/>
      <c r="DN29" s="600"/>
      <c r="DO29" s="600"/>
      <c r="DP29" s="600"/>
      <c r="DQ29" s="600"/>
      <c r="DR29" s="600"/>
      <c r="DS29" s="600"/>
      <c r="DT29" s="600"/>
      <c r="DU29" s="600"/>
      <c r="DV29" s="600"/>
      <c r="DW29" s="600"/>
      <c r="DX29" s="600"/>
      <c r="DY29" s="600"/>
      <c r="DZ29" s="600"/>
      <c r="EA29" s="600"/>
      <c r="EB29" s="600"/>
      <c r="EC29" s="600"/>
      <c r="ED29" s="600"/>
      <c r="EE29" s="600"/>
      <c r="EF29" s="600"/>
      <c r="EG29" s="600"/>
      <c r="EH29" s="600"/>
      <c r="EI29" s="600"/>
      <c r="EJ29" s="600"/>
      <c r="EK29" s="600"/>
      <c r="EL29" s="600"/>
      <c r="EM29" s="600"/>
      <c r="EN29" s="600"/>
      <c r="EO29" s="600"/>
      <c r="EP29" s="600"/>
      <c r="EQ29" s="600"/>
      <c r="ER29" s="600"/>
      <c r="ES29" s="600"/>
      <c r="ET29" s="600"/>
      <c r="EU29" s="600"/>
      <c r="EV29" s="600"/>
      <c r="EW29" s="600"/>
      <c r="EX29" s="600"/>
      <c r="EY29" s="600"/>
      <c r="EZ29" s="600"/>
      <c r="FA29" s="600"/>
      <c r="FB29" s="600"/>
      <c r="FC29" s="600"/>
      <c r="FD29" s="600"/>
      <c r="FE29" s="600"/>
      <c r="FF29" s="600"/>
      <c r="FG29" s="600"/>
      <c r="FH29" s="600"/>
      <c r="FI29" s="600"/>
      <c r="FJ29" s="600"/>
      <c r="FK29" s="600"/>
      <c r="FL29" s="600"/>
      <c r="FM29" s="600"/>
      <c r="FN29" s="600"/>
      <c r="FO29" s="600"/>
      <c r="FP29" s="600"/>
      <c r="FQ29" s="600"/>
      <c r="FR29" s="600"/>
      <c r="FS29" s="600"/>
      <c r="FT29" s="600"/>
      <c r="FU29" s="600"/>
      <c r="FV29" s="600"/>
      <c r="FW29" s="600"/>
      <c r="FX29" s="600"/>
      <c r="FY29" s="600"/>
      <c r="FZ29" s="600"/>
      <c r="GA29" s="600"/>
      <c r="GB29" s="600"/>
      <c r="GC29" s="600"/>
      <c r="GD29" s="600"/>
      <c r="GE29" s="600"/>
      <c r="GF29" s="600"/>
      <c r="GG29" s="600"/>
      <c r="GH29" s="600"/>
      <c r="GI29" s="600"/>
      <c r="GJ29" s="600"/>
      <c r="GK29" s="600"/>
      <c r="GL29" s="600"/>
      <c r="GM29" s="600"/>
      <c r="GN29" s="600"/>
      <c r="GO29" s="600"/>
      <c r="GP29" s="600"/>
      <c r="GQ29" s="600"/>
      <c r="GR29" s="600"/>
      <c r="GS29" s="600"/>
      <c r="GT29" s="600"/>
      <c r="GU29" s="600"/>
      <c r="GV29" s="600"/>
      <c r="GW29" s="600"/>
      <c r="GX29" s="600"/>
      <c r="GY29" s="600"/>
      <c r="GZ29" s="600"/>
      <c r="HA29" s="600"/>
      <c r="HB29" s="600"/>
      <c r="HC29" s="600"/>
      <c r="HD29" s="600"/>
      <c r="HE29" s="600"/>
      <c r="HF29" s="600"/>
      <c r="HG29" s="600"/>
      <c r="HH29" s="600"/>
      <c r="HI29" s="600"/>
      <c r="HJ29" s="600"/>
      <c r="HK29" s="600"/>
      <c r="HL29" s="600"/>
      <c r="HM29" s="600"/>
      <c r="HN29" s="600"/>
      <c r="HO29" s="600"/>
      <c r="HP29" s="600"/>
      <c r="HQ29" s="600"/>
      <c r="HR29" s="600"/>
      <c r="HS29" s="600"/>
      <c r="HT29" s="600"/>
      <c r="HU29" s="600"/>
      <c r="HV29" s="600"/>
      <c r="HW29" s="600"/>
      <c r="HX29" s="600"/>
      <c r="HY29" s="600"/>
      <c r="HZ29" s="600"/>
      <c r="IA29" s="600"/>
      <c r="IB29" s="600"/>
      <c r="IC29" s="600"/>
      <c r="ID29" s="600"/>
      <c r="IE29" s="600"/>
      <c r="IF29" s="600"/>
      <c r="IG29" s="600"/>
      <c r="IH29" s="600"/>
      <c r="II29" s="600"/>
      <c r="IJ29" s="600"/>
      <c r="IK29" s="600"/>
      <c r="IL29" s="600"/>
      <c r="IM29" s="600"/>
      <c r="IN29" s="600"/>
      <c r="IO29" s="600"/>
      <c r="IP29" s="600"/>
      <c r="IQ29" s="600"/>
      <c r="IR29" s="600"/>
      <c r="IS29" s="600"/>
      <c r="IT29" s="600"/>
      <c r="IU29" s="600"/>
      <c r="IV29" s="600"/>
      <c r="IW29" s="600"/>
      <c r="IX29" s="600"/>
      <c r="IY29" s="600"/>
      <c r="IZ29" s="600"/>
      <c r="JA29" s="600"/>
      <c r="JB29" s="600"/>
      <c r="JC29" s="600"/>
      <c r="JD29" s="600"/>
      <c r="JE29" s="600"/>
      <c r="JF29" s="600"/>
      <c r="JG29" s="600"/>
      <c r="JH29" s="600"/>
      <c r="JI29" s="600"/>
      <c r="JJ29" s="600"/>
      <c r="JK29" s="600"/>
      <c r="JL29" s="600"/>
      <c r="JM29" s="600"/>
      <c r="JN29" s="600"/>
      <c r="JO29" s="600"/>
      <c r="JP29" s="600"/>
      <c r="JQ29" s="600"/>
      <c r="JR29" s="600"/>
      <c r="JS29" s="600"/>
      <c r="JT29" s="600"/>
      <c r="JU29" s="600"/>
      <c r="JV29" s="600"/>
      <c r="JW29" s="600"/>
      <c r="JX29" s="600"/>
      <c r="JY29" s="600"/>
      <c r="JZ29" s="600"/>
      <c r="KA29" s="600"/>
      <c r="KB29" s="600"/>
      <c r="KC29" s="600"/>
      <c r="KD29" s="600"/>
      <c r="KE29" s="600"/>
      <c r="KF29" s="600"/>
      <c r="KG29" s="600"/>
      <c r="KH29" s="600"/>
      <c r="KI29" s="600"/>
      <c r="KJ29" s="600"/>
      <c r="KK29" s="600"/>
      <c r="KL29" s="600"/>
      <c r="KM29" s="600"/>
      <c r="KN29" s="600"/>
      <c r="KO29" s="600"/>
      <c r="KP29" s="600"/>
      <c r="KQ29" s="600"/>
      <c r="KR29" s="600"/>
      <c r="KS29" s="600"/>
      <c r="KT29" s="600"/>
      <c r="KU29" s="600"/>
      <c r="KV29" s="600"/>
      <c r="KW29" s="600"/>
      <c r="KX29" s="600"/>
      <c r="KY29" s="600"/>
      <c r="KZ29" s="600"/>
      <c r="LA29" s="600"/>
      <c r="LB29" s="600"/>
      <c r="LC29" s="600"/>
      <c r="LD29" s="600"/>
      <c r="LE29" s="600"/>
      <c r="LF29" s="600"/>
      <c r="LG29" s="600"/>
      <c r="LH29" s="600"/>
      <c r="LI29" s="600"/>
      <c r="LJ29" s="600"/>
      <c r="LK29" s="600"/>
      <c r="LL29" s="600"/>
      <c r="LM29" s="600"/>
      <c r="LN29" s="600"/>
      <c r="LO29" s="600"/>
      <c r="LP29" s="600"/>
      <c r="LQ29" s="600"/>
      <c r="LR29" s="600"/>
      <c r="LS29" s="600"/>
      <c r="LT29" s="600"/>
      <c r="LU29" s="600"/>
      <c r="LV29" s="600"/>
      <c r="LW29" s="600"/>
      <c r="LX29" s="600"/>
      <c r="LY29" s="600"/>
      <c r="LZ29" s="600"/>
      <c r="MA29" s="600"/>
      <c r="MB29" s="600"/>
      <c r="MC29" s="600"/>
      <c r="MD29" s="600"/>
      <c r="ME29" s="600"/>
      <c r="MF29" s="600"/>
      <c r="MG29" s="600"/>
      <c r="MH29" s="600"/>
      <c r="MI29" s="600"/>
      <c r="MJ29" s="600"/>
      <c r="MK29" s="600"/>
      <c r="ML29" s="600"/>
      <c r="MM29" s="600"/>
      <c r="MN29" s="600"/>
      <c r="MO29" s="600"/>
      <c r="MP29" s="600"/>
      <c r="MQ29" s="600"/>
      <c r="MR29" s="600"/>
      <c r="MS29" s="600"/>
      <c r="MT29" s="600"/>
      <c r="MU29" s="600"/>
      <c r="MV29" s="600"/>
      <c r="MW29" s="600"/>
      <c r="MX29" s="600"/>
      <c r="MY29" s="600"/>
      <c r="MZ29" s="600"/>
      <c r="NA29" s="600"/>
      <c r="NB29" s="600"/>
      <c r="NC29" s="600"/>
      <c r="ND29" s="600"/>
      <c r="NE29" s="600"/>
      <c r="NF29" s="600"/>
      <c r="NG29" s="600"/>
      <c r="NH29" s="600"/>
      <c r="NI29" s="600"/>
      <c r="NJ29" s="600"/>
      <c r="NK29" s="600"/>
      <c r="NL29" s="600"/>
      <c r="NM29" s="600"/>
      <c r="NN29" s="600"/>
      <c r="NO29" s="600"/>
      <c r="NP29" s="600"/>
      <c r="NQ29" s="600"/>
      <c r="NR29" s="600"/>
      <c r="NS29" s="600"/>
      <c r="NT29" s="600"/>
      <c r="NU29" s="600"/>
      <c r="NV29" s="600"/>
      <c r="NW29" s="600"/>
      <c r="NX29" s="600"/>
      <c r="NY29" s="600"/>
      <c r="NZ29" s="600"/>
      <c r="OA29" s="600"/>
      <c r="OB29" s="600"/>
      <c r="OC29" s="600"/>
      <c r="OD29" s="600"/>
      <c r="OE29" s="600"/>
      <c r="OF29" s="600"/>
      <c r="OG29" s="600"/>
      <c r="OH29" s="600"/>
      <c r="OI29" s="600"/>
      <c r="OJ29" s="600"/>
      <c r="OK29" s="600"/>
      <c r="OL29" s="600"/>
      <c r="OM29" s="600"/>
      <c r="ON29" s="600"/>
      <c r="OO29" s="600"/>
      <c r="OP29" s="600"/>
      <c r="OQ29" s="600"/>
      <c r="OR29" s="600"/>
      <c r="OS29" s="600"/>
      <c r="OT29" s="600"/>
      <c r="OU29" s="600"/>
      <c r="OV29" s="600"/>
      <c r="OW29" s="600"/>
      <c r="OX29" s="600"/>
      <c r="OY29" s="600"/>
      <c r="OZ29" s="600"/>
      <c r="PA29" s="600"/>
      <c r="PB29" s="600"/>
      <c r="PC29" s="600"/>
      <c r="PD29" s="600"/>
      <c r="PE29" s="600"/>
      <c r="PF29" s="600"/>
      <c r="PG29" s="600"/>
      <c r="PH29" s="600"/>
      <c r="PI29" s="600"/>
      <c r="PJ29" s="600"/>
      <c r="PK29" s="600"/>
      <c r="PL29" s="600"/>
      <c r="PM29" s="600"/>
      <c r="PN29" s="600"/>
      <c r="PO29" s="600"/>
      <c r="PP29" s="600"/>
      <c r="PQ29" s="600"/>
      <c r="PR29" s="600"/>
      <c r="PS29" s="600"/>
      <c r="PT29" s="600"/>
      <c r="PU29" s="600"/>
      <c r="PV29" s="600"/>
      <c r="PW29" s="600"/>
      <c r="PX29" s="600"/>
      <c r="PY29" s="600"/>
      <c r="PZ29" s="600"/>
      <c r="QA29" s="600"/>
      <c r="QB29" s="600"/>
      <c r="QC29" s="600"/>
      <c r="QD29" s="600"/>
      <c r="QE29" s="600"/>
      <c r="QF29" s="600"/>
      <c r="QG29" s="600"/>
      <c r="QH29" s="600"/>
      <c r="QI29" s="600"/>
      <c r="QJ29" s="600"/>
      <c r="QK29" s="600"/>
      <c r="QL29" s="600"/>
      <c r="QM29" s="600"/>
      <c r="QN29" s="600"/>
      <c r="QO29" s="600"/>
      <c r="QP29" s="600"/>
      <c r="QQ29" s="600"/>
      <c r="QR29" s="600"/>
      <c r="QS29" s="600"/>
      <c r="QT29" s="600"/>
      <c r="QU29" s="600"/>
      <c r="QV29" s="600"/>
      <c r="QW29" s="600"/>
      <c r="QX29" s="600"/>
      <c r="QY29" s="600"/>
      <c r="QZ29" s="600"/>
      <c r="RA29" s="600"/>
      <c r="RB29" s="600"/>
      <c r="RC29" s="600"/>
      <c r="RD29" s="600"/>
      <c r="RE29" s="600"/>
      <c r="RF29" s="600"/>
      <c r="RG29" s="600"/>
      <c r="RH29" s="600"/>
      <c r="RI29" s="600"/>
      <c r="RJ29" s="600"/>
      <c r="RK29" s="600"/>
      <c r="RL29" s="600"/>
      <c r="RM29" s="600"/>
      <c r="RN29" s="600"/>
      <c r="RO29" s="600"/>
      <c r="RP29" s="600"/>
      <c r="RQ29" s="600"/>
      <c r="RR29" s="600"/>
      <c r="RS29" s="600"/>
      <c r="RT29" s="600"/>
      <c r="RU29" s="600"/>
      <c r="RV29" s="600"/>
      <c r="RW29" s="600"/>
      <c r="RX29" s="600"/>
      <c r="RY29" s="600"/>
      <c r="RZ29" s="600"/>
      <c r="SA29" s="600"/>
      <c r="SB29" s="600"/>
      <c r="SC29" s="600"/>
      <c r="SD29" s="600"/>
      <c r="SE29" s="600"/>
      <c r="SF29" s="600"/>
      <c r="SG29" s="600"/>
      <c r="SH29" s="600"/>
      <c r="SI29" s="600"/>
      <c r="SJ29" s="600"/>
      <c r="SK29" s="600"/>
      <c r="SL29" s="600"/>
      <c r="SM29" s="600"/>
      <c r="SN29" s="600"/>
      <c r="SO29" s="600"/>
      <c r="SP29" s="600"/>
      <c r="SQ29" s="600"/>
      <c r="SR29" s="600"/>
      <c r="SS29" s="600"/>
      <c r="ST29" s="600"/>
      <c r="SU29" s="600"/>
      <c r="SV29" s="600"/>
      <c r="SW29" s="600"/>
      <c r="SX29" s="600"/>
      <c r="SY29" s="600"/>
      <c r="SZ29" s="600"/>
      <c r="TA29" s="600"/>
      <c r="TB29" s="600"/>
      <c r="TC29" s="600"/>
      <c r="TD29" s="600"/>
      <c r="TE29" s="600"/>
      <c r="TF29" s="600"/>
      <c r="TG29" s="600"/>
      <c r="TH29" s="600"/>
      <c r="TI29" s="600"/>
      <c r="TJ29" s="600"/>
      <c r="TK29" s="600"/>
      <c r="TL29" s="600"/>
      <c r="TM29" s="600"/>
      <c r="TN29" s="600"/>
      <c r="TO29" s="600"/>
    </row>
    <row r="30" spans="1:1024" s="38" customFormat="1" x14ac:dyDescent="0.25">
      <c r="A30" s="631">
        <v>25</v>
      </c>
      <c r="B30" s="631" t="s">
        <v>86</v>
      </c>
      <c r="C30" s="1026" t="s">
        <v>110</v>
      </c>
      <c r="D30" s="632">
        <v>0.96899999999999997</v>
      </c>
      <c r="E30" s="632">
        <v>0.90900000000000003</v>
      </c>
      <c r="F30" s="632">
        <v>1</v>
      </c>
      <c r="G30" s="632">
        <v>0.63600000000000001</v>
      </c>
      <c r="H30" s="632">
        <v>1</v>
      </c>
      <c r="I30" s="632">
        <v>0.121</v>
      </c>
      <c r="J30" s="632">
        <v>0</v>
      </c>
      <c r="K30" s="632">
        <v>0</v>
      </c>
      <c r="L30" s="632">
        <v>1</v>
      </c>
      <c r="M30" s="632">
        <v>0</v>
      </c>
      <c r="N30" s="632">
        <v>0</v>
      </c>
      <c r="O30" s="131">
        <f t="shared" si="0"/>
        <v>0.51227272727272721</v>
      </c>
      <c r="P30" s="634"/>
      <c r="Q30" s="633"/>
      <c r="R30" s="633"/>
      <c r="S30" s="633"/>
      <c r="T30" s="633"/>
      <c r="U30" s="633"/>
      <c r="V30" s="633"/>
      <c r="W30" s="633"/>
      <c r="X30" s="633"/>
      <c r="Y30" s="633"/>
      <c r="Z30" s="633"/>
      <c r="AA30" s="633"/>
      <c r="AB30" s="633"/>
      <c r="AC30" s="633"/>
      <c r="AD30" s="633"/>
      <c r="AE30" s="633"/>
      <c r="AF30" s="633"/>
      <c r="AG30" s="633"/>
      <c r="AH30" s="633"/>
      <c r="AI30" s="633"/>
      <c r="AJ30" s="633"/>
      <c r="AK30" s="633"/>
      <c r="AL30" s="633"/>
      <c r="AM30" s="633"/>
      <c r="AN30" s="633"/>
      <c r="AO30" s="633"/>
      <c r="AP30" s="633"/>
      <c r="AQ30" s="633"/>
      <c r="AR30" s="633"/>
      <c r="AS30" s="633"/>
      <c r="AT30" s="633"/>
      <c r="AU30" s="633"/>
      <c r="AV30" s="633"/>
      <c r="AW30" s="633"/>
      <c r="AX30" s="633"/>
      <c r="AY30" s="633"/>
      <c r="AZ30" s="633"/>
      <c r="BA30" s="633"/>
      <c r="BB30" s="633"/>
      <c r="BC30" s="633"/>
      <c r="BD30" s="633"/>
      <c r="BE30" s="633"/>
      <c r="BF30" s="633"/>
      <c r="BG30" s="633"/>
      <c r="BH30" s="633"/>
      <c r="BI30" s="633"/>
      <c r="BJ30" s="633"/>
      <c r="BK30" s="633"/>
      <c r="BL30" s="633"/>
      <c r="BM30" s="633"/>
      <c r="BN30" s="633"/>
      <c r="BO30" s="633"/>
      <c r="BP30" s="633"/>
      <c r="BQ30" s="633"/>
      <c r="BR30" s="633"/>
      <c r="BS30" s="633"/>
      <c r="BT30" s="633"/>
      <c r="BU30" s="633"/>
      <c r="BV30" s="633"/>
      <c r="BW30" s="633"/>
      <c r="BX30" s="633"/>
      <c r="BY30" s="633"/>
      <c r="BZ30" s="633"/>
      <c r="CA30" s="633"/>
      <c r="CB30" s="633"/>
      <c r="CC30" s="633"/>
      <c r="CD30" s="633"/>
      <c r="CE30" s="633"/>
      <c r="CF30" s="633"/>
      <c r="CG30" s="633"/>
      <c r="CH30" s="633"/>
      <c r="CI30" s="633"/>
      <c r="CJ30" s="633"/>
      <c r="CK30" s="633"/>
      <c r="CL30" s="633"/>
      <c r="CM30" s="633"/>
      <c r="CN30" s="633"/>
      <c r="CO30" s="633"/>
      <c r="CP30" s="633"/>
      <c r="CQ30" s="633"/>
      <c r="CR30" s="633"/>
      <c r="CS30" s="633"/>
      <c r="CT30" s="633"/>
      <c r="CU30" s="633"/>
      <c r="CV30" s="633"/>
      <c r="CW30" s="633"/>
      <c r="CX30" s="633"/>
      <c r="CY30" s="633"/>
      <c r="CZ30" s="633"/>
      <c r="DA30" s="633"/>
      <c r="DB30" s="633"/>
      <c r="DC30" s="633"/>
      <c r="DD30" s="633"/>
      <c r="DE30" s="633"/>
      <c r="DF30" s="633"/>
      <c r="DG30" s="633"/>
      <c r="DH30" s="633"/>
      <c r="DI30" s="633"/>
      <c r="DJ30" s="633"/>
      <c r="DK30" s="633"/>
      <c r="DL30" s="633"/>
      <c r="DM30" s="633"/>
      <c r="DN30" s="633"/>
      <c r="DO30" s="633"/>
      <c r="DP30" s="633"/>
      <c r="DQ30" s="633"/>
      <c r="DR30" s="633"/>
      <c r="DS30" s="633"/>
      <c r="DT30" s="633"/>
      <c r="DU30" s="633"/>
      <c r="DV30" s="633"/>
      <c r="DW30" s="633"/>
      <c r="DX30" s="633"/>
      <c r="DY30" s="633"/>
      <c r="DZ30" s="633"/>
      <c r="EA30" s="633"/>
      <c r="EB30" s="633"/>
      <c r="EC30" s="633"/>
      <c r="ED30" s="633"/>
      <c r="EE30" s="633"/>
      <c r="EF30" s="633"/>
      <c r="EG30" s="633"/>
      <c r="EH30" s="633"/>
      <c r="EI30" s="633"/>
      <c r="EJ30" s="633"/>
      <c r="EK30" s="633"/>
      <c r="EL30" s="633"/>
      <c r="EM30" s="633"/>
      <c r="EN30" s="633"/>
      <c r="EO30" s="633"/>
      <c r="EP30" s="633"/>
      <c r="EQ30" s="633"/>
      <c r="ER30" s="633"/>
      <c r="ES30" s="633"/>
      <c r="ET30" s="633"/>
      <c r="EU30" s="633"/>
      <c r="EV30" s="633"/>
      <c r="EW30" s="633"/>
      <c r="EX30" s="633"/>
      <c r="EY30" s="633"/>
      <c r="EZ30" s="633"/>
      <c r="FA30" s="633"/>
      <c r="FB30" s="633"/>
      <c r="FC30" s="633"/>
      <c r="FD30" s="633"/>
      <c r="FE30" s="633"/>
      <c r="FF30" s="633"/>
      <c r="FG30" s="633"/>
      <c r="FH30" s="633"/>
      <c r="FI30" s="633"/>
      <c r="FJ30" s="633"/>
      <c r="FK30" s="633"/>
      <c r="FL30" s="633"/>
      <c r="FM30" s="633"/>
      <c r="FN30" s="633"/>
      <c r="FO30" s="633"/>
      <c r="FP30" s="633"/>
      <c r="FQ30" s="633"/>
      <c r="FR30" s="633"/>
      <c r="FS30" s="633"/>
      <c r="FT30" s="633"/>
      <c r="FU30" s="633"/>
      <c r="FV30" s="633"/>
      <c r="FW30" s="633"/>
      <c r="FX30" s="633"/>
      <c r="FY30" s="633"/>
      <c r="FZ30" s="633"/>
      <c r="GA30" s="633"/>
      <c r="GB30" s="633"/>
      <c r="GC30" s="633"/>
      <c r="GD30" s="633"/>
      <c r="GE30" s="633"/>
      <c r="GF30" s="633"/>
      <c r="GG30" s="633"/>
      <c r="GH30" s="633"/>
      <c r="GI30" s="633"/>
      <c r="GJ30" s="633"/>
      <c r="GK30" s="633"/>
      <c r="GL30" s="633"/>
      <c r="GM30" s="633"/>
      <c r="GN30" s="633"/>
      <c r="GO30" s="633"/>
      <c r="GP30" s="633"/>
      <c r="GQ30" s="633"/>
      <c r="GR30" s="633"/>
      <c r="GS30" s="633"/>
      <c r="GT30" s="633"/>
      <c r="GU30" s="633"/>
      <c r="GV30" s="633"/>
      <c r="GW30" s="633"/>
      <c r="GX30" s="633"/>
      <c r="GY30" s="633"/>
      <c r="GZ30" s="633"/>
      <c r="HA30" s="633"/>
      <c r="HB30" s="633"/>
      <c r="HC30" s="633"/>
      <c r="HD30" s="633"/>
      <c r="HE30" s="633"/>
      <c r="HF30" s="633"/>
      <c r="HG30" s="633"/>
      <c r="HH30" s="633"/>
      <c r="HI30" s="633"/>
      <c r="HJ30" s="633"/>
      <c r="HK30" s="633"/>
      <c r="HL30" s="633"/>
      <c r="HM30" s="633"/>
      <c r="HN30" s="633"/>
      <c r="HO30" s="633"/>
      <c r="HP30" s="633"/>
      <c r="HQ30" s="633"/>
      <c r="HR30" s="633"/>
      <c r="HS30" s="633"/>
      <c r="HT30" s="633"/>
      <c r="HU30" s="633"/>
      <c r="HV30" s="633"/>
      <c r="HW30" s="633"/>
      <c r="HX30" s="633"/>
      <c r="HY30" s="633"/>
      <c r="HZ30" s="633"/>
      <c r="IA30" s="633"/>
      <c r="IB30" s="633"/>
      <c r="IC30" s="633"/>
      <c r="ID30" s="633"/>
      <c r="IE30" s="633"/>
      <c r="IF30" s="633"/>
      <c r="IG30" s="633"/>
      <c r="IH30" s="633"/>
      <c r="II30" s="633"/>
      <c r="IJ30" s="633"/>
      <c r="IK30" s="633"/>
      <c r="IL30" s="633"/>
      <c r="IM30" s="633"/>
      <c r="IN30" s="633"/>
      <c r="IO30" s="633"/>
      <c r="IP30" s="633"/>
      <c r="IQ30" s="633"/>
      <c r="IR30" s="633"/>
      <c r="IS30" s="633"/>
      <c r="IT30" s="633"/>
      <c r="IU30" s="633"/>
      <c r="IV30" s="633"/>
      <c r="IW30" s="633"/>
      <c r="IX30" s="633"/>
      <c r="IY30" s="633"/>
      <c r="IZ30" s="633"/>
      <c r="JA30" s="633"/>
      <c r="JB30" s="633"/>
      <c r="JC30" s="633"/>
      <c r="JD30" s="633"/>
      <c r="JE30" s="633"/>
      <c r="JF30" s="633"/>
      <c r="JG30" s="633"/>
      <c r="JH30" s="633"/>
      <c r="JI30" s="633"/>
      <c r="JJ30" s="633"/>
      <c r="JK30" s="633"/>
      <c r="JL30" s="633"/>
      <c r="JM30" s="633"/>
      <c r="JN30" s="633"/>
      <c r="JO30" s="633"/>
      <c r="JP30" s="633"/>
      <c r="JQ30" s="633"/>
      <c r="JR30" s="633"/>
      <c r="JS30" s="633"/>
      <c r="JT30" s="633"/>
      <c r="JU30" s="633"/>
      <c r="JV30" s="633"/>
      <c r="JW30" s="633"/>
      <c r="JX30" s="633"/>
      <c r="JY30" s="633"/>
      <c r="JZ30" s="633"/>
      <c r="KA30" s="633"/>
      <c r="KB30" s="633"/>
      <c r="KC30" s="633"/>
      <c r="KD30" s="633"/>
      <c r="KE30" s="633"/>
      <c r="KF30" s="633"/>
      <c r="KG30" s="633"/>
      <c r="KH30" s="633"/>
      <c r="KI30" s="633"/>
      <c r="KJ30" s="633"/>
      <c r="KK30" s="633"/>
      <c r="KL30" s="633"/>
      <c r="KM30" s="633"/>
      <c r="KN30" s="633"/>
      <c r="KO30" s="633"/>
      <c r="KP30" s="633"/>
      <c r="KQ30" s="633"/>
      <c r="KR30" s="633"/>
      <c r="KS30" s="633"/>
      <c r="KT30" s="633"/>
      <c r="KU30" s="633"/>
      <c r="KV30" s="633"/>
      <c r="KW30" s="633"/>
      <c r="KX30" s="633"/>
      <c r="KY30" s="633"/>
      <c r="KZ30" s="633"/>
      <c r="LA30" s="633"/>
      <c r="LB30" s="633"/>
      <c r="LC30" s="633"/>
      <c r="LD30" s="633"/>
      <c r="LE30" s="633"/>
      <c r="LF30" s="633"/>
      <c r="LG30" s="633"/>
      <c r="LH30" s="633"/>
      <c r="LI30" s="633"/>
      <c r="LJ30" s="633"/>
      <c r="LK30" s="633"/>
      <c r="LL30" s="633"/>
      <c r="LM30" s="633"/>
      <c r="LN30" s="633"/>
      <c r="LO30" s="633"/>
      <c r="LP30" s="633"/>
      <c r="LQ30" s="633"/>
      <c r="LR30" s="633"/>
      <c r="LS30" s="633"/>
      <c r="LT30" s="633"/>
      <c r="LU30" s="633"/>
      <c r="LV30" s="633"/>
      <c r="LW30" s="633"/>
      <c r="LX30" s="633"/>
      <c r="LY30" s="633"/>
      <c r="LZ30" s="633"/>
      <c r="MA30" s="633"/>
      <c r="MB30" s="633"/>
      <c r="MC30" s="633"/>
      <c r="MD30" s="633"/>
      <c r="ME30" s="633"/>
      <c r="MF30" s="633"/>
      <c r="MG30" s="633"/>
      <c r="MH30" s="633"/>
      <c r="MI30" s="633"/>
      <c r="MJ30" s="633"/>
      <c r="MK30" s="633"/>
      <c r="ML30" s="633"/>
      <c r="MM30" s="633"/>
      <c r="MN30" s="633"/>
      <c r="MO30" s="633"/>
      <c r="MP30" s="633"/>
      <c r="MQ30" s="633"/>
      <c r="MR30" s="633"/>
      <c r="MS30" s="633"/>
      <c r="MT30" s="633"/>
      <c r="MU30" s="633"/>
      <c r="MV30" s="633"/>
      <c r="MW30" s="633"/>
      <c r="MX30" s="633"/>
      <c r="MY30" s="633"/>
      <c r="MZ30" s="633"/>
      <c r="NA30" s="633"/>
      <c r="NB30" s="633"/>
      <c r="NC30" s="633"/>
      <c r="ND30" s="633"/>
      <c r="NE30" s="633"/>
      <c r="NF30" s="633"/>
      <c r="NG30" s="633"/>
      <c r="NH30" s="633"/>
      <c r="NI30" s="633"/>
      <c r="NJ30" s="633"/>
      <c r="NK30" s="633"/>
      <c r="NL30" s="633"/>
      <c r="NM30" s="633"/>
      <c r="NN30" s="633"/>
      <c r="NO30" s="633"/>
      <c r="NP30" s="633"/>
      <c r="NQ30" s="633"/>
      <c r="NR30" s="633"/>
      <c r="NS30" s="633"/>
      <c r="NT30" s="633"/>
      <c r="NU30" s="633"/>
      <c r="NV30" s="633"/>
      <c r="NW30" s="633"/>
      <c r="NX30" s="633"/>
      <c r="NY30" s="633"/>
      <c r="NZ30" s="633"/>
      <c r="OA30" s="633"/>
      <c r="OB30" s="633"/>
      <c r="OC30" s="633"/>
      <c r="OD30" s="633"/>
      <c r="OE30" s="633"/>
      <c r="OF30" s="633"/>
      <c r="OG30" s="633"/>
      <c r="OH30" s="633"/>
      <c r="OI30" s="633"/>
      <c r="OJ30" s="633"/>
      <c r="OK30" s="633"/>
      <c r="OL30" s="633"/>
      <c r="OM30" s="633"/>
      <c r="ON30" s="633"/>
      <c r="OO30" s="633"/>
      <c r="OP30" s="633"/>
      <c r="OQ30" s="633"/>
      <c r="OR30" s="633"/>
      <c r="OS30" s="633"/>
      <c r="OT30" s="633"/>
      <c r="OU30" s="633"/>
      <c r="OV30" s="633"/>
      <c r="OW30" s="633"/>
      <c r="OX30" s="633"/>
      <c r="OY30" s="633"/>
      <c r="OZ30" s="633"/>
      <c r="PA30" s="633"/>
      <c r="PB30" s="633"/>
      <c r="PC30" s="633"/>
      <c r="PD30" s="633"/>
      <c r="PE30" s="633"/>
      <c r="PF30" s="633"/>
      <c r="PG30" s="633"/>
      <c r="PH30" s="633"/>
      <c r="PI30" s="633"/>
      <c r="PJ30" s="633"/>
      <c r="PK30" s="633"/>
      <c r="PL30" s="633"/>
      <c r="PM30" s="633"/>
      <c r="PN30" s="633"/>
      <c r="PO30" s="633"/>
      <c r="PP30" s="633"/>
      <c r="PQ30" s="633"/>
      <c r="PR30" s="633"/>
      <c r="PS30" s="633"/>
      <c r="PT30" s="633"/>
      <c r="PU30" s="633"/>
      <c r="PV30" s="633"/>
      <c r="PW30" s="633"/>
      <c r="PX30" s="633"/>
      <c r="PY30" s="633"/>
      <c r="PZ30" s="633"/>
      <c r="QA30" s="633"/>
      <c r="QB30" s="633"/>
      <c r="QC30" s="633"/>
      <c r="QD30" s="633"/>
      <c r="QE30" s="633"/>
      <c r="QF30" s="633"/>
      <c r="QG30" s="633"/>
      <c r="QH30" s="633"/>
      <c r="QI30" s="633"/>
      <c r="QJ30" s="633"/>
      <c r="QK30" s="633"/>
      <c r="QL30" s="633"/>
      <c r="QM30" s="633"/>
      <c r="QN30" s="633"/>
      <c r="QO30" s="633"/>
      <c r="QP30" s="633"/>
      <c r="QQ30" s="633"/>
      <c r="QR30" s="633"/>
      <c r="QS30" s="633"/>
      <c r="QT30" s="633"/>
      <c r="QU30" s="633"/>
      <c r="QV30" s="633"/>
      <c r="QW30" s="633"/>
      <c r="QX30" s="633"/>
      <c r="QY30" s="633"/>
      <c r="QZ30" s="633"/>
      <c r="RA30" s="633"/>
      <c r="RB30" s="633"/>
      <c r="RC30" s="633"/>
      <c r="RD30" s="633"/>
      <c r="RE30" s="633"/>
      <c r="RF30" s="633"/>
      <c r="RG30" s="633"/>
      <c r="RH30" s="633"/>
      <c r="RI30" s="633"/>
      <c r="RJ30" s="633"/>
      <c r="RK30" s="633"/>
      <c r="RL30" s="633"/>
      <c r="RM30" s="633"/>
      <c r="RN30" s="633"/>
      <c r="RO30" s="633"/>
      <c r="RP30" s="633"/>
      <c r="RQ30" s="633"/>
      <c r="RR30" s="633"/>
      <c r="RS30" s="633"/>
      <c r="RT30" s="633"/>
      <c r="RU30" s="633"/>
      <c r="RV30" s="633"/>
      <c r="RW30" s="633"/>
      <c r="RX30" s="633"/>
      <c r="RY30" s="633"/>
      <c r="RZ30" s="633"/>
      <c r="SA30" s="633"/>
      <c r="SB30" s="633"/>
      <c r="SC30" s="633"/>
      <c r="SD30" s="633"/>
      <c r="SE30" s="633"/>
      <c r="SF30" s="633"/>
      <c r="SG30" s="633"/>
      <c r="SH30" s="633"/>
      <c r="SI30" s="633"/>
      <c r="SJ30" s="633"/>
      <c r="SK30" s="633"/>
      <c r="SL30" s="633"/>
      <c r="SM30" s="633"/>
      <c r="SN30" s="633"/>
      <c r="SO30" s="633"/>
      <c r="SP30" s="633"/>
      <c r="SQ30" s="633"/>
      <c r="SR30" s="633"/>
      <c r="SS30" s="633"/>
      <c r="ST30" s="633"/>
      <c r="SU30" s="633"/>
      <c r="SV30" s="633"/>
      <c r="SW30" s="633"/>
      <c r="SX30" s="633"/>
      <c r="SY30" s="633"/>
      <c r="SZ30" s="633"/>
      <c r="TA30" s="633"/>
      <c r="TB30" s="633"/>
      <c r="TC30" s="633"/>
      <c r="TD30" s="633"/>
      <c r="TE30" s="633"/>
      <c r="TF30" s="633"/>
      <c r="TG30" s="633"/>
      <c r="TH30" s="633"/>
      <c r="TI30" s="633"/>
      <c r="TJ30" s="633"/>
      <c r="TK30" s="633"/>
      <c r="TL30" s="633"/>
      <c r="TM30" s="633"/>
      <c r="TN30" s="633"/>
      <c r="TO30" s="633"/>
    </row>
    <row r="31" spans="1:1024" s="38" customFormat="1" ht="25.5" x14ac:dyDescent="0.25">
      <c r="A31" s="655">
        <v>26</v>
      </c>
      <c r="B31" s="655" t="s">
        <v>86</v>
      </c>
      <c r="C31" s="1148" t="s">
        <v>342</v>
      </c>
      <c r="D31" s="656">
        <v>1</v>
      </c>
      <c r="E31" s="656">
        <v>0.97</v>
      </c>
      <c r="F31" s="656">
        <v>1</v>
      </c>
      <c r="G31" s="656">
        <v>0.51300000000000001</v>
      </c>
      <c r="H31" s="656">
        <v>0.8</v>
      </c>
      <c r="I31" s="656">
        <v>0.13500000000000001</v>
      </c>
      <c r="J31" s="656">
        <v>5.3999999999999999E-2</v>
      </c>
      <c r="K31" s="656">
        <v>2.7E-2</v>
      </c>
      <c r="L31" s="656">
        <v>1</v>
      </c>
      <c r="M31" s="656">
        <v>0</v>
      </c>
      <c r="N31" s="656">
        <v>-0.9</v>
      </c>
      <c r="O31" s="131">
        <f t="shared" si="0"/>
        <v>0.41809090909090901</v>
      </c>
      <c r="P31" s="658"/>
      <c r="Q31" s="657"/>
      <c r="R31" s="657"/>
      <c r="S31" s="657"/>
      <c r="T31" s="657"/>
      <c r="U31" s="657"/>
      <c r="V31" s="657"/>
      <c r="W31" s="657"/>
      <c r="X31" s="657"/>
      <c r="Y31" s="657"/>
      <c r="Z31" s="657"/>
      <c r="AA31" s="657"/>
      <c r="AB31" s="657"/>
      <c r="AC31" s="657"/>
      <c r="AD31" s="657"/>
      <c r="AE31" s="657"/>
      <c r="AF31" s="657"/>
      <c r="AG31" s="657"/>
      <c r="AH31" s="657"/>
      <c r="AI31" s="657"/>
      <c r="AJ31" s="657"/>
      <c r="AK31" s="657"/>
      <c r="AL31" s="657"/>
      <c r="AM31" s="657"/>
      <c r="AN31" s="657"/>
      <c r="AO31" s="657"/>
      <c r="AP31" s="657"/>
      <c r="AQ31" s="657"/>
      <c r="AR31" s="657"/>
      <c r="AS31" s="657"/>
      <c r="AT31" s="657"/>
      <c r="AU31" s="657"/>
      <c r="AV31" s="657"/>
      <c r="AW31" s="657"/>
      <c r="AX31" s="657"/>
      <c r="AY31" s="657"/>
      <c r="AZ31" s="657"/>
      <c r="BA31" s="657"/>
      <c r="BB31" s="657"/>
      <c r="BC31" s="657"/>
      <c r="BD31" s="657"/>
      <c r="BE31" s="657"/>
      <c r="BF31" s="657"/>
      <c r="BG31" s="657"/>
      <c r="BH31" s="657"/>
      <c r="BI31" s="657"/>
      <c r="BJ31" s="657"/>
      <c r="BK31" s="657"/>
      <c r="BL31" s="657"/>
      <c r="BM31" s="657"/>
      <c r="BN31" s="657"/>
      <c r="BO31" s="657"/>
      <c r="BP31" s="657"/>
      <c r="BQ31" s="657"/>
      <c r="BR31" s="657"/>
      <c r="BS31" s="657"/>
      <c r="BT31" s="657"/>
      <c r="BU31" s="657"/>
      <c r="BV31" s="657"/>
      <c r="BW31" s="657"/>
      <c r="BX31" s="657"/>
      <c r="BY31" s="657"/>
      <c r="BZ31" s="657"/>
      <c r="CA31" s="657"/>
      <c r="CB31" s="657"/>
      <c r="CC31" s="657"/>
      <c r="CD31" s="657"/>
      <c r="CE31" s="657"/>
      <c r="CF31" s="657"/>
      <c r="CG31" s="657"/>
      <c r="CH31" s="657"/>
      <c r="CI31" s="657"/>
      <c r="CJ31" s="657"/>
      <c r="CK31" s="657"/>
      <c r="CL31" s="657"/>
      <c r="CM31" s="657"/>
      <c r="CN31" s="657"/>
      <c r="CO31" s="657"/>
      <c r="CP31" s="657"/>
      <c r="CQ31" s="657"/>
      <c r="CR31" s="657"/>
      <c r="CS31" s="657"/>
      <c r="CT31" s="657"/>
      <c r="CU31" s="657"/>
      <c r="CV31" s="657"/>
      <c r="CW31" s="657"/>
      <c r="CX31" s="657"/>
      <c r="CY31" s="657"/>
      <c r="CZ31" s="657"/>
      <c r="DA31" s="657"/>
      <c r="DB31" s="657"/>
      <c r="DC31" s="657"/>
      <c r="DD31" s="657"/>
      <c r="DE31" s="657"/>
      <c r="DF31" s="657"/>
      <c r="DG31" s="657"/>
      <c r="DH31" s="657"/>
      <c r="DI31" s="657"/>
      <c r="DJ31" s="657"/>
      <c r="DK31" s="657"/>
      <c r="DL31" s="657"/>
      <c r="DM31" s="657"/>
      <c r="DN31" s="657"/>
      <c r="DO31" s="657"/>
      <c r="DP31" s="657"/>
      <c r="DQ31" s="657"/>
      <c r="DR31" s="657"/>
      <c r="DS31" s="657"/>
      <c r="DT31" s="657"/>
      <c r="DU31" s="657"/>
      <c r="DV31" s="657"/>
      <c r="DW31" s="657"/>
      <c r="DX31" s="657"/>
      <c r="DY31" s="657"/>
      <c r="DZ31" s="657"/>
      <c r="EA31" s="657"/>
      <c r="EB31" s="657"/>
      <c r="EC31" s="657"/>
      <c r="ED31" s="657"/>
      <c r="EE31" s="657"/>
      <c r="EF31" s="657"/>
      <c r="EG31" s="657"/>
      <c r="EH31" s="657"/>
      <c r="EI31" s="657"/>
      <c r="EJ31" s="657"/>
      <c r="EK31" s="657"/>
      <c r="EL31" s="657"/>
      <c r="EM31" s="657"/>
      <c r="EN31" s="657"/>
      <c r="EO31" s="657"/>
      <c r="EP31" s="657"/>
      <c r="EQ31" s="657"/>
      <c r="ER31" s="657"/>
      <c r="ES31" s="657"/>
      <c r="ET31" s="657"/>
      <c r="EU31" s="657"/>
      <c r="EV31" s="657"/>
      <c r="EW31" s="657"/>
      <c r="EX31" s="657"/>
      <c r="EY31" s="657"/>
      <c r="EZ31" s="657"/>
      <c r="FA31" s="657"/>
      <c r="FB31" s="657"/>
      <c r="FC31" s="657"/>
      <c r="FD31" s="657"/>
      <c r="FE31" s="657"/>
      <c r="FF31" s="657"/>
      <c r="FG31" s="657"/>
      <c r="FH31" s="657"/>
      <c r="FI31" s="657"/>
      <c r="FJ31" s="657"/>
      <c r="FK31" s="657"/>
      <c r="FL31" s="657"/>
      <c r="FM31" s="657"/>
      <c r="FN31" s="657"/>
      <c r="FO31" s="657"/>
      <c r="FP31" s="657"/>
      <c r="FQ31" s="657"/>
      <c r="FR31" s="657"/>
      <c r="FS31" s="657"/>
      <c r="FT31" s="657"/>
      <c r="FU31" s="657"/>
      <c r="FV31" s="657"/>
      <c r="FW31" s="657"/>
      <c r="FX31" s="657"/>
      <c r="FY31" s="657"/>
      <c r="FZ31" s="657"/>
      <c r="GA31" s="657"/>
      <c r="GB31" s="657"/>
      <c r="GC31" s="657"/>
      <c r="GD31" s="657"/>
      <c r="GE31" s="657"/>
      <c r="GF31" s="657"/>
      <c r="GG31" s="657"/>
      <c r="GH31" s="657"/>
      <c r="GI31" s="657"/>
      <c r="GJ31" s="657"/>
      <c r="GK31" s="657"/>
      <c r="GL31" s="657"/>
      <c r="GM31" s="657"/>
      <c r="GN31" s="657"/>
      <c r="GO31" s="657"/>
      <c r="GP31" s="657"/>
      <c r="GQ31" s="657"/>
      <c r="GR31" s="657"/>
      <c r="GS31" s="657"/>
      <c r="GT31" s="657"/>
      <c r="GU31" s="657"/>
      <c r="GV31" s="657"/>
      <c r="GW31" s="657"/>
      <c r="GX31" s="657"/>
      <c r="GY31" s="657"/>
      <c r="GZ31" s="657"/>
      <c r="HA31" s="657"/>
      <c r="HB31" s="657"/>
      <c r="HC31" s="657"/>
      <c r="HD31" s="657"/>
      <c r="HE31" s="657"/>
      <c r="HF31" s="657"/>
      <c r="HG31" s="657"/>
      <c r="HH31" s="657"/>
      <c r="HI31" s="657"/>
      <c r="HJ31" s="657"/>
      <c r="HK31" s="657"/>
      <c r="HL31" s="657"/>
      <c r="HM31" s="657"/>
      <c r="HN31" s="657"/>
      <c r="HO31" s="657"/>
      <c r="HP31" s="657"/>
      <c r="HQ31" s="657"/>
      <c r="HR31" s="657"/>
      <c r="HS31" s="657"/>
      <c r="HT31" s="657"/>
      <c r="HU31" s="657"/>
      <c r="HV31" s="657"/>
      <c r="HW31" s="657"/>
      <c r="HX31" s="657"/>
      <c r="HY31" s="657"/>
      <c r="HZ31" s="657"/>
      <c r="IA31" s="657"/>
      <c r="IB31" s="657"/>
      <c r="IC31" s="657"/>
      <c r="ID31" s="657"/>
      <c r="IE31" s="657"/>
      <c r="IF31" s="657"/>
      <c r="IG31" s="657"/>
      <c r="IH31" s="657"/>
      <c r="II31" s="657"/>
      <c r="IJ31" s="657"/>
      <c r="IK31" s="657"/>
      <c r="IL31" s="657"/>
      <c r="IM31" s="657"/>
      <c r="IN31" s="657"/>
      <c r="IO31" s="657"/>
      <c r="IP31" s="657"/>
      <c r="IQ31" s="657"/>
      <c r="IR31" s="657"/>
      <c r="IS31" s="657"/>
      <c r="IT31" s="657"/>
      <c r="IU31" s="657"/>
      <c r="IV31" s="657"/>
      <c r="IW31" s="657"/>
      <c r="IX31" s="657"/>
      <c r="IY31" s="657"/>
      <c r="IZ31" s="657"/>
      <c r="JA31" s="657"/>
      <c r="JB31" s="657"/>
      <c r="JC31" s="657"/>
      <c r="JD31" s="657"/>
      <c r="JE31" s="657"/>
      <c r="JF31" s="657"/>
      <c r="JG31" s="657"/>
      <c r="JH31" s="657"/>
      <c r="JI31" s="657"/>
      <c r="JJ31" s="657"/>
      <c r="JK31" s="657"/>
      <c r="JL31" s="657"/>
      <c r="JM31" s="657"/>
      <c r="JN31" s="657"/>
      <c r="JO31" s="657"/>
      <c r="JP31" s="657"/>
      <c r="JQ31" s="657"/>
      <c r="JR31" s="657"/>
      <c r="JS31" s="657"/>
      <c r="JT31" s="657"/>
      <c r="JU31" s="657"/>
      <c r="JV31" s="657"/>
      <c r="JW31" s="657"/>
      <c r="JX31" s="657"/>
      <c r="JY31" s="657"/>
      <c r="JZ31" s="657"/>
      <c r="KA31" s="657"/>
      <c r="KB31" s="657"/>
      <c r="KC31" s="657"/>
      <c r="KD31" s="657"/>
      <c r="KE31" s="657"/>
      <c r="KF31" s="657"/>
      <c r="KG31" s="657"/>
      <c r="KH31" s="657"/>
      <c r="KI31" s="657"/>
      <c r="KJ31" s="657"/>
      <c r="KK31" s="657"/>
      <c r="KL31" s="657"/>
      <c r="KM31" s="657"/>
      <c r="KN31" s="657"/>
      <c r="KO31" s="657"/>
      <c r="KP31" s="657"/>
      <c r="KQ31" s="657"/>
      <c r="KR31" s="657"/>
      <c r="KS31" s="657"/>
      <c r="KT31" s="657"/>
      <c r="KU31" s="657"/>
      <c r="KV31" s="657"/>
      <c r="KW31" s="657"/>
      <c r="KX31" s="657"/>
      <c r="KY31" s="657"/>
      <c r="KZ31" s="657"/>
      <c r="LA31" s="657"/>
      <c r="LB31" s="657"/>
      <c r="LC31" s="657"/>
      <c r="LD31" s="657"/>
      <c r="LE31" s="657"/>
      <c r="LF31" s="657"/>
      <c r="LG31" s="657"/>
      <c r="LH31" s="657"/>
      <c r="LI31" s="657"/>
      <c r="LJ31" s="657"/>
      <c r="LK31" s="657"/>
      <c r="LL31" s="657"/>
      <c r="LM31" s="657"/>
      <c r="LN31" s="657"/>
      <c r="LO31" s="657"/>
      <c r="LP31" s="657"/>
      <c r="LQ31" s="657"/>
      <c r="LR31" s="657"/>
      <c r="LS31" s="657"/>
      <c r="LT31" s="657"/>
      <c r="LU31" s="657"/>
      <c r="LV31" s="657"/>
      <c r="LW31" s="657"/>
      <c r="LX31" s="657"/>
      <c r="LY31" s="657"/>
      <c r="LZ31" s="657"/>
      <c r="MA31" s="657"/>
      <c r="MB31" s="657"/>
      <c r="MC31" s="657"/>
      <c r="MD31" s="657"/>
      <c r="ME31" s="657"/>
      <c r="MF31" s="657"/>
      <c r="MG31" s="657"/>
      <c r="MH31" s="657"/>
      <c r="MI31" s="657"/>
      <c r="MJ31" s="657"/>
      <c r="MK31" s="657"/>
      <c r="ML31" s="657"/>
      <c r="MM31" s="657"/>
      <c r="MN31" s="657"/>
      <c r="MO31" s="657"/>
      <c r="MP31" s="657"/>
      <c r="MQ31" s="657"/>
      <c r="MR31" s="657"/>
      <c r="MS31" s="657"/>
      <c r="MT31" s="657"/>
      <c r="MU31" s="657"/>
      <c r="MV31" s="657"/>
      <c r="MW31" s="657"/>
      <c r="MX31" s="657"/>
      <c r="MY31" s="657"/>
      <c r="MZ31" s="657"/>
      <c r="NA31" s="657"/>
      <c r="NB31" s="657"/>
      <c r="NC31" s="657"/>
      <c r="ND31" s="657"/>
      <c r="NE31" s="657"/>
      <c r="NF31" s="657"/>
      <c r="NG31" s="657"/>
      <c r="NH31" s="657"/>
      <c r="NI31" s="657"/>
      <c r="NJ31" s="657"/>
      <c r="NK31" s="657"/>
      <c r="NL31" s="657"/>
      <c r="NM31" s="657"/>
      <c r="NN31" s="657"/>
      <c r="NO31" s="657"/>
      <c r="NP31" s="657"/>
      <c r="NQ31" s="657"/>
      <c r="NR31" s="657"/>
      <c r="NS31" s="657"/>
      <c r="NT31" s="657"/>
      <c r="NU31" s="657"/>
      <c r="NV31" s="657"/>
      <c r="NW31" s="657"/>
      <c r="NX31" s="657"/>
      <c r="NY31" s="657"/>
      <c r="NZ31" s="657"/>
      <c r="OA31" s="657"/>
      <c r="OB31" s="657"/>
      <c r="OC31" s="657"/>
      <c r="OD31" s="657"/>
      <c r="OE31" s="657"/>
      <c r="OF31" s="657"/>
      <c r="OG31" s="657"/>
      <c r="OH31" s="657"/>
      <c r="OI31" s="657"/>
      <c r="OJ31" s="657"/>
      <c r="OK31" s="657"/>
      <c r="OL31" s="657"/>
      <c r="OM31" s="657"/>
      <c r="ON31" s="657"/>
      <c r="OO31" s="657"/>
      <c r="OP31" s="657"/>
      <c r="OQ31" s="657"/>
      <c r="OR31" s="657"/>
      <c r="OS31" s="657"/>
      <c r="OT31" s="657"/>
      <c r="OU31" s="657"/>
      <c r="OV31" s="657"/>
      <c r="OW31" s="657"/>
      <c r="OX31" s="657"/>
      <c r="OY31" s="657"/>
      <c r="OZ31" s="657"/>
      <c r="PA31" s="657"/>
      <c r="PB31" s="657"/>
      <c r="PC31" s="657"/>
      <c r="PD31" s="657"/>
      <c r="PE31" s="657"/>
      <c r="PF31" s="657"/>
      <c r="PG31" s="657"/>
      <c r="PH31" s="657"/>
      <c r="PI31" s="657"/>
      <c r="PJ31" s="657"/>
      <c r="PK31" s="657"/>
      <c r="PL31" s="657"/>
      <c r="PM31" s="657"/>
      <c r="PN31" s="657"/>
      <c r="PO31" s="657"/>
      <c r="PP31" s="657"/>
      <c r="PQ31" s="657"/>
      <c r="PR31" s="657"/>
      <c r="PS31" s="657"/>
      <c r="PT31" s="657"/>
      <c r="PU31" s="657"/>
      <c r="PV31" s="657"/>
      <c r="PW31" s="657"/>
      <c r="PX31" s="657"/>
      <c r="PY31" s="657"/>
      <c r="PZ31" s="657"/>
      <c r="QA31" s="657"/>
      <c r="QB31" s="657"/>
      <c r="QC31" s="657"/>
      <c r="QD31" s="657"/>
      <c r="QE31" s="657"/>
      <c r="QF31" s="657"/>
      <c r="QG31" s="657"/>
      <c r="QH31" s="657"/>
      <c r="QI31" s="657"/>
      <c r="QJ31" s="657"/>
      <c r="QK31" s="657"/>
      <c r="QL31" s="657"/>
      <c r="QM31" s="657"/>
      <c r="QN31" s="657"/>
      <c r="QO31" s="657"/>
      <c r="QP31" s="657"/>
      <c r="QQ31" s="657"/>
      <c r="QR31" s="657"/>
      <c r="QS31" s="657"/>
      <c r="QT31" s="657"/>
      <c r="QU31" s="657"/>
      <c r="QV31" s="657"/>
      <c r="QW31" s="657"/>
      <c r="QX31" s="657"/>
      <c r="QY31" s="657"/>
      <c r="QZ31" s="657"/>
      <c r="RA31" s="657"/>
      <c r="RB31" s="657"/>
      <c r="RC31" s="657"/>
      <c r="RD31" s="657"/>
      <c r="RE31" s="657"/>
      <c r="RF31" s="657"/>
      <c r="RG31" s="657"/>
      <c r="RH31" s="657"/>
      <c r="RI31" s="657"/>
      <c r="RJ31" s="657"/>
      <c r="RK31" s="657"/>
      <c r="RL31" s="657"/>
      <c r="RM31" s="657"/>
      <c r="RN31" s="657"/>
      <c r="RO31" s="657"/>
      <c r="RP31" s="657"/>
      <c r="RQ31" s="657"/>
      <c r="RR31" s="657"/>
      <c r="RS31" s="657"/>
      <c r="RT31" s="657"/>
      <c r="RU31" s="657"/>
      <c r="RV31" s="657"/>
      <c r="RW31" s="657"/>
      <c r="RX31" s="657"/>
      <c r="RY31" s="657"/>
      <c r="RZ31" s="657"/>
      <c r="SA31" s="657"/>
      <c r="SB31" s="657"/>
      <c r="SC31" s="657"/>
      <c r="SD31" s="657"/>
      <c r="SE31" s="657"/>
      <c r="SF31" s="657"/>
      <c r="SG31" s="657"/>
      <c r="SH31" s="657"/>
      <c r="SI31" s="657"/>
      <c r="SJ31" s="657"/>
      <c r="SK31" s="657"/>
      <c r="SL31" s="657"/>
      <c r="SM31" s="657"/>
      <c r="SN31" s="657"/>
      <c r="SO31" s="657"/>
      <c r="SP31" s="657"/>
      <c r="SQ31" s="657"/>
      <c r="SR31" s="657"/>
      <c r="SS31" s="657"/>
      <c r="ST31" s="657"/>
      <c r="SU31" s="657"/>
      <c r="SV31" s="657"/>
      <c r="SW31" s="657"/>
      <c r="SX31" s="657"/>
      <c r="SY31" s="657"/>
      <c r="SZ31" s="657"/>
      <c r="TA31" s="657"/>
      <c r="TB31" s="657"/>
      <c r="TC31" s="657"/>
      <c r="TD31" s="657"/>
      <c r="TE31" s="657"/>
      <c r="TF31" s="657"/>
      <c r="TG31" s="657"/>
      <c r="TH31" s="657"/>
      <c r="TI31" s="657"/>
      <c r="TJ31" s="657"/>
      <c r="TK31" s="657"/>
      <c r="TL31" s="657"/>
      <c r="TM31" s="657"/>
      <c r="TN31" s="657"/>
      <c r="TO31" s="657"/>
    </row>
    <row r="32" spans="1:1024" s="38" customFormat="1" x14ac:dyDescent="0.25">
      <c r="A32" s="679">
        <v>27</v>
      </c>
      <c r="B32" s="679" t="s">
        <v>86</v>
      </c>
      <c r="C32" s="1026" t="s">
        <v>112</v>
      </c>
      <c r="D32" s="680">
        <v>1</v>
      </c>
      <c r="E32" s="680">
        <v>1</v>
      </c>
      <c r="F32" s="680">
        <v>1</v>
      </c>
      <c r="G32" s="680">
        <v>0.222</v>
      </c>
      <c r="H32" s="680">
        <v>5.5E-2</v>
      </c>
      <c r="I32" s="680">
        <v>0.111</v>
      </c>
      <c r="J32" s="680">
        <v>0</v>
      </c>
      <c r="K32" s="680">
        <v>0</v>
      </c>
      <c r="L32" s="680">
        <v>1</v>
      </c>
      <c r="M32" s="680">
        <v>0</v>
      </c>
      <c r="N32" s="680">
        <v>-5.5E-2</v>
      </c>
      <c r="O32" s="131">
        <f t="shared" si="0"/>
        <v>0.39390909090909093</v>
      </c>
      <c r="P32" s="682"/>
      <c r="Q32" s="681"/>
      <c r="R32" s="681"/>
      <c r="S32" s="681"/>
      <c r="T32" s="681"/>
      <c r="U32" s="681"/>
      <c r="V32" s="681"/>
      <c r="W32" s="681"/>
      <c r="X32" s="681"/>
      <c r="Y32" s="681"/>
      <c r="Z32" s="681"/>
      <c r="AA32" s="681"/>
      <c r="AB32" s="681"/>
      <c r="AC32" s="681"/>
      <c r="AD32" s="681"/>
      <c r="AE32" s="681"/>
      <c r="AF32" s="681"/>
      <c r="AG32" s="681"/>
      <c r="AH32" s="681"/>
      <c r="AI32" s="681"/>
      <c r="AJ32" s="681"/>
      <c r="AK32" s="681"/>
      <c r="AL32" s="681"/>
      <c r="AM32" s="681"/>
      <c r="AN32" s="681"/>
      <c r="AO32" s="681"/>
      <c r="AP32" s="681"/>
      <c r="AQ32" s="681"/>
      <c r="AR32" s="681"/>
      <c r="AS32" s="681"/>
      <c r="AT32" s="681"/>
      <c r="AU32" s="681"/>
      <c r="AV32" s="681"/>
      <c r="AW32" s="681"/>
      <c r="AX32" s="681"/>
      <c r="AY32" s="681"/>
      <c r="AZ32" s="681"/>
      <c r="BA32" s="681"/>
      <c r="BB32" s="681"/>
      <c r="BC32" s="681"/>
      <c r="BD32" s="681"/>
      <c r="BE32" s="681"/>
      <c r="BF32" s="681"/>
      <c r="BG32" s="681"/>
      <c r="BH32" s="681"/>
      <c r="BI32" s="681"/>
      <c r="BJ32" s="681"/>
      <c r="BK32" s="681"/>
      <c r="BL32" s="681"/>
      <c r="BM32" s="681"/>
      <c r="BN32" s="681"/>
      <c r="BO32" s="681"/>
      <c r="BP32" s="681"/>
      <c r="BQ32" s="681"/>
      <c r="BR32" s="681"/>
      <c r="BS32" s="681"/>
      <c r="BT32" s="681"/>
      <c r="BU32" s="681"/>
      <c r="BV32" s="681"/>
      <c r="BW32" s="681"/>
      <c r="BX32" s="681"/>
      <c r="BY32" s="681"/>
      <c r="BZ32" s="681"/>
      <c r="CA32" s="681"/>
      <c r="CB32" s="681"/>
      <c r="CC32" s="681"/>
      <c r="CD32" s="681"/>
      <c r="CE32" s="681"/>
      <c r="CF32" s="681"/>
      <c r="CG32" s="681"/>
      <c r="CH32" s="681"/>
      <c r="CI32" s="681"/>
      <c r="CJ32" s="681"/>
      <c r="CK32" s="681"/>
      <c r="CL32" s="681"/>
      <c r="CM32" s="681"/>
      <c r="CN32" s="681"/>
      <c r="CO32" s="681"/>
      <c r="CP32" s="681"/>
      <c r="CQ32" s="681"/>
      <c r="CR32" s="681"/>
      <c r="CS32" s="681"/>
      <c r="CT32" s="681"/>
      <c r="CU32" s="681"/>
      <c r="CV32" s="681"/>
      <c r="CW32" s="681"/>
      <c r="CX32" s="681"/>
      <c r="CY32" s="681"/>
      <c r="CZ32" s="681"/>
      <c r="DA32" s="681"/>
      <c r="DB32" s="681"/>
      <c r="DC32" s="681"/>
      <c r="DD32" s="681"/>
      <c r="DE32" s="681"/>
      <c r="DF32" s="681"/>
      <c r="DG32" s="681"/>
      <c r="DH32" s="681"/>
      <c r="DI32" s="681"/>
      <c r="DJ32" s="681"/>
      <c r="DK32" s="681"/>
      <c r="DL32" s="681"/>
      <c r="DM32" s="681"/>
      <c r="DN32" s="681"/>
      <c r="DO32" s="681"/>
      <c r="DP32" s="681"/>
      <c r="DQ32" s="681"/>
      <c r="DR32" s="681"/>
      <c r="DS32" s="681"/>
      <c r="DT32" s="681"/>
      <c r="DU32" s="681"/>
      <c r="DV32" s="681"/>
      <c r="DW32" s="681"/>
      <c r="DX32" s="681"/>
      <c r="DY32" s="681"/>
      <c r="DZ32" s="681"/>
      <c r="EA32" s="681"/>
      <c r="EB32" s="681"/>
      <c r="EC32" s="681"/>
      <c r="ED32" s="681"/>
      <c r="EE32" s="681"/>
      <c r="EF32" s="681"/>
      <c r="EG32" s="681"/>
      <c r="EH32" s="681"/>
      <c r="EI32" s="681"/>
      <c r="EJ32" s="681"/>
      <c r="EK32" s="681"/>
      <c r="EL32" s="681"/>
      <c r="EM32" s="681"/>
      <c r="EN32" s="681"/>
      <c r="EO32" s="681"/>
      <c r="EP32" s="681"/>
      <c r="EQ32" s="681"/>
      <c r="ER32" s="681"/>
      <c r="ES32" s="681"/>
      <c r="ET32" s="681"/>
      <c r="EU32" s="681"/>
      <c r="EV32" s="681"/>
      <c r="EW32" s="681"/>
      <c r="EX32" s="681"/>
      <c r="EY32" s="681"/>
      <c r="EZ32" s="681"/>
      <c r="FA32" s="681"/>
      <c r="FB32" s="681"/>
      <c r="FC32" s="681"/>
      <c r="FD32" s="681"/>
      <c r="FE32" s="681"/>
      <c r="FF32" s="681"/>
      <c r="FG32" s="681"/>
      <c r="FH32" s="681"/>
      <c r="FI32" s="681"/>
      <c r="FJ32" s="681"/>
      <c r="FK32" s="681"/>
      <c r="FL32" s="681"/>
      <c r="FM32" s="681"/>
      <c r="FN32" s="681"/>
      <c r="FO32" s="681"/>
      <c r="FP32" s="681"/>
      <c r="FQ32" s="681"/>
      <c r="FR32" s="681"/>
      <c r="FS32" s="681"/>
      <c r="FT32" s="681"/>
      <c r="FU32" s="681"/>
      <c r="FV32" s="681"/>
      <c r="FW32" s="681"/>
      <c r="FX32" s="681"/>
      <c r="FY32" s="681"/>
      <c r="FZ32" s="681"/>
      <c r="GA32" s="681"/>
      <c r="GB32" s="681"/>
      <c r="GC32" s="681"/>
      <c r="GD32" s="681"/>
      <c r="GE32" s="681"/>
      <c r="GF32" s="681"/>
      <c r="GG32" s="681"/>
      <c r="GH32" s="681"/>
      <c r="GI32" s="681"/>
      <c r="GJ32" s="681"/>
      <c r="GK32" s="681"/>
      <c r="GL32" s="681"/>
      <c r="GM32" s="681"/>
      <c r="GN32" s="681"/>
      <c r="GO32" s="681"/>
      <c r="GP32" s="681"/>
      <c r="GQ32" s="681"/>
      <c r="GR32" s="681"/>
      <c r="GS32" s="681"/>
      <c r="GT32" s="681"/>
      <c r="GU32" s="681"/>
      <c r="GV32" s="681"/>
      <c r="GW32" s="681"/>
      <c r="GX32" s="681"/>
      <c r="GY32" s="681"/>
      <c r="GZ32" s="681"/>
      <c r="HA32" s="681"/>
      <c r="HB32" s="681"/>
      <c r="HC32" s="681"/>
      <c r="HD32" s="681"/>
      <c r="HE32" s="681"/>
      <c r="HF32" s="681"/>
      <c r="HG32" s="681"/>
      <c r="HH32" s="681"/>
      <c r="HI32" s="681"/>
      <c r="HJ32" s="681"/>
      <c r="HK32" s="681"/>
      <c r="HL32" s="681"/>
      <c r="HM32" s="681"/>
      <c r="HN32" s="681"/>
      <c r="HO32" s="681"/>
      <c r="HP32" s="681"/>
      <c r="HQ32" s="681"/>
      <c r="HR32" s="681"/>
      <c r="HS32" s="681"/>
      <c r="HT32" s="681"/>
      <c r="HU32" s="681"/>
      <c r="HV32" s="681"/>
      <c r="HW32" s="681"/>
      <c r="HX32" s="681"/>
      <c r="HY32" s="681"/>
      <c r="HZ32" s="681"/>
      <c r="IA32" s="681"/>
      <c r="IB32" s="681"/>
      <c r="IC32" s="681"/>
      <c r="ID32" s="681"/>
      <c r="IE32" s="681"/>
      <c r="IF32" s="681"/>
      <c r="IG32" s="681"/>
      <c r="IH32" s="681"/>
      <c r="II32" s="681"/>
      <c r="IJ32" s="681"/>
      <c r="IK32" s="681"/>
      <c r="IL32" s="681"/>
      <c r="IM32" s="681"/>
      <c r="IN32" s="681"/>
      <c r="IO32" s="681"/>
      <c r="IP32" s="681"/>
      <c r="IQ32" s="681"/>
      <c r="IR32" s="681"/>
      <c r="IS32" s="681"/>
      <c r="IT32" s="681"/>
      <c r="IU32" s="681"/>
      <c r="IV32" s="681"/>
      <c r="IW32" s="681"/>
      <c r="IX32" s="681"/>
      <c r="IY32" s="681"/>
      <c r="IZ32" s="681"/>
      <c r="JA32" s="681"/>
      <c r="JB32" s="681"/>
      <c r="JC32" s="681"/>
      <c r="JD32" s="681"/>
      <c r="JE32" s="681"/>
      <c r="JF32" s="681"/>
      <c r="JG32" s="681"/>
      <c r="JH32" s="681"/>
      <c r="JI32" s="681"/>
      <c r="JJ32" s="681"/>
      <c r="JK32" s="681"/>
      <c r="JL32" s="681"/>
      <c r="JM32" s="681"/>
      <c r="JN32" s="681"/>
      <c r="JO32" s="681"/>
      <c r="JP32" s="681"/>
      <c r="JQ32" s="681"/>
      <c r="JR32" s="681"/>
      <c r="JS32" s="681"/>
      <c r="JT32" s="681"/>
      <c r="JU32" s="681"/>
      <c r="JV32" s="681"/>
      <c r="JW32" s="681"/>
      <c r="JX32" s="681"/>
      <c r="JY32" s="681"/>
      <c r="JZ32" s="681"/>
      <c r="KA32" s="681"/>
      <c r="KB32" s="681"/>
      <c r="KC32" s="681"/>
      <c r="KD32" s="681"/>
      <c r="KE32" s="681"/>
      <c r="KF32" s="681"/>
      <c r="KG32" s="681"/>
      <c r="KH32" s="681"/>
      <c r="KI32" s="681"/>
      <c r="KJ32" s="681"/>
      <c r="KK32" s="681"/>
      <c r="KL32" s="681"/>
      <c r="KM32" s="681"/>
      <c r="KN32" s="681"/>
      <c r="KO32" s="681"/>
      <c r="KP32" s="681"/>
      <c r="KQ32" s="681"/>
      <c r="KR32" s="681"/>
      <c r="KS32" s="681"/>
      <c r="KT32" s="681"/>
      <c r="KU32" s="681"/>
      <c r="KV32" s="681"/>
      <c r="KW32" s="681"/>
      <c r="KX32" s="681"/>
      <c r="KY32" s="681"/>
      <c r="KZ32" s="681"/>
      <c r="LA32" s="681"/>
      <c r="LB32" s="681"/>
      <c r="LC32" s="681"/>
      <c r="LD32" s="681"/>
      <c r="LE32" s="681"/>
      <c r="LF32" s="681"/>
      <c r="LG32" s="681"/>
      <c r="LH32" s="681"/>
      <c r="LI32" s="681"/>
      <c r="LJ32" s="681"/>
      <c r="LK32" s="681"/>
      <c r="LL32" s="681"/>
      <c r="LM32" s="681"/>
      <c r="LN32" s="681"/>
      <c r="LO32" s="681"/>
      <c r="LP32" s="681"/>
      <c r="LQ32" s="681"/>
      <c r="LR32" s="681"/>
      <c r="LS32" s="681"/>
      <c r="LT32" s="681"/>
      <c r="LU32" s="681"/>
      <c r="LV32" s="681"/>
      <c r="LW32" s="681"/>
      <c r="LX32" s="681"/>
      <c r="LY32" s="681"/>
      <c r="LZ32" s="681"/>
      <c r="MA32" s="681"/>
      <c r="MB32" s="681"/>
      <c r="MC32" s="681"/>
      <c r="MD32" s="681"/>
      <c r="ME32" s="681"/>
      <c r="MF32" s="681"/>
      <c r="MG32" s="681"/>
      <c r="MH32" s="681"/>
      <c r="MI32" s="681"/>
      <c r="MJ32" s="681"/>
      <c r="MK32" s="681"/>
      <c r="ML32" s="681"/>
      <c r="MM32" s="681"/>
      <c r="MN32" s="681"/>
      <c r="MO32" s="681"/>
      <c r="MP32" s="681"/>
      <c r="MQ32" s="681"/>
      <c r="MR32" s="681"/>
      <c r="MS32" s="681"/>
      <c r="MT32" s="681"/>
      <c r="MU32" s="681"/>
      <c r="MV32" s="681"/>
      <c r="MW32" s="681"/>
      <c r="MX32" s="681"/>
      <c r="MY32" s="681"/>
      <c r="MZ32" s="681"/>
      <c r="NA32" s="681"/>
      <c r="NB32" s="681"/>
      <c r="NC32" s="681"/>
      <c r="ND32" s="681"/>
      <c r="NE32" s="681"/>
      <c r="NF32" s="681"/>
      <c r="NG32" s="681"/>
      <c r="NH32" s="681"/>
      <c r="NI32" s="681"/>
      <c r="NJ32" s="681"/>
      <c r="NK32" s="681"/>
      <c r="NL32" s="681"/>
      <c r="NM32" s="681"/>
      <c r="NN32" s="681"/>
      <c r="NO32" s="681"/>
      <c r="NP32" s="681"/>
      <c r="NQ32" s="681"/>
      <c r="NR32" s="681"/>
      <c r="NS32" s="681"/>
      <c r="NT32" s="681"/>
      <c r="NU32" s="681"/>
      <c r="NV32" s="681"/>
      <c r="NW32" s="681"/>
      <c r="NX32" s="681"/>
      <c r="NY32" s="681"/>
      <c r="NZ32" s="681"/>
      <c r="OA32" s="681"/>
      <c r="OB32" s="681"/>
      <c r="OC32" s="681"/>
      <c r="OD32" s="681"/>
      <c r="OE32" s="681"/>
      <c r="OF32" s="681"/>
      <c r="OG32" s="681"/>
      <c r="OH32" s="681"/>
      <c r="OI32" s="681"/>
      <c r="OJ32" s="681"/>
      <c r="OK32" s="681"/>
      <c r="OL32" s="681"/>
      <c r="OM32" s="681"/>
      <c r="ON32" s="681"/>
      <c r="OO32" s="681"/>
      <c r="OP32" s="681"/>
      <c r="OQ32" s="681"/>
      <c r="OR32" s="681"/>
      <c r="OS32" s="681"/>
      <c r="OT32" s="681"/>
      <c r="OU32" s="681"/>
      <c r="OV32" s="681"/>
      <c r="OW32" s="681"/>
      <c r="OX32" s="681"/>
      <c r="OY32" s="681"/>
      <c r="OZ32" s="681"/>
      <c r="PA32" s="681"/>
      <c r="PB32" s="681"/>
      <c r="PC32" s="681"/>
      <c r="PD32" s="681"/>
      <c r="PE32" s="681"/>
      <c r="PF32" s="681"/>
      <c r="PG32" s="681"/>
      <c r="PH32" s="681"/>
      <c r="PI32" s="681"/>
      <c r="PJ32" s="681"/>
      <c r="PK32" s="681"/>
      <c r="PL32" s="681"/>
      <c r="PM32" s="681"/>
      <c r="PN32" s="681"/>
      <c r="PO32" s="681"/>
      <c r="PP32" s="681"/>
      <c r="PQ32" s="681"/>
      <c r="PR32" s="681"/>
      <c r="PS32" s="681"/>
      <c r="PT32" s="681"/>
      <c r="PU32" s="681"/>
      <c r="PV32" s="681"/>
      <c r="PW32" s="681"/>
      <c r="PX32" s="681"/>
      <c r="PY32" s="681"/>
      <c r="PZ32" s="681"/>
      <c r="QA32" s="681"/>
      <c r="QB32" s="681"/>
      <c r="QC32" s="681"/>
      <c r="QD32" s="681"/>
      <c r="QE32" s="681"/>
      <c r="QF32" s="681"/>
      <c r="QG32" s="681"/>
      <c r="QH32" s="681"/>
      <c r="QI32" s="681"/>
      <c r="QJ32" s="681"/>
      <c r="QK32" s="681"/>
      <c r="QL32" s="681"/>
      <c r="QM32" s="681"/>
      <c r="QN32" s="681"/>
      <c r="QO32" s="681"/>
      <c r="QP32" s="681"/>
      <c r="QQ32" s="681"/>
      <c r="QR32" s="681"/>
      <c r="QS32" s="681"/>
      <c r="QT32" s="681"/>
      <c r="QU32" s="681"/>
      <c r="QV32" s="681"/>
      <c r="QW32" s="681"/>
      <c r="QX32" s="681"/>
      <c r="QY32" s="681"/>
      <c r="QZ32" s="681"/>
      <c r="RA32" s="681"/>
      <c r="RB32" s="681"/>
      <c r="RC32" s="681"/>
      <c r="RD32" s="681"/>
      <c r="RE32" s="681"/>
      <c r="RF32" s="681"/>
      <c r="RG32" s="681"/>
      <c r="RH32" s="681"/>
      <c r="RI32" s="681"/>
      <c r="RJ32" s="681"/>
      <c r="RK32" s="681"/>
      <c r="RL32" s="681"/>
      <c r="RM32" s="681"/>
      <c r="RN32" s="681"/>
      <c r="RO32" s="681"/>
      <c r="RP32" s="681"/>
      <c r="RQ32" s="681"/>
      <c r="RR32" s="681"/>
      <c r="RS32" s="681"/>
      <c r="RT32" s="681"/>
      <c r="RU32" s="681"/>
      <c r="RV32" s="681"/>
      <c r="RW32" s="681"/>
      <c r="RX32" s="681"/>
      <c r="RY32" s="681"/>
      <c r="RZ32" s="681"/>
      <c r="SA32" s="681"/>
      <c r="SB32" s="681"/>
      <c r="SC32" s="681"/>
      <c r="SD32" s="681"/>
      <c r="SE32" s="681"/>
      <c r="SF32" s="681"/>
      <c r="SG32" s="681"/>
      <c r="SH32" s="681"/>
      <c r="SI32" s="681"/>
      <c r="SJ32" s="681"/>
      <c r="SK32" s="681"/>
      <c r="SL32" s="681"/>
      <c r="SM32" s="681"/>
      <c r="SN32" s="681"/>
      <c r="SO32" s="681"/>
      <c r="SP32" s="681"/>
      <c r="SQ32" s="681"/>
      <c r="SR32" s="681"/>
      <c r="SS32" s="681"/>
      <c r="ST32" s="681"/>
      <c r="SU32" s="681"/>
      <c r="SV32" s="681"/>
      <c r="SW32" s="681"/>
      <c r="SX32" s="681"/>
      <c r="SY32" s="681"/>
      <c r="SZ32" s="681"/>
      <c r="TA32" s="681"/>
      <c r="TB32" s="681"/>
      <c r="TC32" s="681"/>
      <c r="TD32" s="681"/>
      <c r="TE32" s="681"/>
      <c r="TF32" s="681"/>
      <c r="TG32" s="681"/>
      <c r="TH32" s="681"/>
      <c r="TI32" s="681"/>
      <c r="TJ32" s="681"/>
      <c r="TK32" s="681"/>
      <c r="TL32" s="681"/>
      <c r="TM32" s="681"/>
      <c r="TN32" s="681"/>
      <c r="TO32" s="681"/>
    </row>
    <row r="33" spans="1:535" s="38" customFormat="1" ht="25.5" x14ac:dyDescent="0.25">
      <c r="A33" s="706">
        <v>28</v>
      </c>
      <c r="B33" s="706" t="s">
        <v>86</v>
      </c>
      <c r="C33" s="1148" t="s">
        <v>343</v>
      </c>
      <c r="D33" s="707">
        <v>1</v>
      </c>
      <c r="E33" s="707">
        <v>0.94</v>
      </c>
      <c r="F33" s="707">
        <v>0.45</v>
      </c>
      <c r="G33" s="707">
        <v>0.62</v>
      </c>
      <c r="H33" s="707">
        <v>0.09</v>
      </c>
      <c r="I33" s="707">
        <v>0.06</v>
      </c>
      <c r="J33" s="707">
        <v>0</v>
      </c>
      <c r="K33" s="707">
        <v>0.12</v>
      </c>
      <c r="L33" s="707">
        <v>1</v>
      </c>
      <c r="M33" s="707">
        <v>0</v>
      </c>
      <c r="N33" s="707">
        <v>-0.06</v>
      </c>
      <c r="O33" s="131">
        <f t="shared" si="0"/>
        <v>0.38363636363636372</v>
      </c>
      <c r="P33" s="708"/>
      <c r="Q33" s="704"/>
      <c r="R33" s="704"/>
      <c r="S33" s="704"/>
      <c r="T33" s="704"/>
      <c r="U33" s="704"/>
      <c r="V33" s="704"/>
      <c r="W33" s="704"/>
      <c r="X33" s="704"/>
      <c r="Y33" s="704"/>
      <c r="Z33" s="704"/>
      <c r="AA33" s="704"/>
      <c r="AB33" s="704"/>
      <c r="AC33" s="704"/>
      <c r="AD33" s="704"/>
      <c r="AE33" s="704"/>
      <c r="AF33" s="704"/>
      <c r="AG33" s="704"/>
      <c r="AH33" s="704"/>
      <c r="AI33" s="704"/>
      <c r="AJ33" s="704"/>
      <c r="AK33" s="704"/>
      <c r="AL33" s="704"/>
      <c r="AM33" s="704"/>
      <c r="AN33" s="704"/>
      <c r="AO33" s="704"/>
      <c r="AP33" s="704"/>
      <c r="AQ33" s="704"/>
      <c r="AR33" s="704"/>
      <c r="AS33" s="704"/>
      <c r="AT33" s="704"/>
      <c r="AU33" s="704"/>
      <c r="AV33" s="704"/>
      <c r="AW33" s="704"/>
      <c r="AX33" s="704"/>
      <c r="AY33" s="704"/>
      <c r="AZ33" s="704"/>
      <c r="BA33" s="704"/>
      <c r="BB33" s="704"/>
      <c r="BC33" s="704"/>
      <c r="BD33" s="704"/>
      <c r="BE33" s="704"/>
      <c r="BF33" s="704"/>
      <c r="BG33" s="704"/>
      <c r="BH33" s="704"/>
      <c r="BI33" s="704"/>
      <c r="BJ33" s="704"/>
      <c r="BK33" s="704"/>
      <c r="BL33" s="704"/>
      <c r="BM33" s="704"/>
      <c r="BN33" s="704"/>
      <c r="BO33" s="704"/>
      <c r="BP33" s="704"/>
      <c r="BQ33" s="704"/>
      <c r="BR33" s="704"/>
      <c r="BS33" s="704"/>
      <c r="BT33" s="704"/>
      <c r="BU33" s="704"/>
      <c r="BV33" s="704"/>
      <c r="BW33" s="704"/>
      <c r="BX33" s="704"/>
      <c r="BY33" s="704"/>
      <c r="BZ33" s="704"/>
      <c r="CA33" s="704"/>
      <c r="CB33" s="704"/>
      <c r="CC33" s="704"/>
      <c r="CD33" s="704"/>
      <c r="CE33" s="704"/>
      <c r="CF33" s="704"/>
      <c r="CG33" s="704"/>
      <c r="CH33" s="704"/>
      <c r="CI33" s="704"/>
      <c r="CJ33" s="704"/>
      <c r="CK33" s="704"/>
      <c r="CL33" s="704"/>
      <c r="CM33" s="704"/>
      <c r="CN33" s="704"/>
      <c r="CO33" s="704"/>
      <c r="CP33" s="704"/>
      <c r="CQ33" s="704"/>
      <c r="CR33" s="704"/>
      <c r="CS33" s="704"/>
      <c r="CT33" s="704"/>
      <c r="CU33" s="704"/>
      <c r="CV33" s="704"/>
      <c r="CW33" s="704"/>
      <c r="CX33" s="704"/>
      <c r="CY33" s="704"/>
      <c r="CZ33" s="704"/>
      <c r="DA33" s="704"/>
      <c r="DB33" s="704"/>
      <c r="DC33" s="704"/>
      <c r="DD33" s="704"/>
      <c r="DE33" s="704"/>
      <c r="DF33" s="704"/>
      <c r="DG33" s="704"/>
      <c r="DH33" s="704"/>
      <c r="DI33" s="704"/>
      <c r="DJ33" s="704"/>
      <c r="DK33" s="704"/>
      <c r="DL33" s="704"/>
      <c r="DM33" s="704"/>
      <c r="DN33" s="704"/>
      <c r="DO33" s="704"/>
      <c r="DP33" s="704"/>
      <c r="DQ33" s="704"/>
      <c r="DR33" s="704"/>
      <c r="DS33" s="704"/>
      <c r="DT33" s="704"/>
      <c r="DU33" s="704"/>
      <c r="DV33" s="704"/>
      <c r="DW33" s="704"/>
      <c r="DX33" s="704"/>
      <c r="DY33" s="704"/>
      <c r="DZ33" s="704"/>
      <c r="EA33" s="704"/>
      <c r="EB33" s="704"/>
      <c r="EC33" s="704"/>
      <c r="ED33" s="704"/>
      <c r="EE33" s="704"/>
      <c r="EF33" s="704"/>
      <c r="EG33" s="704"/>
      <c r="EH33" s="704"/>
      <c r="EI33" s="704"/>
      <c r="EJ33" s="704"/>
      <c r="EK33" s="704"/>
      <c r="EL33" s="704"/>
      <c r="EM33" s="704"/>
      <c r="EN33" s="704"/>
      <c r="EO33" s="704"/>
      <c r="EP33" s="704"/>
      <c r="EQ33" s="704"/>
      <c r="ER33" s="704"/>
      <c r="ES33" s="704"/>
      <c r="ET33" s="704"/>
      <c r="EU33" s="704"/>
      <c r="EV33" s="704"/>
      <c r="EW33" s="704"/>
      <c r="EX33" s="704"/>
      <c r="EY33" s="704"/>
      <c r="EZ33" s="704"/>
      <c r="FA33" s="704"/>
      <c r="FB33" s="704"/>
      <c r="FC33" s="704"/>
      <c r="FD33" s="704"/>
      <c r="FE33" s="704"/>
      <c r="FF33" s="704"/>
      <c r="FG33" s="704"/>
      <c r="FH33" s="704"/>
      <c r="FI33" s="704"/>
      <c r="FJ33" s="704"/>
      <c r="FK33" s="704"/>
      <c r="FL33" s="704"/>
      <c r="FM33" s="704"/>
      <c r="FN33" s="704"/>
      <c r="FO33" s="704"/>
      <c r="FP33" s="704"/>
      <c r="FQ33" s="704"/>
      <c r="FR33" s="704"/>
      <c r="FS33" s="704"/>
      <c r="FT33" s="704"/>
      <c r="FU33" s="704"/>
      <c r="FV33" s="704"/>
      <c r="FW33" s="704"/>
      <c r="FX33" s="704"/>
      <c r="FY33" s="704"/>
      <c r="FZ33" s="704"/>
      <c r="GA33" s="704"/>
      <c r="GB33" s="704"/>
      <c r="GC33" s="704"/>
      <c r="GD33" s="704"/>
      <c r="GE33" s="704"/>
      <c r="GF33" s="704"/>
      <c r="GG33" s="704"/>
      <c r="GH33" s="704"/>
      <c r="GI33" s="704"/>
      <c r="GJ33" s="704"/>
      <c r="GK33" s="704"/>
      <c r="GL33" s="704"/>
      <c r="GM33" s="704"/>
      <c r="GN33" s="704"/>
      <c r="GO33" s="704"/>
      <c r="GP33" s="704"/>
      <c r="GQ33" s="704"/>
      <c r="GR33" s="704"/>
      <c r="GS33" s="704"/>
      <c r="GT33" s="704"/>
      <c r="GU33" s="704"/>
      <c r="GV33" s="704"/>
      <c r="GW33" s="704"/>
      <c r="GX33" s="704"/>
      <c r="GY33" s="704"/>
      <c r="GZ33" s="704"/>
      <c r="HA33" s="704"/>
      <c r="HB33" s="704"/>
      <c r="HC33" s="704"/>
      <c r="HD33" s="704"/>
      <c r="HE33" s="704"/>
      <c r="HF33" s="704"/>
      <c r="HG33" s="704"/>
      <c r="HH33" s="704"/>
      <c r="HI33" s="704"/>
      <c r="HJ33" s="704"/>
      <c r="HK33" s="704"/>
      <c r="HL33" s="704"/>
      <c r="HM33" s="704"/>
      <c r="HN33" s="704"/>
      <c r="HO33" s="704"/>
      <c r="HP33" s="704"/>
      <c r="HQ33" s="704"/>
      <c r="HR33" s="704"/>
      <c r="HS33" s="704"/>
      <c r="HT33" s="704"/>
      <c r="HU33" s="704"/>
      <c r="HV33" s="704"/>
      <c r="HW33" s="704"/>
      <c r="HX33" s="704"/>
      <c r="HY33" s="704"/>
      <c r="HZ33" s="704"/>
      <c r="IA33" s="704"/>
      <c r="IB33" s="704"/>
      <c r="IC33" s="704"/>
      <c r="ID33" s="704"/>
      <c r="IE33" s="704"/>
      <c r="IF33" s="704"/>
      <c r="IG33" s="704"/>
      <c r="IH33" s="704"/>
      <c r="II33" s="704"/>
      <c r="IJ33" s="704"/>
      <c r="IK33" s="704"/>
      <c r="IL33" s="704"/>
      <c r="IM33" s="704"/>
      <c r="IN33" s="704"/>
      <c r="IO33" s="704"/>
      <c r="IP33" s="704"/>
      <c r="IQ33" s="704"/>
      <c r="IR33" s="704"/>
      <c r="IS33" s="704"/>
      <c r="IT33" s="704"/>
      <c r="IU33" s="704"/>
      <c r="IV33" s="704"/>
      <c r="IW33" s="704"/>
      <c r="IX33" s="704"/>
      <c r="IY33" s="704"/>
      <c r="IZ33" s="704"/>
      <c r="JA33" s="704"/>
      <c r="JB33" s="704"/>
      <c r="JC33" s="704"/>
      <c r="JD33" s="704"/>
      <c r="JE33" s="704"/>
      <c r="JF33" s="704"/>
      <c r="JG33" s="704"/>
      <c r="JH33" s="704"/>
      <c r="JI33" s="704"/>
      <c r="JJ33" s="704"/>
      <c r="JK33" s="704"/>
      <c r="JL33" s="704"/>
      <c r="JM33" s="704"/>
      <c r="JN33" s="704"/>
      <c r="JO33" s="704"/>
      <c r="JP33" s="704"/>
      <c r="JQ33" s="704"/>
      <c r="JR33" s="704"/>
      <c r="JS33" s="704"/>
      <c r="JT33" s="704"/>
      <c r="JU33" s="704"/>
      <c r="JV33" s="704"/>
      <c r="JW33" s="704"/>
      <c r="JX33" s="704"/>
      <c r="JY33" s="704"/>
      <c r="JZ33" s="704"/>
      <c r="KA33" s="704"/>
      <c r="KB33" s="704"/>
      <c r="KC33" s="704"/>
      <c r="KD33" s="704"/>
      <c r="KE33" s="704"/>
      <c r="KF33" s="704"/>
      <c r="KG33" s="704"/>
      <c r="KH33" s="704"/>
      <c r="KI33" s="704"/>
      <c r="KJ33" s="704"/>
      <c r="KK33" s="704"/>
      <c r="KL33" s="704"/>
      <c r="KM33" s="704"/>
      <c r="KN33" s="704"/>
      <c r="KO33" s="704"/>
      <c r="KP33" s="704"/>
      <c r="KQ33" s="704"/>
      <c r="KR33" s="704"/>
      <c r="KS33" s="704"/>
      <c r="KT33" s="704"/>
      <c r="KU33" s="704"/>
      <c r="KV33" s="704"/>
      <c r="KW33" s="704"/>
      <c r="KX33" s="704"/>
      <c r="KY33" s="704"/>
      <c r="KZ33" s="704"/>
      <c r="LA33" s="704"/>
      <c r="LB33" s="704"/>
      <c r="LC33" s="704"/>
      <c r="LD33" s="704"/>
      <c r="LE33" s="704"/>
      <c r="LF33" s="704"/>
      <c r="LG33" s="704"/>
      <c r="LH33" s="704"/>
      <c r="LI33" s="704"/>
      <c r="LJ33" s="704"/>
      <c r="LK33" s="704"/>
      <c r="LL33" s="704"/>
      <c r="LM33" s="704"/>
      <c r="LN33" s="704"/>
      <c r="LO33" s="704"/>
      <c r="LP33" s="704"/>
      <c r="LQ33" s="704"/>
      <c r="LR33" s="704"/>
      <c r="LS33" s="704"/>
      <c r="LT33" s="704"/>
      <c r="LU33" s="704"/>
      <c r="LV33" s="704"/>
      <c r="LW33" s="704"/>
      <c r="LX33" s="704"/>
      <c r="LY33" s="704"/>
      <c r="LZ33" s="704"/>
      <c r="MA33" s="704"/>
      <c r="MB33" s="704"/>
      <c r="MC33" s="704"/>
      <c r="MD33" s="704"/>
      <c r="ME33" s="704"/>
      <c r="MF33" s="704"/>
      <c r="MG33" s="704"/>
      <c r="MH33" s="704"/>
      <c r="MI33" s="704"/>
      <c r="MJ33" s="704"/>
      <c r="MK33" s="704"/>
      <c r="ML33" s="704"/>
      <c r="MM33" s="704"/>
      <c r="MN33" s="704"/>
      <c r="MO33" s="704"/>
      <c r="MP33" s="704"/>
      <c r="MQ33" s="704"/>
      <c r="MR33" s="704"/>
      <c r="MS33" s="704"/>
      <c r="MT33" s="704"/>
      <c r="MU33" s="704"/>
      <c r="MV33" s="704"/>
      <c r="MW33" s="704"/>
      <c r="MX33" s="704"/>
      <c r="MY33" s="704"/>
      <c r="MZ33" s="704"/>
      <c r="NA33" s="704"/>
      <c r="NB33" s="704"/>
      <c r="NC33" s="704"/>
      <c r="ND33" s="704"/>
      <c r="NE33" s="704"/>
      <c r="NF33" s="704"/>
      <c r="NG33" s="704"/>
      <c r="NH33" s="704"/>
      <c r="NI33" s="704"/>
      <c r="NJ33" s="704"/>
      <c r="NK33" s="704"/>
      <c r="NL33" s="704"/>
      <c r="NM33" s="704"/>
      <c r="NN33" s="704"/>
      <c r="NO33" s="704"/>
      <c r="NP33" s="704"/>
      <c r="NQ33" s="704"/>
      <c r="NR33" s="704"/>
      <c r="NS33" s="704"/>
      <c r="NT33" s="704"/>
      <c r="NU33" s="704"/>
      <c r="NV33" s="704"/>
      <c r="NW33" s="704"/>
      <c r="NX33" s="704"/>
      <c r="NY33" s="704"/>
      <c r="NZ33" s="704"/>
      <c r="OA33" s="704"/>
      <c r="OB33" s="704"/>
      <c r="OC33" s="704"/>
      <c r="OD33" s="704"/>
      <c r="OE33" s="704"/>
      <c r="OF33" s="704"/>
      <c r="OG33" s="704"/>
      <c r="OH33" s="704"/>
      <c r="OI33" s="704"/>
      <c r="OJ33" s="704"/>
      <c r="OK33" s="704"/>
      <c r="OL33" s="704"/>
      <c r="OM33" s="704"/>
      <c r="ON33" s="704"/>
      <c r="OO33" s="704"/>
      <c r="OP33" s="704"/>
      <c r="OQ33" s="704"/>
      <c r="OR33" s="704"/>
      <c r="OS33" s="704"/>
      <c r="OT33" s="704"/>
      <c r="OU33" s="704"/>
      <c r="OV33" s="704"/>
      <c r="OW33" s="704"/>
      <c r="OX33" s="704"/>
      <c r="OY33" s="704"/>
      <c r="OZ33" s="704"/>
      <c r="PA33" s="704"/>
      <c r="PB33" s="704"/>
      <c r="PC33" s="704"/>
      <c r="PD33" s="704"/>
      <c r="PE33" s="704"/>
      <c r="PF33" s="704"/>
      <c r="PG33" s="704"/>
      <c r="PH33" s="704"/>
      <c r="PI33" s="704"/>
      <c r="PJ33" s="704"/>
      <c r="PK33" s="704"/>
      <c r="PL33" s="704"/>
      <c r="PM33" s="704"/>
      <c r="PN33" s="704"/>
      <c r="PO33" s="704"/>
      <c r="PP33" s="704"/>
      <c r="PQ33" s="704"/>
      <c r="PR33" s="704"/>
      <c r="PS33" s="704"/>
      <c r="PT33" s="704"/>
      <c r="PU33" s="704"/>
      <c r="PV33" s="704"/>
      <c r="PW33" s="704"/>
      <c r="PX33" s="704"/>
      <c r="PY33" s="704"/>
      <c r="PZ33" s="704"/>
      <c r="QA33" s="704"/>
      <c r="QB33" s="704"/>
      <c r="QC33" s="704"/>
      <c r="QD33" s="704"/>
      <c r="QE33" s="704"/>
      <c r="QF33" s="704"/>
      <c r="QG33" s="704"/>
      <c r="QH33" s="704"/>
      <c r="QI33" s="704"/>
      <c r="QJ33" s="704"/>
      <c r="QK33" s="704"/>
      <c r="QL33" s="704"/>
      <c r="QM33" s="704"/>
      <c r="QN33" s="704"/>
      <c r="QO33" s="704"/>
      <c r="QP33" s="704"/>
      <c r="QQ33" s="704"/>
      <c r="QR33" s="704"/>
      <c r="QS33" s="704"/>
      <c r="QT33" s="704"/>
      <c r="QU33" s="704"/>
      <c r="QV33" s="704"/>
      <c r="QW33" s="704"/>
      <c r="QX33" s="704"/>
      <c r="QY33" s="704"/>
      <c r="QZ33" s="704"/>
      <c r="RA33" s="704"/>
      <c r="RB33" s="704"/>
      <c r="RC33" s="704"/>
      <c r="RD33" s="704"/>
      <c r="RE33" s="704"/>
      <c r="RF33" s="704"/>
      <c r="RG33" s="704"/>
      <c r="RH33" s="704"/>
      <c r="RI33" s="704"/>
      <c r="RJ33" s="704"/>
      <c r="RK33" s="704"/>
      <c r="RL33" s="704"/>
      <c r="RM33" s="704"/>
      <c r="RN33" s="704"/>
      <c r="RO33" s="704"/>
      <c r="RP33" s="704"/>
      <c r="RQ33" s="704"/>
      <c r="RR33" s="704"/>
      <c r="RS33" s="704"/>
      <c r="RT33" s="704"/>
      <c r="RU33" s="704"/>
      <c r="RV33" s="704"/>
      <c r="RW33" s="704"/>
      <c r="RX33" s="704"/>
      <c r="RY33" s="704"/>
      <c r="RZ33" s="704"/>
      <c r="SA33" s="704"/>
      <c r="SB33" s="704"/>
      <c r="SC33" s="704"/>
      <c r="SD33" s="704"/>
      <c r="SE33" s="704"/>
      <c r="SF33" s="704"/>
      <c r="SG33" s="704"/>
      <c r="SH33" s="704"/>
      <c r="SI33" s="704"/>
      <c r="SJ33" s="704"/>
      <c r="SK33" s="704"/>
      <c r="SL33" s="704"/>
      <c r="SM33" s="704"/>
      <c r="SN33" s="704"/>
      <c r="SO33" s="704"/>
      <c r="SP33" s="704"/>
      <c r="SQ33" s="704"/>
      <c r="SR33" s="704"/>
      <c r="SS33" s="704"/>
      <c r="ST33" s="704"/>
      <c r="SU33" s="704"/>
      <c r="SV33" s="704"/>
      <c r="SW33" s="704"/>
      <c r="SX33" s="704"/>
      <c r="SY33" s="704"/>
      <c r="SZ33" s="704"/>
      <c r="TA33" s="704"/>
      <c r="TB33" s="704"/>
      <c r="TC33" s="704"/>
      <c r="TD33" s="704"/>
      <c r="TE33" s="704"/>
      <c r="TF33" s="704"/>
      <c r="TG33" s="704"/>
      <c r="TH33" s="704"/>
      <c r="TI33" s="704"/>
      <c r="TJ33" s="704"/>
      <c r="TK33" s="704"/>
      <c r="TL33" s="704"/>
      <c r="TM33" s="704"/>
      <c r="TN33" s="704"/>
      <c r="TO33" s="704"/>
    </row>
    <row r="34" spans="1:535" s="38" customFormat="1" ht="38.25" x14ac:dyDescent="0.25">
      <c r="A34" s="731">
        <v>29</v>
      </c>
      <c r="B34" s="731" t="s">
        <v>86</v>
      </c>
      <c r="C34" s="1148" t="s">
        <v>345</v>
      </c>
      <c r="D34" s="732">
        <v>0.8</v>
      </c>
      <c r="E34" s="732">
        <v>1</v>
      </c>
      <c r="F34" s="732">
        <v>0.09</v>
      </c>
      <c r="G34" s="732">
        <v>0.46</v>
      </c>
      <c r="H34" s="732">
        <v>0.16</v>
      </c>
      <c r="I34" s="732">
        <v>0.12</v>
      </c>
      <c r="J34" s="732">
        <v>0.03</v>
      </c>
      <c r="K34" s="732">
        <v>0</v>
      </c>
      <c r="L34" s="732">
        <v>0</v>
      </c>
      <c r="M34" s="732">
        <v>0</v>
      </c>
      <c r="N34" s="732">
        <v>-0.03</v>
      </c>
      <c r="O34" s="131">
        <f t="shared" si="0"/>
        <v>0.23909090909090913</v>
      </c>
      <c r="P34" s="733"/>
      <c r="Q34" s="724"/>
      <c r="R34" s="724"/>
      <c r="S34" s="724"/>
      <c r="T34" s="724"/>
      <c r="U34" s="724"/>
      <c r="V34" s="724"/>
      <c r="W34" s="724"/>
      <c r="X34" s="724"/>
      <c r="Y34" s="724"/>
      <c r="Z34" s="724"/>
      <c r="AA34" s="724"/>
      <c r="AB34" s="724"/>
      <c r="AC34" s="724"/>
      <c r="AD34" s="724"/>
      <c r="AE34" s="724"/>
      <c r="AF34" s="724"/>
      <c r="AG34" s="724"/>
      <c r="AH34" s="724"/>
      <c r="AI34" s="724"/>
      <c r="AJ34" s="724"/>
      <c r="AK34" s="724"/>
      <c r="AL34" s="724"/>
      <c r="AM34" s="724"/>
      <c r="AN34" s="724"/>
      <c r="AO34" s="724"/>
      <c r="AP34" s="724"/>
      <c r="AQ34" s="724"/>
      <c r="AR34" s="724"/>
      <c r="AS34" s="724"/>
      <c r="AT34" s="724"/>
      <c r="AU34" s="724"/>
      <c r="AV34" s="724"/>
      <c r="AW34" s="724"/>
      <c r="AX34" s="724"/>
      <c r="AY34" s="724"/>
      <c r="AZ34" s="724"/>
      <c r="BA34" s="724"/>
      <c r="BB34" s="724"/>
      <c r="BC34" s="724"/>
      <c r="BD34" s="724"/>
      <c r="BE34" s="724"/>
      <c r="BF34" s="724"/>
      <c r="BG34" s="724"/>
      <c r="BH34" s="724"/>
      <c r="BI34" s="724"/>
      <c r="BJ34" s="724"/>
      <c r="BK34" s="724"/>
      <c r="BL34" s="724"/>
      <c r="BM34" s="724"/>
      <c r="BN34" s="724"/>
      <c r="BO34" s="724"/>
      <c r="BP34" s="724"/>
      <c r="BQ34" s="724"/>
      <c r="BR34" s="724"/>
      <c r="BS34" s="724"/>
      <c r="BT34" s="724"/>
      <c r="BU34" s="724"/>
      <c r="BV34" s="724"/>
      <c r="BW34" s="724"/>
      <c r="BX34" s="724"/>
      <c r="BY34" s="724"/>
      <c r="BZ34" s="724"/>
      <c r="CA34" s="724"/>
      <c r="CB34" s="724"/>
      <c r="CC34" s="724"/>
      <c r="CD34" s="724"/>
      <c r="CE34" s="724"/>
      <c r="CF34" s="724"/>
      <c r="CG34" s="724"/>
      <c r="CH34" s="724"/>
      <c r="CI34" s="724"/>
      <c r="CJ34" s="724"/>
      <c r="CK34" s="724"/>
      <c r="CL34" s="724"/>
      <c r="CM34" s="724"/>
      <c r="CN34" s="724"/>
      <c r="CO34" s="724"/>
      <c r="CP34" s="724"/>
      <c r="CQ34" s="724"/>
      <c r="CR34" s="724"/>
      <c r="CS34" s="724"/>
      <c r="CT34" s="724"/>
      <c r="CU34" s="724"/>
      <c r="CV34" s="724"/>
      <c r="CW34" s="724"/>
      <c r="CX34" s="724"/>
      <c r="CY34" s="724"/>
      <c r="CZ34" s="724"/>
      <c r="DA34" s="724"/>
      <c r="DB34" s="724"/>
      <c r="DC34" s="724"/>
      <c r="DD34" s="724"/>
      <c r="DE34" s="724"/>
      <c r="DF34" s="724"/>
      <c r="DG34" s="724"/>
      <c r="DH34" s="724"/>
      <c r="DI34" s="724"/>
      <c r="DJ34" s="724"/>
      <c r="DK34" s="724"/>
      <c r="DL34" s="724"/>
      <c r="DM34" s="724"/>
      <c r="DN34" s="724"/>
      <c r="DO34" s="724"/>
      <c r="DP34" s="724"/>
      <c r="DQ34" s="724"/>
      <c r="DR34" s="724"/>
      <c r="DS34" s="724"/>
      <c r="DT34" s="724"/>
      <c r="DU34" s="724"/>
      <c r="DV34" s="724"/>
      <c r="DW34" s="724"/>
      <c r="DX34" s="724"/>
      <c r="DY34" s="724"/>
      <c r="DZ34" s="724"/>
      <c r="EA34" s="724"/>
      <c r="EB34" s="724"/>
      <c r="EC34" s="724"/>
      <c r="ED34" s="724"/>
      <c r="EE34" s="724"/>
      <c r="EF34" s="724"/>
      <c r="EG34" s="724"/>
      <c r="EH34" s="724"/>
      <c r="EI34" s="724"/>
      <c r="EJ34" s="724"/>
      <c r="EK34" s="724"/>
      <c r="EL34" s="724"/>
      <c r="EM34" s="724"/>
      <c r="EN34" s="724"/>
      <c r="EO34" s="724"/>
      <c r="EP34" s="724"/>
      <c r="EQ34" s="724"/>
      <c r="ER34" s="724"/>
      <c r="ES34" s="724"/>
      <c r="ET34" s="724"/>
      <c r="EU34" s="724"/>
      <c r="EV34" s="724"/>
      <c r="EW34" s="724"/>
      <c r="EX34" s="724"/>
      <c r="EY34" s="724"/>
      <c r="EZ34" s="724"/>
      <c r="FA34" s="724"/>
      <c r="FB34" s="724"/>
      <c r="FC34" s="724"/>
      <c r="FD34" s="724"/>
      <c r="FE34" s="724"/>
      <c r="FF34" s="724"/>
      <c r="FG34" s="724"/>
      <c r="FH34" s="724"/>
      <c r="FI34" s="724"/>
      <c r="FJ34" s="724"/>
      <c r="FK34" s="724"/>
      <c r="FL34" s="724"/>
      <c r="FM34" s="724"/>
      <c r="FN34" s="724"/>
      <c r="FO34" s="724"/>
      <c r="FP34" s="724"/>
      <c r="FQ34" s="724"/>
      <c r="FR34" s="724"/>
      <c r="FS34" s="724"/>
      <c r="FT34" s="724"/>
      <c r="FU34" s="724"/>
      <c r="FV34" s="724"/>
      <c r="FW34" s="724"/>
      <c r="FX34" s="724"/>
      <c r="FY34" s="724"/>
      <c r="FZ34" s="724"/>
      <c r="GA34" s="724"/>
      <c r="GB34" s="724"/>
      <c r="GC34" s="724"/>
      <c r="GD34" s="724"/>
      <c r="GE34" s="724"/>
      <c r="GF34" s="724"/>
      <c r="GG34" s="724"/>
      <c r="GH34" s="724"/>
      <c r="GI34" s="724"/>
      <c r="GJ34" s="724"/>
      <c r="GK34" s="724"/>
      <c r="GL34" s="724"/>
      <c r="GM34" s="724"/>
      <c r="GN34" s="724"/>
      <c r="GO34" s="724"/>
      <c r="GP34" s="724"/>
      <c r="GQ34" s="724"/>
      <c r="GR34" s="724"/>
      <c r="GS34" s="724"/>
      <c r="GT34" s="724"/>
      <c r="GU34" s="724"/>
      <c r="GV34" s="724"/>
      <c r="GW34" s="724"/>
      <c r="GX34" s="724"/>
      <c r="GY34" s="724"/>
      <c r="GZ34" s="724"/>
      <c r="HA34" s="724"/>
      <c r="HB34" s="724"/>
      <c r="HC34" s="724"/>
      <c r="HD34" s="724"/>
      <c r="HE34" s="724"/>
      <c r="HF34" s="724"/>
      <c r="HG34" s="724"/>
      <c r="HH34" s="724"/>
      <c r="HI34" s="724"/>
      <c r="HJ34" s="724"/>
      <c r="HK34" s="724"/>
      <c r="HL34" s="724"/>
      <c r="HM34" s="724"/>
      <c r="HN34" s="724"/>
      <c r="HO34" s="724"/>
      <c r="HP34" s="724"/>
      <c r="HQ34" s="724"/>
      <c r="HR34" s="724"/>
      <c r="HS34" s="724"/>
      <c r="HT34" s="724"/>
      <c r="HU34" s="724"/>
      <c r="HV34" s="724"/>
      <c r="HW34" s="724"/>
      <c r="HX34" s="724"/>
      <c r="HY34" s="724"/>
      <c r="HZ34" s="724"/>
      <c r="IA34" s="724"/>
      <c r="IB34" s="724"/>
      <c r="IC34" s="724"/>
      <c r="ID34" s="724"/>
      <c r="IE34" s="724"/>
      <c r="IF34" s="724"/>
      <c r="IG34" s="724"/>
      <c r="IH34" s="724"/>
      <c r="II34" s="724"/>
      <c r="IJ34" s="724"/>
      <c r="IK34" s="724"/>
      <c r="IL34" s="724"/>
      <c r="IM34" s="724"/>
      <c r="IN34" s="724"/>
      <c r="IO34" s="724"/>
      <c r="IP34" s="724"/>
      <c r="IQ34" s="724"/>
      <c r="IR34" s="724"/>
      <c r="IS34" s="724"/>
      <c r="IT34" s="724"/>
      <c r="IU34" s="724"/>
      <c r="IV34" s="724"/>
      <c r="IW34" s="724"/>
      <c r="IX34" s="724"/>
      <c r="IY34" s="724"/>
      <c r="IZ34" s="724"/>
      <c r="JA34" s="724"/>
      <c r="JB34" s="724"/>
      <c r="JC34" s="724"/>
      <c r="JD34" s="724"/>
      <c r="JE34" s="724"/>
      <c r="JF34" s="724"/>
      <c r="JG34" s="724"/>
      <c r="JH34" s="724"/>
      <c r="JI34" s="724"/>
      <c r="JJ34" s="724"/>
      <c r="JK34" s="724"/>
      <c r="JL34" s="724"/>
      <c r="JM34" s="724"/>
      <c r="JN34" s="724"/>
      <c r="JO34" s="724"/>
      <c r="JP34" s="724"/>
      <c r="JQ34" s="724"/>
      <c r="JR34" s="724"/>
      <c r="JS34" s="724"/>
      <c r="JT34" s="724"/>
      <c r="JU34" s="724"/>
      <c r="JV34" s="724"/>
      <c r="JW34" s="724"/>
      <c r="JX34" s="724"/>
      <c r="JY34" s="724"/>
      <c r="JZ34" s="724"/>
      <c r="KA34" s="724"/>
      <c r="KB34" s="724"/>
      <c r="KC34" s="724"/>
      <c r="KD34" s="724"/>
      <c r="KE34" s="724"/>
      <c r="KF34" s="724"/>
      <c r="KG34" s="724"/>
      <c r="KH34" s="724"/>
      <c r="KI34" s="724"/>
      <c r="KJ34" s="724"/>
      <c r="KK34" s="724"/>
      <c r="KL34" s="724"/>
      <c r="KM34" s="724"/>
      <c r="KN34" s="724"/>
      <c r="KO34" s="724"/>
      <c r="KP34" s="724"/>
      <c r="KQ34" s="724"/>
      <c r="KR34" s="724"/>
      <c r="KS34" s="724"/>
      <c r="KT34" s="724"/>
      <c r="KU34" s="724"/>
      <c r="KV34" s="724"/>
      <c r="KW34" s="724"/>
      <c r="KX34" s="724"/>
      <c r="KY34" s="724"/>
      <c r="KZ34" s="724"/>
      <c r="LA34" s="724"/>
      <c r="LB34" s="724"/>
      <c r="LC34" s="724"/>
      <c r="LD34" s="724"/>
      <c r="LE34" s="724"/>
      <c r="LF34" s="724"/>
      <c r="LG34" s="724"/>
      <c r="LH34" s="724"/>
      <c r="LI34" s="724"/>
      <c r="LJ34" s="724"/>
      <c r="LK34" s="724"/>
      <c r="LL34" s="724"/>
      <c r="LM34" s="724"/>
      <c r="LN34" s="724"/>
      <c r="LO34" s="724"/>
      <c r="LP34" s="724"/>
      <c r="LQ34" s="724"/>
      <c r="LR34" s="724"/>
      <c r="LS34" s="724"/>
      <c r="LT34" s="724"/>
      <c r="LU34" s="724"/>
      <c r="LV34" s="724"/>
      <c r="LW34" s="724"/>
      <c r="LX34" s="724"/>
      <c r="LY34" s="724"/>
      <c r="LZ34" s="724"/>
      <c r="MA34" s="724"/>
      <c r="MB34" s="724"/>
      <c r="MC34" s="724"/>
      <c r="MD34" s="724"/>
      <c r="ME34" s="724"/>
      <c r="MF34" s="724"/>
      <c r="MG34" s="724"/>
      <c r="MH34" s="724"/>
      <c r="MI34" s="724"/>
      <c r="MJ34" s="724"/>
      <c r="MK34" s="724"/>
      <c r="ML34" s="724"/>
      <c r="MM34" s="724"/>
      <c r="MN34" s="724"/>
      <c r="MO34" s="724"/>
      <c r="MP34" s="724"/>
      <c r="MQ34" s="724"/>
      <c r="MR34" s="724"/>
      <c r="MS34" s="724"/>
      <c r="MT34" s="724"/>
      <c r="MU34" s="724"/>
      <c r="MV34" s="724"/>
      <c r="MW34" s="724"/>
      <c r="MX34" s="724"/>
      <c r="MY34" s="724"/>
      <c r="MZ34" s="724"/>
      <c r="NA34" s="724"/>
      <c r="NB34" s="724"/>
      <c r="NC34" s="724"/>
      <c r="ND34" s="724"/>
      <c r="NE34" s="724"/>
      <c r="NF34" s="724"/>
      <c r="NG34" s="724"/>
      <c r="NH34" s="724"/>
      <c r="NI34" s="724"/>
      <c r="NJ34" s="724"/>
      <c r="NK34" s="724"/>
      <c r="NL34" s="724"/>
      <c r="NM34" s="724"/>
      <c r="NN34" s="724"/>
      <c r="NO34" s="724"/>
      <c r="NP34" s="724"/>
      <c r="NQ34" s="724"/>
      <c r="NR34" s="724"/>
      <c r="NS34" s="724"/>
      <c r="NT34" s="724"/>
      <c r="NU34" s="724"/>
      <c r="NV34" s="724"/>
      <c r="NW34" s="724"/>
      <c r="NX34" s="724"/>
      <c r="NY34" s="724"/>
      <c r="NZ34" s="724"/>
      <c r="OA34" s="724"/>
      <c r="OB34" s="724"/>
      <c r="OC34" s="724"/>
      <c r="OD34" s="724"/>
      <c r="OE34" s="724"/>
      <c r="OF34" s="724"/>
      <c r="OG34" s="724"/>
      <c r="OH34" s="724"/>
      <c r="OI34" s="724"/>
      <c r="OJ34" s="724"/>
      <c r="OK34" s="724"/>
      <c r="OL34" s="724"/>
      <c r="OM34" s="724"/>
      <c r="ON34" s="724"/>
      <c r="OO34" s="724"/>
      <c r="OP34" s="724"/>
      <c r="OQ34" s="724"/>
      <c r="OR34" s="724"/>
      <c r="OS34" s="724"/>
      <c r="OT34" s="724"/>
      <c r="OU34" s="724"/>
      <c r="OV34" s="724"/>
      <c r="OW34" s="724"/>
      <c r="OX34" s="724"/>
      <c r="OY34" s="724"/>
      <c r="OZ34" s="724"/>
      <c r="PA34" s="724"/>
      <c r="PB34" s="724"/>
      <c r="PC34" s="724"/>
      <c r="PD34" s="724"/>
      <c r="PE34" s="724"/>
      <c r="PF34" s="724"/>
      <c r="PG34" s="724"/>
      <c r="PH34" s="724"/>
      <c r="PI34" s="724"/>
      <c r="PJ34" s="724"/>
      <c r="PK34" s="724"/>
      <c r="PL34" s="724"/>
      <c r="PM34" s="724"/>
      <c r="PN34" s="724"/>
      <c r="PO34" s="724"/>
      <c r="PP34" s="724"/>
      <c r="PQ34" s="724"/>
      <c r="PR34" s="724"/>
      <c r="PS34" s="724"/>
      <c r="PT34" s="724"/>
      <c r="PU34" s="724"/>
      <c r="PV34" s="724"/>
      <c r="PW34" s="724"/>
      <c r="PX34" s="724"/>
      <c r="PY34" s="724"/>
      <c r="PZ34" s="724"/>
      <c r="QA34" s="724"/>
      <c r="QB34" s="724"/>
      <c r="QC34" s="724"/>
      <c r="QD34" s="724"/>
      <c r="QE34" s="724"/>
      <c r="QF34" s="724"/>
      <c r="QG34" s="724"/>
      <c r="QH34" s="724"/>
      <c r="QI34" s="724"/>
      <c r="QJ34" s="724"/>
      <c r="QK34" s="724"/>
      <c r="QL34" s="724"/>
      <c r="QM34" s="724"/>
      <c r="QN34" s="724"/>
      <c r="QO34" s="724"/>
      <c r="QP34" s="724"/>
      <c r="QQ34" s="724"/>
      <c r="QR34" s="724"/>
      <c r="QS34" s="724"/>
      <c r="QT34" s="724"/>
      <c r="QU34" s="724"/>
      <c r="QV34" s="724"/>
      <c r="QW34" s="724"/>
      <c r="QX34" s="724"/>
      <c r="QY34" s="724"/>
      <c r="QZ34" s="724"/>
      <c r="RA34" s="724"/>
      <c r="RB34" s="724"/>
      <c r="RC34" s="724"/>
      <c r="RD34" s="724"/>
      <c r="RE34" s="724"/>
      <c r="RF34" s="724"/>
      <c r="RG34" s="724"/>
      <c r="RH34" s="724"/>
      <c r="RI34" s="724"/>
      <c r="RJ34" s="724"/>
      <c r="RK34" s="724"/>
      <c r="RL34" s="724"/>
      <c r="RM34" s="724"/>
      <c r="RN34" s="724"/>
      <c r="RO34" s="724"/>
      <c r="RP34" s="724"/>
      <c r="RQ34" s="724"/>
      <c r="RR34" s="724"/>
      <c r="RS34" s="724"/>
      <c r="RT34" s="724"/>
      <c r="RU34" s="724"/>
      <c r="RV34" s="724"/>
      <c r="RW34" s="724"/>
      <c r="RX34" s="724"/>
      <c r="RY34" s="724"/>
      <c r="RZ34" s="724"/>
      <c r="SA34" s="724"/>
      <c r="SB34" s="724"/>
      <c r="SC34" s="724"/>
      <c r="SD34" s="724"/>
      <c r="SE34" s="724"/>
      <c r="SF34" s="724"/>
      <c r="SG34" s="724"/>
      <c r="SH34" s="724"/>
      <c r="SI34" s="724"/>
      <c r="SJ34" s="724"/>
      <c r="SK34" s="724"/>
      <c r="SL34" s="724"/>
      <c r="SM34" s="724"/>
      <c r="SN34" s="724"/>
      <c r="SO34" s="724"/>
      <c r="SP34" s="724"/>
      <c r="SQ34" s="724"/>
      <c r="SR34" s="724"/>
      <c r="SS34" s="724"/>
      <c r="ST34" s="724"/>
      <c r="SU34" s="724"/>
      <c r="SV34" s="724"/>
      <c r="SW34" s="724"/>
      <c r="SX34" s="724"/>
      <c r="SY34" s="724"/>
      <c r="SZ34" s="724"/>
      <c r="TA34" s="724"/>
      <c r="TB34" s="724"/>
      <c r="TC34" s="724"/>
      <c r="TD34" s="724"/>
      <c r="TE34" s="724"/>
      <c r="TF34" s="724"/>
      <c r="TG34" s="724"/>
      <c r="TH34" s="724"/>
      <c r="TI34" s="724"/>
      <c r="TJ34" s="724"/>
      <c r="TK34" s="724"/>
      <c r="TL34" s="724"/>
      <c r="TM34" s="724"/>
      <c r="TN34" s="724"/>
      <c r="TO34" s="724"/>
    </row>
    <row r="35" spans="1:535" s="38" customFormat="1" x14ac:dyDescent="0.25">
      <c r="A35" s="755">
        <v>30</v>
      </c>
      <c r="B35" s="755" t="s">
        <v>86</v>
      </c>
      <c r="C35" s="1026" t="s">
        <v>114</v>
      </c>
      <c r="D35" s="756">
        <v>0.81899999999999995</v>
      </c>
      <c r="E35" s="756">
        <v>0.97099999999999997</v>
      </c>
      <c r="F35" s="756">
        <v>1</v>
      </c>
      <c r="G35" s="756">
        <v>0.58799999999999997</v>
      </c>
      <c r="H35" s="756">
        <v>0.85699999999999998</v>
      </c>
      <c r="I35" s="756">
        <v>0.20699999999999999</v>
      </c>
      <c r="J35" s="756">
        <v>6.9000000000000006E-2</v>
      </c>
      <c r="K35" s="756">
        <v>6.9000000000000006E-2</v>
      </c>
      <c r="L35" s="756">
        <v>0</v>
      </c>
      <c r="M35" s="756">
        <v>-3.4000000000000002E-2</v>
      </c>
      <c r="N35" s="756">
        <v>-3.4000000000000002E-2</v>
      </c>
      <c r="O35" s="131">
        <f t="shared" si="0"/>
        <v>0.4101818181818182</v>
      </c>
      <c r="P35" s="757"/>
      <c r="Q35" s="753"/>
      <c r="R35" s="753"/>
      <c r="S35" s="753"/>
      <c r="T35" s="753"/>
      <c r="U35" s="753"/>
      <c r="V35" s="753"/>
      <c r="W35" s="753"/>
      <c r="X35" s="753"/>
      <c r="Y35" s="753"/>
      <c r="Z35" s="753"/>
      <c r="AA35" s="753"/>
      <c r="AB35" s="753"/>
      <c r="AC35" s="753"/>
      <c r="AD35" s="753"/>
      <c r="AE35" s="753"/>
      <c r="AF35" s="753"/>
      <c r="AG35" s="753"/>
      <c r="AH35" s="753"/>
      <c r="AI35" s="753"/>
      <c r="AJ35" s="753"/>
      <c r="AK35" s="753"/>
      <c r="AL35" s="753"/>
      <c r="AM35" s="753"/>
      <c r="AN35" s="753"/>
      <c r="AO35" s="753"/>
      <c r="AP35" s="753"/>
      <c r="AQ35" s="753"/>
      <c r="AR35" s="753"/>
      <c r="AS35" s="753"/>
      <c r="AT35" s="753"/>
      <c r="AU35" s="753"/>
      <c r="AV35" s="753"/>
      <c r="AW35" s="753"/>
      <c r="AX35" s="753"/>
      <c r="AY35" s="753"/>
      <c r="AZ35" s="753"/>
      <c r="BA35" s="753"/>
      <c r="BB35" s="753"/>
      <c r="BC35" s="753"/>
      <c r="BD35" s="753"/>
      <c r="BE35" s="753"/>
      <c r="BF35" s="753"/>
      <c r="BG35" s="753"/>
      <c r="BH35" s="753"/>
      <c r="BI35" s="753"/>
      <c r="BJ35" s="753"/>
      <c r="BK35" s="753"/>
      <c r="BL35" s="753"/>
      <c r="BM35" s="753"/>
      <c r="BN35" s="753"/>
      <c r="BO35" s="753"/>
      <c r="BP35" s="753"/>
      <c r="BQ35" s="753"/>
      <c r="BR35" s="753"/>
      <c r="BS35" s="753"/>
      <c r="BT35" s="753"/>
      <c r="BU35" s="753"/>
      <c r="BV35" s="753"/>
      <c r="BW35" s="753"/>
      <c r="BX35" s="753"/>
      <c r="BY35" s="753"/>
      <c r="BZ35" s="753"/>
      <c r="CA35" s="753"/>
      <c r="CB35" s="753"/>
      <c r="CC35" s="753"/>
      <c r="CD35" s="753"/>
      <c r="CE35" s="753"/>
      <c r="CF35" s="753"/>
      <c r="CG35" s="753"/>
      <c r="CH35" s="753"/>
      <c r="CI35" s="753"/>
      <c r="CJ35" s="753"/>
      <c r="CK35" s="753"/>
      <c r="CL35" s="753"/>
      <c r="CM35" s="753"/>
      <c r="CN35" s="753"/>
      <c r="CO35" s="753"/>
      <c r="CP35" s="753"/>
      <c r="CQ35" s="753"/>
      <c r="CR35" s="753"/>
      <c r="CS35" s="753"/>
      <c r="CT35" s="753"/>
      <c r="CU35" s="753"/>
      <c r="CV35" s="753"/>
      <c r="CW35" s="753"/>
      <c r="CX35" s="753"/>
      <c r="CY35" s="753"/>
      <c r="CZ35" s="753"/>
      <c r="DA35" s="753"/>
      <c r="DB35" s="753"/>
      <c r="DC35" s="753"/>
      <c r="DD35" s="753"/>
      <c r="DE35" s="753"/>
      <c r="DF35" s="753"/>
      <c r="DG35" s="753"/>
      <c r="DH35" s="753"/>
      <c r="DI35" s="753"/>
      <c r="DJ35" s="753"/>
      <c r="DK35" s="753"/>
      <c r="DL35" s="753"/>
      <c r="DM35" s="753"/>
      <c r="DN35" s="753"/>
      <c r="DO35" s="753"/>
      <c r="DP35" s="753"/>
      <c r="DQ35" s="753"/>
      <c r="DR35" s="753"/>
      <c r="DS35" s="753"/>
      <c r="DT35" s="753"/>
      <c r="DU35" s="753"/>
      <c r="DV35" s="753"/>
      <c r="DW35" s="753"/>
      <c r="DX35" s="753"/>
      <c r="DY35" s="753"/>
      <c r="DZ35" s="753"/>
      <c r="EA35" s="753"/>
      <c r="EB35" s="753"/>
      <c r="EC35" s="753"/>
      <c r="ED35" s="753"/>
      <c r="EE35" s="753"/>
      <c r="EF35" s="753"/>
      <c r="EG35" s="753"/>
      <c r="EH35" s="753"/>
      <c r="EI35" s="753"/>
      <c r="EJ35" s="753"/>
      <c r="EK35" s="753"/>
      <c r="EL35" s="753"/>
      <c r="EM35" s="753"/>
      <c r="EN35" s="753"/>
      <c r="EO35" s="753"/>
      <c r="EP35" s="753"/>
      <c r="EQ35" s="753"/>
      <c r="ER35" s="753"/>
      <c r="ES35" s="753"/>
      <c r="ET35" s="753"/>
      <c r="EU35" s="753"/>
      <c r="EV35" s="753"/>
      <c r="EW35" s="753"/>
      <c r="EX35" s="753"/>
      <c r="EY35" s="753"/>
      <c r="EZ35" s="753"/>
      <c r="FA35" s="753"/>
      <c r="FB35" s="753"/>
      <c r="FC35" s="753"/>
      <c r="FD35" s="753"/>
      <c r="FE35" s="753"/>
      <c r="FF35" s="753"/>
      <c r="FG35" s="753"/>
      <c r="FH35" s="753"/>
      <c r="FI35" s="753"/>
      <c r="FJ35" s="753"/>
      <c r="FK35" s="753"/>
      <c r="FL35" s="753"/>
      <c r="FM35" s="753"/>
      <c r="FN35" s="753"/>
      <c r="FO35" s="753"/>
      <c r="FP35" s="753"/>
      <c r="FQ35" s="753"/>
      <c r="FR35" s="753"/>
      <c r="FS35" s="753"/>
      <c r="FT35" s="753"/>
      <c r="FU35" s="753"/>
      <c r="FV35" s="753"/>
      <c r="FW35" s="753"/>
      <c r="FX35" s="753"/>
      <c r="FY35" s="753"/>
      <c r="FZ35" s="753"/>
      <c r="GA35" s="753"/>
      <c r="GB35" s="753"/>
      <c r="GC35" s="753"/>
      <c r="GD35" s="753"/>
      <c r="GE35" s="753"/>
      <c r="GF35" s="753"/>
      <c r="GG35" s="753"/>
      <c r="GH35" s="753"/>
      <c r="GI35" s="753"/>
      <c r="GJ35" s="753"/>
      <c r="GK35" s="753"/>
      <c r="GL35" s="753"/>
      <c r="GM35" s="753"/>
      <c r="GN35" s="753"/>
      <c r="GO35" s="753"/>
      <c r="GP35" s="753"/>
      <c r="GQ35" s="753"/>
      <c r="GR35" s="753"/>
      <c r="GS35" s="753"/>
      <c r="GT35" s="753"/>
      <c r="GU35" s="753"/>
      <c r="GV35" s="753"/>
      <c r="GW35" s="753"/>
      <c r="GX35" s="753"/>
      <c r="GY35" s="753"/>
      <c r="GZ35" s="753"/>
      <c r="HA35" s="753"/>
      <c r="HB35" s="753"/>
      <c r="HC35" s="753"/>
      <c r="HD35" s="753"/>
      <c r="HE35" s="753"/>
      <c r="HF35" s="753"/>
      <c r="HG35" s="753"/>
      <c r="HH35" s="753"/>
      <c r="HI35" s="753"/>
      <c r="HJ35" s="753"/>
      <c r="HK35" s="753"/>
      <c r="HL35" s="753"/>
      <c r="HM35" s="753"/>
      <c r="HN35" s="753"/>
      <c r="HO35" s="753"/>
      <c r="HP35" s="753"/>
      <c r="HQ35" s="753"/>
      <c r="HR35" s="753"/>
      <c r="HS35" s="753"/>
      <c r="HT35" s="753"/>
      <c r="HU35" s="753"/>
      <c r="HV35" s="753"/>
      <c r="HW35" s="753"/>
      <c r="HX35" s="753"/>
      <c r="HY35" s="753"/>
      <c r="HZ35" s="753"/>
      <c r="IA35" s="753"/>
      <c r="IB35" s="753"/>
      <c r="IC35" s="753"/>
      <c r="ID35" s="753"/>
      <c r="IE35" s="753"/>
      <c r="IF35" s="753"/>
      <c r="IG35" s="753"/>
      <c r="IH35" s="753"/>
      <c r="II35" s="753"/>
      <c r="IJ35" s="753"/>
      <c r="IK35" s="753"/>
      <c r="IL35" s="753"/>
      <c r="IM35" s="753"/>
      <c r="IN35" s="753"/>
      <c r="IO35" s="753"/>
      <c r="IP35" s="753"/>
      <c r="IQ35" s="753"/>
      <c r="IR35" s="753"/>
      <c r="IS35" s="753"/>
      <c r="IT35" s="753"/>
      <c r="IU35" s="753"/>
      <c r="IV35" s="753"/>
      <c r="IW35" s="753"/>
      <c r="IX35" s="753"/>
      <c r="IY35" s="753"/>
      <c r="IZ35" s="753"/>
      <c r="JA35" s="753"/>
      <c r="JB35" s="753"/>
      <c r="JC35" s="753"/>
      <c r="JD35" s="753"/>
      <c r="JE35" s="753"/>
      <c r="JF35" s="753"/>
      <c r="JG35" s="753"/>
      <c r="JH35" s="753"/>
      <c r="JI35" s="753"/>
      <c r="JJ35" s="753"/>
      <c r="JK35" s="753"/>
      <c r="JL35" s="753"/>
      <c r="JM35" s="753"/>
      <c r="JN35" s="753"/>
      <c r="JO35" s="753"/>
      <c r="JP35" s="753"/>
      <c r="JQ35" s="753"/>
      <c r="JR35" s="753"/>
      <c r="JS35" s="753"/>
      <c r="JT35" s="753"/>
      <c r="JU35" s="753"/>
      <c r="JV35" s="753"/>
      <c r="JW35" s="753"/>
      <c r="JX35" s="753"/>
      <c r="JY35" s="753"/>
      <c r="JZ35" s="753"/>
      <c r="KA35" s="753"/>
      <c r="KB35" s="753"/>
      <c r="KC35" s="753"/>
      <c r="KD35" s="753"/>
      <c r="KE35" s="753"/>
      <c r="KF35" s="753"/>
      <c r="KG35" s="753"/>
      <c r="KH35" s="753"/>
      <c r="KI35" s="753"/>
      <c r="KJ35" s="753"/>
      <c r="KK35" s="753"/>
      <c r="KL35" s="753"/>
      <c r="KM35" s="753"/>
      <c r="KN35" s="753"/>
      <c r="KO35" s="753"/>
      <c r="KP35" s="753"/>
      <c r="KQ35" s="753"/>
      <c r="KR35" s="753"/>
      <c r="KS35" s="753"/>
      <c r="KT35" s="753"/>
      <c r="KU35" s="753"/>
      <c r="KV35" s="753"/>
      <c r="KW35" s="753"/>
      <c r="KX35" s="753"/>
      <c r="KY35" s="753"/>
      <c r="KZ35" s="753"/>
      <c r="LA35" s="753"/>
      <c r="LB35" s="753"/>
      <c r="LC35" s="753"/>
      <c r="LD35" s="753"/>
      <c r="LE35" s="753"/>
      <c r="LF35" s="753"/>
      <c r="LG35" s="753"/>
      <c r="LH35" s="753"/>
      <c r="LI35" s="753"/>
      <c r="LJ35" s="753"/>
      <c r="LK35" s="753"/>
      <c r="LL35" s="753"/>
      <c r="LM35" s="753"/>
      <c r="LN35" s="753"/>
      <c r="LO35" s="753"/>
      <c r="LP35" s="753"/>
      <c r="LQ35" s="753"/>
      <c r="LR35" s="753"/>
      <c r="LS35" s="753"/>
      <c r="LT35" s="753"/>
      <c r="LU35" s="753"/>
      <c r="LV35" s="753"/>
      <c r="LW35" s="753"/>
      <c r="LX35" s="753"/>
      <c r="LY35" s="753"/>
      <c r="LZ35" s="753"/>
      <c r="MA35" s="753"/>
      <c r="MB35" s="753"/>
      <c r="MC35" s="753"/>
      <c r="MD35" s="753"/>
      <c r="ME35" s="753"/>
      <c r="MF35" s="753"/>
      <c r="MG35" s="753"/>
      <c r="MH35" s="753"/>
      <c r="MI35" s="753"/>
      <c r="MJ35" s="753"/>
      <c r="MK35" s="753"/>
      <c r="ML35" s="753"/>
      <c r="MM35" s="753"/>
      <c r="MN35" s="753"/>
      <c r="MO35" s="753"/>
      <c r="MP35" s="753"/>
      <c r="MQ35" s="753"/>
      <c r="MR35" s="753"/>
      <c r="MS35" s="753"/>
      <c r="MT35" s="753"/>
      <c r="MU35" s="753"/>
      <c r="MV35" s="753"/>
      <c r="MW35" s="753"/>
      <c r="MX35" s="753"/>
      <c r="MY35" s="753"/>
      <c r="MZ35" s="753"/>
      <c r="NA35" s="753"/>
      <c r="NB35" s="753"/>
      <c r="NC35" s="753"/>
      <c r="ND35" s="753"/>
      <c r="NE35" s="753"/>
      <c r="NF35" s="753"/>
      <c r="NG35" s="753"/>
      <c r="NH35" s="753"/>
      <c r="NI35" s="753"/>
      <c r="NJ35" s="753"/>
      <c r="NK35" s="753"/>
      <c r="NL35" s="753"/>
      <c r="NM35" s="753"/>
      <c r="NN35" s="753"/>
      <c r="NO35" s="753"/>
      <c r="NP35" s="753"/>
      <c r="NQ35" s="753"/>
      <c r="NR35" s="753"/>
      <c r="NS35" s="753"/>
      <c r="NT35" s="753"/>
      <c r="NU35" s="753"/>
      <c r="NV35" s="753"/>
      <c r="NW35" s="753"/>
      <c r="NX35" s="753"/>
      <c r="NY35" s="753"/>
      <c r="NZ35" s="753"/>
      <c r="OA35" s="753"/>
      <c r="OB35" s="753"/>
      <c r="OC35" s="753"/>
      <c r="OD35" s="753"/>
      <c r="OE35" s="753"/>
      <c r="OF35" s="753"/>
      <c r="OG35" s="753"/>
      <c r="OH35" s="753"/>
      <c r="OI35" s="753"/>
      <c r="OJ35" s="753"/>
      <c r="OK35" s="753"/>
      <c r="OL35" s="753"/>
      <c r="OM35" s="753"/>
      <c r="ON35" s="753"/>
      <c r="OO35" s="753"/>
      <c r="OP35" s="753"/>
      <c r="OQ35" s="753"/>
      <c r="OR35" s="753"/>
      <c r="OS35" s="753"/>
      <c r="OT35" s="753"/>
      <c r="OU35" s="753"/>
      <c r="OV35" s="753"/>
      <c r="OW35" s="753"/>
      <c r="OX35" s="753"/>
      <c r="OY35" s="753"/>
      <c r="OZ35" s="753"/>
      <c r="PA35" s="753"/>
      <c r="PB35" s="753"/>
      <c r="PC35" s="753"/>
      <c r="PD35" s="753"/>
      <c r="PE35" s="753"/>
      <c r="PF35" s="753"/>
      <c r="PG35" s="753"/>
      <c r="PH35" s="753"/>
      <c r="PI35" s="753"/>
      <c r="PJ35" s="753"/>
      <c r="PK35" s="753"/>
      <c r="PL35" s="753"/>
      <c r="PM35" s="753"/>
      <c r="PN35" s="753"/>
      <c r="PO35" s="753"/>
      <c r="PP35" s="753"/>
      <c r="PQ35" s="753"/>
      <c r="PR35" s="753"/>
      <c r="PS35" s="753"/>
      <c r="PT35" s="753"/>
      <c r="PU35" s="753"/>
      <c r="PV35" s="753"/>
      <c r="PW35" s="753"/>
      <c r="PX35" s="753"/>
      <c r="PY35" s="753"/>
      <c r="PZ35" s="753"/>
      <c r="QA35" s="753"/>
      <c r="QB35" s="753"/>
      <c r="QC35" s="753"/>
      <c r="QD35" s="753"/>
      <c r="QE35" s="753"/>
      <c r="QF35" s="753"/>
      <c r="QG35" s="753"/>
      <c r="QH35" s="753"/>
      <c r="QI35" s="753"/>
      <c r="QJ35" s="753"/>
      <c r="QK35" s="753"/>
      <c r="QL35" s="753"/>
      <c r="QM35" s="753"/>
      <c r="QN35" s="753"/>
      <c r="QO35" s="753"/>
      <c r="QP35" s="753"/>
      <c r="QQ35" s="753"/>
      <c r="QR35" s="753"/>
      <c r="QS35" s="753"/>
      <c r="QT35" s="753"/>
      <c r="QU35" s="753"/>
      <c r="QV35" s="753"/>
      <c r="QW35" s="753"/>
      <c r="QX35" s="753"/>
      <c r="QY35" s="753"/>
      <c r="QZ35" s="753"/>
      <c r="RA35" s="753"/>
      <c r="RB35" s="753"/>
      <c r="RC35" s="753"/>
      <c r="RD35" s="753"/>
      <c r="RE35" s="753"/>
      <c r="RF35" s="753"/>
      <c r="RG35" s="753"/>
      <c r="RH35" s="753"/>
      <c r="RI35" s="753"/>
      <c r="RJ35" s="753"/>
      <c r="RK35" s="753"/>
      <c r="RL35" s="753"/>
      <c r="RM35" s="753"/>
      <c r="RN35" s="753"/>
      <c r="RO35" s="753"/>
      <c r="RP35" s="753"/>
      <c r="RQ35" s="753"/>
      <c r="RR35" s="753"/>
      <c r="RS35" s="753"/>
      <c r="RT35" s="753"/>
      <c r="RU35" s="753"/>
      <c r="RV35" s="753"/>
      <c r="RW35" s="753"/>
      <c r="RX35" s="753"/>
      <c r="RY35" s="753"/>
      <c r="RZ35" s="753"/>
      <c r="SA35" s="753"/>
      <c r="SB35" s="753"/>
      <c r="SC35" s="753"/>
      <c r="SD35" s="753"/>
      <c r="SE35" s="753"/>
      <c r="SF35" s="753"/>
      <c r="SG35" s="753"/>
      <c r="SH35" s="753"/>
      <c r="SI35" s="753"/>
      <c r="SJ35" s="753"/>
      <c r="SK35" s="753"/>
      <c r="SL35" s="753"/>
      <c r="SM35" s="753"/>
      <c r="SN35" s="753"/>
      <c r="SO35" s="753"/>
      <c r="SP35" s="753"/>
      <c r="SQ35" s="753"/>
      <c r="SR35" s="753"/>
      <c r="SS35" s="753"/>
      <c r="ST35" s="753"/>
      <c r="SU35" s="753"/>
      <c r="SV35" s="753"/>
      <c r="SW35" s="753"/>
      <c r="SX35" s="753"/>
      <c r="SY35" s="753"/>
      <c r="SZ35" s="753"/>
      <c r="TA35" s="753"/>
      <c r="TB35" s="753"/>
      <c r="TC35" s="753"/>
      <c r="TD35" s="753"/>
      <c r="TE35" s="753"/>
      <c r="TF35" s="753"/>
      <c r="TG35" s="753"/>
      <c r="TH35" s="753"/>
      <c r="TI35" s="753"/>
      <c r="TJ35" s="753"/>
      <c r="TK35" s="753"/>
      <c r="TL35" s="753"/>
      <c r="TM35" s="753"/>
      <c r="TN35" s="753"/>
      <c r="TO35" s="753"/>
    </row>
    <row r="36" spans="1:535" s="38" customFormat="1" ht="25.5" x14ac:dyDescent="0.25">
      <c r="A36" s="779">
        <v>31</v>
      </c>
      <c r="B36" s="779" t="s">
        <v>86</v>
      </c>
      <c r="C36" s="1148" t="s">
        <v>344</v>
      </c>
      <c r="D36" s="780">
        <v>1</v>
      </c>
      <c r="E36" s="782">
        <v>0.91669999999999996</v>
      </c>
      <c r="F36" s="780">
        <v>0.125</v>
      </c>
      <c r="G36" s="780">
        <v>0.70830000000000004</v>
      </c>
      <c r="H36" s="780">
        <v>8.3299999999999999E-2</v>
      </c>
      <c r="I36" s="780">
        <v>0</v>
      </c>
      <c r="J36" s="780">
        <v>0.20830000000000001</v>
      </c>
      <c r="K36" s="780">
        <v>0</v>
      </c>
      <c r="L36" s="780">
        <v>1</v>
      </c>
      <c r="M36" s="780">
        <v>0</v>
      </c>
      <c r="N36" s="780">
        <v>-0.125</v>
      </c>
      <c r="O36" s="131">
        <f t="shared" si="0"/>
        <v>0.35605454545454546</v>
      </c>
      <c r="P36" s="781"/>
      <c r="Q36" s="776"/>
      <c r="R36" s="776"/>
      <c r="S36" s="776"/>
      <c r="T36" s="776"/>
      <c r="U36" s="776"/>
      <c r="V36" s="776"/>
      <c r="W36" s="776"/>
      <c r="X36" s="776"/>
      <c r="Y36" s="776"/>
      <c r="Z36" s="776"/>
      <c r="AA36" s="776"/>
      <c r="AB36" s="776"/>
      <c r="AC36" s="776"/>
      <c r="AD36" s="776"/>
      <c r="AE36" s="776"/>
      <c r="AF36" s="776"/>
      <c r="AG36" s="776"/>
      <c r="AH36" s="776"/>
      <c r="AI36" s="776"/>
      <c r="AJ36" s="776"/>
      <c r="AK36" s="776"/>
      <c r="AL36" s="776"/>
      <c r="AM36" s="776"/>
      <c r="AN36" s="776"/>
      <c r="AO36" s="776"/>
      <c r="AP36" s="776"/>
      <c r="AQ36" s="776"/>
      <c r="AR36" s="776"/>
      <c r="AS36" s="776"/>
      <c r="AT36" s="776"/>
      <c r="AU36" s="776"/>
      <c r="AV36" s="776"/>
      <c r="AW36" s="776"/>
      <c r="AX36" s="776"/>
      <c r="AY36" s="776"/>
      <c r="AZ36" s="776"/>
      <c r="BA36" s="776"/>
      <c r="BB36" s="776"/>
      <c r="BC36" s="776"/>
      <c r="BD36" s="776"/>
      <c r="BE36" s="776"/>
      <c r="BF36" s="776"/>
      <c r="BG36" s="776"/>
      <c r="BH36" s="776"/>
      <c r="BI36" s="776"/>
      <c r="BJ36" s="776"/>
      <c r="BK36" s="776"/>
      <c r="BL36" s="776"/>
      <c r="BM36" s="776"/>
      <c r="BN36" s="776"/>
      <c r="BO36" s="776"/>
      <c r="BP36" s="776"/>
      <c r="BQ36" s="776"/>
      <c r="BR36" s="776"/>
      <c r="BS36" s="776"/>
      <c r="BT36" s="776"/>
      <c r="BU36" s="776"/>
      <c r="BV36" s="776"/>
      <c r="BW36" s="776"/>
      <c r="BX36" s="776"/>
      <c r="BY36" s="776"/>
      <c r="BZ36" s="776"/>
      <c r="CA36" s="776"/>
      <c r="CB36" s="776"/>
      <c r="CC36" s="776"/>
      <c r="CD36" s="776"/>
      <c r="CE36" s="776"/>
      <c r="CF36" s="776"/>
      <c r="CG36" s="776"/>
      <c r="CH36" s="776"/>
      <c r="CI36" s="776"/>
      <c r="CJ36" s="776"/>
      <c r="CK36" s="776"/>
      <c r="CL36" s="776"/>
      <c r="CM36" s="776"/>
      <c r="CN36" s="776"/>
      <c r="CO36" s="776"/>
      <c r="CP36" s="776"/>
      <c r="CQ36" s="776"/>
      <c r="CR36" s="776"/>
      <c r="CS36" s="776"/>
      <c r="CT36" s="776"/>
      <c r="CU36" s="776"/>
      <c r="CV36" s="776"/>
      <c r="CW36" s="776"/>
      <c r="CX36" s="776"/>
      <c r="CY36" s="776"/>
      <c r="CZ36" s="776"/>
      <c r="DA36" s="776"/>
      <c r="DB36" s="776"/>
      <c r="DC36" s="776"/>
      <c r="DD36" s="776"/>
      <c r="DE36" s="776"/>
      <c r="DF36" s="776"/>
      <c r="DG36" s="776"/>
      <c r="DH36" s="776"/>
      <c r="DI36" s="776"/>
      <c r="DJ36" s="776"/>
      <c r="DK36" s="776"/>
      <c r="DL36" s="776"/>
      <c r="DM36" s="776"/>
      <c r="DN36" s="776"/>
      <c r="DO36" s="776"/>
      <c r="DP36" s="776"/>
      <c r="DQ36" s="776"/>
      <c r="DR36" s="776"/>
      <c r="DS36" s="776"/>
      <c r="DT36" s="776"/>
      <c r="DU36" s="776"/>
      <c r="DV36" s="776"/>
      <c r="DW36" s="776"/>
      <c r="DX36" s="776"/>
      <c r="DY36" s="776"/>
      <c r="DZ36" s="776"/>
      <c r="EA36" s="776"/>
      <c r="EB36" s="776"/>
      <c r="EC36" s="776"/>
      <c r="ED36" s="776"/>
      <c r="EE36" s="776"/>
      <c r="EF36" s="776"/>
      <c r="EG36" s="776"/>
      <c r="EH36" s="776"/>
      <c r="EI36" s="776"/>
      <c r="EJ36" s="776"/>
      <c r="EK36" s="776"/>
      <c r="EL36" s="776"/>
      <c r="EM36" s="776"/>
      <c r="EN36" s="776"/>
      <c r="EO36" s="776"/>
      <c r="EP36" s="776"/>
      <c r="EQ36" s="776"/>
      <c r="ER36" s="776"/>
      <c r="ES36" s="776"/>
      <c r="ET36" s="776"/>
      <c r="EU36" s="776"/>
      <c r="EV36" s="776"/>
      <c r="EW36" s="776"/>
      <c r="EX36" s="776"/>
      <c r="EY36" s="776"/>
      <c r="EZ36" s="776"/>
      <c r="FA36" s="776"/>
      <c r="FB36" s="776"/>
      <c r="FC36" s="776"/>
      <c r="FD36" s="776"/>
      <c r="FE36" s="776"/>
      <c r="FF36" s="776"/>
      <c r="FG36" s="776"/>
      <c r="FH36" s="776"/>
      <c r="FI36" s="776"/>
      <c r="FJ36" s="776"/>
      <c r="FK36" s="776"/>
      <c r="FL36" s="776"/>
      <c r="FM36" s="776"/>
      <c r="FN36" s="776"/>
      <c r="FO36" s="776"/>
      <c r="FP36" s="776"/>
      <c r="FQ36" s="776"/>
      <c r="FR36" s="776"/>
      <c r="FS36" s="776"/>
      <c r="FT36" s="776"/>
      <c r="FU36" s="776"/>
      <c r="FV36" s="776"/>
      <c r="FW36" s="776"/>
      <c r="FX36" s="776"/>
      <c r="FY36" s="776"/>
      <c r="FZ36" s="776"/>
      <c r="GA36" s="776"/>
      <c r="GB36" s="776"/>
      <c r="GC36" s="776"/>
      <c r="GD36" s="776"/>
      <c r="GE36" s="776"/>
      <c r="GF36" s="776"/>
      <c r="GG36" s="776"/>
      <c r="GH36" s="776"/>
      <c r="GI36" s="776"/>
      <c r="GJ36" s="776"/>
      <c r="GK36" s="776"/>
      <c r="GL36" s="776"/>
      <c r="GM36" s="776"/>
      <c r="GN36" s="776"/>
      <c r="GO36" s="776"/>
      <c r="GP36" s="776"/>
      <c r="GQ36" s="776"/>
      <c r="GR36" s="776"/>
      <c r="GS36" s="776"/>
      <c r="GT36" s="776"/>
      <c r="GU36" s="776"/>
      <c r="GV36" s="776"/>
      <c r="GW36" s="776"/>
      <c r="GX36" s="776"/>
      <c r="GY36" s="776"/>
      <c r="GZ36" s="776"/>
      <c r="HA36" s="776"/>
      <c r="HB36" s="776"/>
      <c r="HC36" s="776"/>
      <c r="HD36" s="776"/>
      <c r="HE36" s="776"/>
      <c r="HF36" s="776"/>
      <c r="HG36" s="776"/>
      <c r="HH36" s="776"/>
      <c r="HI36" s="776"/>
      <c r="HJ36" s="776"/>
      <c r="HK36" s="776"/>
      <c r="HL36" s="776"/>
      <c r="HM36" s="776"/>
      <c r="HN36" s="776"/>
      <c r="HO36" s="776"/>
      <c r="HP36" s="776"/>
      <c r="HQ36" s="776"/>
      <c r="HR36" s="776"/>
      <c r="HS36" s="776"/>
      <c r="HT36" s="776"/>
      <c r="HU36" s="776"/>
      <c r="HV36" s="776"/>
      <c r="HW36" s="776"/>
      <c r="HX36" s="776"/>
      <c r="HY36" s="776"/>
      <c r="HZ36" s="776"/>
      <c r="IA36" s="776"/>
      <c r="IB36" s="776"/>
      <c r="IC36" s="776"/>
      <c r="ID36" s="776"/>
      <c r="IE36" s="776"/>
      <c r="IF36" s="776"/>
      <c r="IG36" s="776"/>
      <c r="IH36" s="776"/>
      <c r="II36" s="776"/>
      <c r="IJ36" s="776"/>
      <c r="IK36" s="776"/>
      <c r="IL36" s="776"/>
      <c r="IM36" s="776"/>
      <c r="IN36" s="776"/>
      <c r="IO36" s="776"/>
      <c r="IP36" s="776"/>
      <c r="IQ36" s="776"/>
      <c r="IR36" s="776"/>
      <c r="IS36" s="776"/>
      <c r="IT36" s="776"/>
      <c r="IU36" s="776"/>
      <c r="IV36" s="776"/>
      <c r="IW36" s="776"/>
      <c r="IX36" s="776"/>
      <c r="IY36" s="776"/>
      <c r="IZ36" s="776"/>
      <c r="JA36" s="776"/>
      <c r="JB36" s="776"/>
      <c r="JC36" s="776"/>
      <c r="JD36" s="776"/>
      <c r="JE36" s="776"/>
      <c r="JF36" s="776"/>
      <c r="JG36" s="776"/>
      <c r="JH36" s="776"/>
      <c r="JI36" s="776"/>
      <c r="JJ36" s="776"/>
      <c r="JK36" s="776"/>
      <c r="JL36" s="776"/>
      <c r="JM36" s="776"/>
      <c r="JN36" s="776"/>
      <c r="JO36" s="776"/>
      <c r="JP36" s="776"/>
      <c r="JQ36" s="776"/>
      <c r="JR36" s="776"/>
      <c r="JS36" s="776"/>
      <c r="JT36" s="776"/>
      <c r="JU36" s="776"/>
      <c r="JV36" s="776"/>
      <c r="JW36" s="776"/>
      <c r="JX36" s="776"/>
      <c r="JY36" s="776"/>
      <c r="JZ36" s="776"/>
      <c r="KA36" s="776"/>
      <c r="KB36" s="776"/>
      <c r="KC36" s="776"/>
      <c r="KD36" s="776"/>
      <c r="KE36" s="776"/>
      <c r="KF36" s="776"/>
      <c r="KG36" s="776"/>
      <c r="KH36" s="776"/>
      <c r="KI36" s="776"/>
      <c r="KJ36" s="776"/>
      <c r="KK36" s="776"/>
      <c r="KL36" s="776"/>
      <c r="KM36" s="776"/>
      <c r="KN36" s="776"/>
      <c r="KO36" s="776"/>
      <c r="KP36" s="776"/>
      <c r="KQ36" s="776"/>
      <c r="KR36" s="776"/>
      <c r="KS36" s="776"/>
      <c r="KT36" s="776"/>
      <c r="KU36" s="776"/>
      <c r="KV36" s="776"/>
      <c r="KW36" s="776"/>
      <c r="KX36" s="776"/>
      <c r="KY36" s="776"/>
      <c r="KZ36" s="776"/>
      <c r="LA36" s="776"/>
      <c r="LB36" s="776"/>
      <c r="LC36" s="776"/>
      <c r="LD36" s="776"/>
      <c r="LE36" s="776"/>
      <c r="LF36" s="776"/>
      <c r="LG36" s="776"/>
      <c r="LH36" s="776"/>
      <c r="LI36" s="776"/>
      <c r="LJ36" s="776"/>
      <c r="LK36" s="776"/>
      <c r="LL36" s="776"/>
      <c r="LM36" s="776"/>
      <c r="LN36" s="776"/>
      <c r="LO36" s="776"/>
      <c r="LP36" s="776"/>
      <c r="LQ36" s="776"/>
      <c r="LR36" s="776"/>
      <c r="LS36" s="776"/>
      <c r="LT36" s="776"/>
      <c r="LU36" s="776"/>
      <c r="LV36" s="776"/>
      <c r="LW36" s="776"/>
      <c r="LX36" s="776"/>
      <c r="LY36" s="776"/>
      <c r="LZ36" s="776"/>
      <c r="MA36" s="776"/>
      <c r="MB36" s="776"/>
      <c r="MC36" s="776"/>
      <c r="MD36" s="776"/>
      <c r="ME36" s="776"/>
      <c r="MF36" s="776"/>
      <c r="MG36" s="776"/>
      <c r="MH36" s="776"/>
      <c r="MI36" s="776"/>
      <c r="MJ36" s="776"/>
      <c r="MK36" s="776"/>
      <c r="ML36" s="776"/>
      <c r="MM36" s="776"/>
      <c r="MN36" s="776"/>
      <c r="MO36" s="776"/>
      <c r="MP36" s="776"/>
      <c r="MQ36" s="776"/>
      <c r="MR36" s="776"/>
      <c r="MS36" s="776"/>
      <c r="MT36" s="776"/>
      <c r="MU36" s="776"/>
      <c r="MV36" s="776"/>
      <c r="MW36" s="776"/>
      <c r="MX36" s="776"/>
      <c r="MY36" s="776"/>
      <c r="MZ36" s="776"/>
      <c r="NA36" s="776"/>
      <c r="NB36" s="776"/>
      <c r="NC36" s="776"/>
      <c r="ND36" s="776"/>
      <c r="NE36" s="776"/>
      <c r="NF36" s="776"/>
      <c r="NG36" s="776"/>
      <c r="NH36" s="776"/>
      <c r="NI36" s="776"/>
      <c r="NJ36" s="776"/>
      <c r="NK36" s="776"/>
      <c r="NL36" s="776"/>
      <c r="NM36" s="776"/>
      <c r="NN36" s="776"/>
      <c r="NO36" s="776"/>
      <c r="NP36" s="776"/>
      <c r="NQ36" s="776"/>
      <c r="NR36" s="776"/>
      <c r="NS36" s="776"/>
      <c r="NT36" s="776"/>
      <c r="NU36" s="776"/>
      <c r="NV36" s="776"/>
      <c r="NW36" s="776"/>
      <c r="NX36" s="776"/>
      <c r="NY36" s="776"/>
      <c r="NZ36" s="776"/>
      <c r="OA36" s="776"/>
      <c r="OB36" s="776"/>
      <c r="OC36" s="776"/>
      <c r="OD36" s="776"/>
      <c r="OE36" s="776"/>
      <c r="OF36" s="776"/>
      <c r="OG36" s="776"/>
      <c r="OH36" s="776"/>
      <c r="OI36" s="776"/>
      <c r="OJ36" s="776"/>
      <c r="OK36" s="776"/>
      <c r="OL36" s="776"/>
      <c r="OM36" s="776"/>
      <c r="ON36" s="776"/>
      <c r="OO36" s="776"/>
      <c r="OP36" s="776"/>
      <c r="OQ36" s="776"/>
      <c r="OR36" s="776"/>
      <c r="OS36" s="776"/>
      <c r="OT36" s="776"/>
      <c r="OU36" s="776"/>
      <c r="OV36" s="776"/>
      <c r="OW36" s="776"/>
      <c r="OX36" s="776"/>
      <c r="OY36" s="776"/>
      <c r="OZ36" s="776"/>
      <c r="PA36" s="776"/>
      <c r="PB36" s="776"/>
      <c r="PC36" s="776"/>
      <c r="PD36" s="776"/>
      <c r="PE36" s="776"/>
      <c r="PF36" s="776"/>
      <c r="PG36" s="776"/>
      <c r="PH36" s="776"/>
      <c r="PI36" s="776"/>
      <c r="PJ36" s="776"/>
      <c r="PK36" s="776"/>
      <c r="PL36" s="776"/>
      <c r="PM36" s="776"/>
      <c r="PN36" s="776"/>
      <c r="PO36" s="776"/>
      <c r="PP36" s="776"/>
      <c r="PQ36" s="776"/>
      <c r="PR36" s="776"/>
      <c r="PS36" s="776"/>
      <c r="PT36" s="776"/>
      <c r="PU36" s="776"/>
      <c r="PV36" s="776"/>
      <c r="PW36" s="776"/>
      <c r="PX36" s="776"/>
      <c r="PY36" s="776"/>
      <c r="PZ36" s="776"/>
      <c r="QA36" s="776"/>
      <c r="QB36" s="776"/>
      <c r="QC36" s="776"/>
      <c r="QD36" s="776"/>
      <c r="QE36" s="776"/>
      <c r="QF36" s="776"/>
      <c r="QG36" s="776"/>
      <c r="QH36" s="776"/>
      <c r="QI36" s="776"/>
      <c r="QJ36" s="776"/>
      <c r="QK36" s="776"/>
      <c r="QL36" s="776"/>
      <c r="QM36" s="776"/>
      <c r="QN36" s="776"/>
      <c r="QO36" s="776"/>
      <c r="QP36" s="776"/>
      <c r="QQ36" s="776"/>
      <c r="QR36" s="776"/>
      <c r="QS36" s="776"/>
      <c r="QT36" s="776"/>
      <c r="QU36" s="776"/>
      <c r="QV36" s="776"/>
      <c r="QW36" s="776"/>
      <c r="QX36" s="776"/>
      <c r="QY36" s="776"/>
      <c r="QZ36" s="776"/>
      <c r="RA36" s="776"/>
      <c r="RB36" s="776"/>
      <c r="RC36" s="776"/>
      <c r="RD36" s="776"/>
      <c r="RE36" s="776"/>
      <c r="RF36" s="776"/>
      <c r="RG36" s="776"/>
      <c r="RH36" s="776"/>
      <c r="RI36" s="776"/>
      <c r="RJ36" s="776"/>
      <c r="RK36" s="776"/>
      <c r="RL36" s="776"/>
      <c r="RM36" s="776"/>
      <c r="RN36" s="776"/>
      <c r="RO36" s="776"/>
      <c r="RP36" s="776"/>
      <c r="RQ36" s="776"/>
      <c r="RR36" s="776"/>
      <c r="RS36" s="776"/>
      <c r="RT36" s="776"/>
      <c r="RU36" s="776"/>
      <c r="RV36" s="776"/>
      <c r="RW36" s="776"/>
      <c r="RX36" s="776"/>
      <c r="RY36" s="776"/>
      <c r="RZ36" s="776"/>
      <c r="SA36" s="776"/>
      <c r="SB36" s="776"/>
      <c r="SC36" s="776"/>
      <c r="SD36" s="776"/>
      <c r="SE36" s="776"/>
      <c r="SF36" s="776"/>
      <c r="SG36" s="776"/>
      <c r="SH36" s="776"/>
      <c r="SI36" s="776"/>
      <c r="SJ36" s="776"/>
      <c r="SK36" s="776"/>
      <c r="SL36" s="776"/>
      <c r="SM36" s="776"/>
      <c r="SN36" s="776"/>
      <c r="SO36" s="776"/>
      <c r="SP36" s="776"/>
      <c r="SQ36" s="776"/>
      <c r="SR36" s="776"/>
      <c r="SS36" s="776"/>
      <c r="ST36" s="776"/>
      <c r="SU36" s="776"/>
      <c r="SV36" s="776"/>
      <c r="SW36" s="776"/>
      <c r="SX36" s="776"/>
      <c r="SY36" s="776"/>
      <c r="SZ36" s="776"/>
      <c r="TA36" s="776"/>
      <c r="TB36" s="776"/>
      <c r="TC36" s="776"/>
      <c r="TD36" s="776"/>
      <c r="TE36" s="776"/>
      <c r="TF36" s="776"/>
      <c r="TG36" s="776"/>
      <c r="TH36" s="776"/>
      <c r="TI36" s="776"/>
      <c r="TJ36" s="776"/>
      <c r="TK36" s="776"/>
      <c r="TL36" s="776"/>
      <c r="TM36" s="776"/>
      <c r="TN36" s="776"/>
      <c r="TO36" s="776"/>
    </row>
    <row r="37" spans="1:535" s="38" customFormat="1" x14ac:dyDescent="0.25">
      <c r="A37" s="805">
        <v>32</v>
      </c>
      <c r="B37" s="805" t="s">
        <v>86</v>
      </c>
      <c r="C37" s="1026" t="s">
        <v>115</v>
      </c>
      <c r="D37" s="806">
        <v>0.86</v>
      </c>
      <c r="E37" s="806">
        <v>0.83</v>
      </c>
      <c r="F37" s="806">
        <v>1</v>
      </c>
      <c r="G37" s="806">
        <v>0.43</v>
      </c>
      <c r="H37" s="806">
        <v>0.45</v>
      </c>
      <c r="I37" s="806">
        <v>0.06</v>
      </c>
      <c r="J37" s="806">
        <v>0</v>
      </c>
      <c r="K37" s="806">
        <v>0</v>
      </c>
      <c r="L37" s="806">
        <v>0</v>
      </c>
      <c r="M37" s="806">
        <v>0</v>
      </c>
      <c r="N37" s="806">
        <v>-0.1</v>
      </c>
      <c r="O37" s="131">
        <f t="shared" si="0"/>
        <v>0.32090909090909092</v>
      </c>
      <c r="P37" s="807"/>
      <c r="Q37" s="803"/>
      <c r="R37" s="803"/>
      <c r="S37" s="803"/>
      <c r="T37" s="803"/>
      <c r="U37" s="803"/>
      <c r="V37" s="803"/>
      <c r="W37" s="803"/>
      <c r="X37" s="803"/>
      <c r="Y37" s="803"/>
      <c r="Z37" s="803"/>
      <c r="AA37" s="803"/>
      <c r="AB37" s="803"/>
      <c r="AC37" s="803"/>
      <c r="AD37" s="803"/>
      <c r="AE37" s="803"/>
      <c r="AF37" s="803"/>
      <c r="AG37" s="803"/>
      <c r="AH37" s="803"/>
      <c r="AI37" s="803"/>
      <c r="AJ37" s="803"/>
      <c r="AK37" s="803"/>
      <c r="AL37" s="803"/>
      <c r="AM37" s="803"/>
      <c r="AN37" s="803"/>
      <c r="AO37" s="803"/>
      <c r="AP37" s="803"/>
      <c r="AQ37" s="803"/>
      <c r="AR37" s="803"/>
      <c r="AS37" s="803"/>
      <c r="AT37" s="803"/>
      <c r="AU37" s="803"/>
      <c r="AV37" s="803"/>
      <c r="AW37" s="803"/>
      <c r="AX37" s="803"/>
      <c r="AY37" s="803"/>
      <c r="AZ37" s="803"/>
      <c r="BA37" s="803"/>
      <c r="BB37" s="803"/>
      <c r="BC37" s="803"/>
      <c r="BD37" s="803"/>
      <c r="BE37" s="803"/>
      <c r="BF37" s="803"/>
      <c r="BG37" s="803"/>
      <c r="BH37" s="803"/>
      <c r="BI37" s="803"/>
      <c r="BJ37" s="803"/>
      <c r="BK37" s="803"/>
      <c r="BL37" s="803"/>
      <c r="BM37" s="803"/>
      <c r="BN37" s="803"/>
      <c r="BO37" s="803"/>
      <c r="BP37" s="803"/>
      <c r="BQ37" s="803"/>
      <c r="BR37" s="803"/>
      <c r="BS37" s="803"/>
      <c r="BT37" s="803"/>
      <c r="BU37" s="803"/>
      <c r="BV37" s="803"/>
      <c r="BW37" s="803"/>
      <c r="BX37" s="803"/>
      <c r="BY37" s="803"/>
      <c r="BZ37" s="803"/>
      <c r="CA37" s="803"/>
      <c r="CB37" s="803"/>
      <c r="CC37" s="803"/>
      <c r="CD37" s="803"/>
      <c r="CE37" s="803"/>
      <c r="CF37" s="803"/>
      <c r="CG37" s="803"/>
      <c r="CH37" s="803"/>
      <c r="CI37" s="803"/>
      <c r="CJ37" s="803"/>
      <c r="CK37" s="803"/>
      <c r="CL37" s="803"/>
      <c r="CM37" s="803"/>
      <c r="CN37" s="803"/>
      <c r="CO37" s="803"/>
      <c r="CP37" s="803"/>
      <c r="CQ37" s="803"/>
      <c r="CR37" s="803"/>
      <c r="CS37" s="803"/>
      <c r="CT37" s="803"/>
      <c r="CU37" s="803"/>
      <c r="CV37" s="803"/>
      <c r="CW37" s="803"/>
      <c r="CX37" s="803"/>
      <c r="CY37" s="803"/>
      <c r="CZ37" s="803"/>
      <c r="DA37" s="803"/>
      <c r="DB37" s="803"/>
      <c r="DC37" s="803"/>
      <c r="DD37" s="803"/>
      <c r="DE37" s="803"/>
      <c r="DF37" s="803"/>
      <c r="DG37" s="803"/>
      <c r="DH37" s="803"/>
      <c r="DI37" s="803"/>
      <c r="DJ37" s="803"/>
      <c r="DK37" s="803"/>
      <c r="DL37" s="803"/>
      <c r="DM37" s="803"/>
      <c r="DN37" s="803"/>
      <c r="DO37" s="803"/>
      <c r="DP37" s="803"/>
      <c r="DQ37" s="803"/>
      <c r="DR37" s="803"/>
      <c r="DS37" s="803"/>
      <c r="DT37" s="803"/>
      <c r="DU37" s="803"/>
      <c r="DV37" s="803"/>
      <c r="DW37" s="803"/>
      <c r="DX37" s="803"/>
      <c r="DY37" s="803"/>
      <c r="DZ37" s="803"/>
      <c r="EA37" s="803"/>
      <c r="EB37" s="803"/>
      <c r="EC37" s="803"/>
      <c r="ED37" s="803"/>
      <c r="EE37" s="803"/>
      <c r="EF37" s="803"/>
      <c r="EG37" s="803"/>
      <c r="EH37" s="803"/>
      <c r="EI37" s="803"/>
      <c r="EJ37" s="803"/>
      <c r="EK37" s="803"/>
      <c r="EL37" s="803"/>
      <c r="EM37" s="803"/>
      <c r="EN37" s="803"/>
      <c r="EO37" s="803"/>
      <c r="EP37" s="803"/>
      <c r="EQ37" s="803"/>
      <c r="ER37" s="803"/>
      <c r="ES37" s="803"/>
      <c r="ET37" s="803"/>
      <c r="EU37" s="803"/>
      <c r="EV37" s="803"/>
      <c r="EW37" s="803"/>
      <c r="EX37" s="803"/>
      <c r="EY37" s="803"/>
      <c r="EZ37" s="803"/>
      <c r="FA37" s="803"/>
      <c r="FB37" s="803"/>
      <c r="FC37" s="803"/>
      <c r="FD37" s="803"/>
      <c r="FE37" s="803"/>
      <c r="FF37" s="803"/>
      <c r="FG37" s="803"/>
      <c r="FH37" s="803"/>
      <c r="FI37" s="803"/>
      <c r="FJ37" s="803"/>
      <c r="FK37" s="803"/>
      <c r="FL37" s="803"/>
      <c r="FM37" s="803"/>
      <c r="FN37" s="803"/>
      <c r="FO37" s="803"/>
      <c r="FP37" s="803"/>
      <c r="FQ37" s="803"/>
      <c r="FR37" s="803"/>
      <c r="FS37" s="803"/>
      <c r="FT37" s="803"/>
      <c r="FU37" s="803"/>
      <c r="FV37" s="803"/>
      <c r="FW37" s="803"/>
      <c r="FX37" s="803"/>
      <c r="FY37" s="803"/>
      <c r="FZ37" s="803"/>
      <c r="GA37" s="803"/>
      <c r="GB37" s="803"/>
      <c r="GC37" s="803"/>
      <c r="GD37" s="803"/>
      <c r="GE37" s="803"/>
      <c r="GF37" s="803"/>
      <c r="GG37" s="803"/>
      <c r="GH37" s="803"/>
      <c r="GI37" s="803"/>
      <c r="GJ37" s="803"/>
      <c r="GK37" s="803"/>
      <c r="GL37" s="803"/>
      <c r="GM37" s="803"/>
      <c r="GN37" s="803"/>
      <c r="GO37" s="803"/>
      <c r="GP37" s="803"/>
      <c r="GQ37" s="803"/>
      <c r="GR37" s="803"/>
      <c r="GS37" s="803"/>
      <c r="GT37" s="803"/>
      <c r="GU37" s="803"/>
      <c r="GV37" s="803"/>
      <c r="GW37" s="803"/>
      <c r="GX37" s="803"/>
      <c r="GY37" s="803"/>
      <c r="GZ37" s="803"/>
      <c r="HA37" s="803"/>
      <c r="HB37" s="803"/>
      <c r="HC37" s="803"/>
      <c r="HD37" s="803"/>
      <c r="HE37" s="803"/>
      <c r="HF37" s="803"/>
      <c r="HG37" s="803"/>
      <c r="HH37" s="803"/>
      <c r="HI37" s="803"/>
      <c r="HJ37" s="803"/>
      <c r="HK37" s="803"/>
      <c r="HL37" s="803"/>
      <c r="HM37" s="803"/>
      <c r="HN37" s="803"/>
      <c r="HO37" s="803"/>
      <c r="HP37" s="803"/>
      <c r="HQ37" s="803"/>
      <c r="HR37" s="803"/>
      <c r="HS37" s="803"/>
      <c r="HT37" s="803"/>
      <c r="HU37" s="803"/>
      <c r="HV37" s="803"/>
      <c r="HW37" s="803"/>
      <c r="HX37" s="803"/>
      <c r="HY37" s="803"/>
      <c r="HZ37" s="803"/>
      <c r="IA37" s="803"/>
      <c r="IB37" s="803"/>
      <c r="IC37" s="803"/>
      <c r="ID37" s="803"/>
      <c r="IE37" s="803"/>
      <c r="IF37" s="803"/>
      <c r="IG37" s="803"/>
      <c r="IH37" s="803"/>
      <c r="II37" s="803"/>
      <c r="IJ37" s="803"/>
      <c r="IK37" s="803"/>
      <c r="IL37" s="803"/>
      <c r="IM37" s="803"/>
      <c r="IN37" s="803"/>
      <c r="IO37" s="803"/>
      <c r="IP37" s="803"/>
      <c r="IQ37" s="803"/>
      <c r="IR37" s="803"/>
      <c r="IS37" s="803"/>
      <c r="IT37" s="803"/>
      <c r="IU37" s="803"/>
      <c r="IV37" s="803"/>
      <c r="IW37" s="803"/>
      <c r="IX37" s="803"/>
      <c r="IY37" s="803"/>
      <c r="IZ37" s="803"/>
      <c r="JA37" s="803"/>
      <c r="JB37" s="803"/>
      <c r="JC37" s="803"/>
      <c r="JD37" s="803"/>
      <c r="JE37" s="803"/>
      <c r="JF37" s="803"/>
      <c r="JG37" s="803"/>
      <c r="JH37" s="803"/>
      <c r="JI37" s="803"/>
      <c r="JJ37" s="803"/>
      <c r="JK37" s="803"/>
      <c r="JL37" s="803"/>
      <c r="JM37" s="803"/>
      <c r="JN37" s="803"/>
      <c r="JO37" s="803"/>
      <c r="JP37" s="803"/>
      <c r="JQ37" s="803"/>
      <c r="JR37" s="803"/>
      <c r="JS37" s="803"/>
      <c r="JT37" s="803"/>
      <c r="JU37" s="803"/>
      <c r="JV37" s="803"/>
      <c r="JW37" s="803"/>
      <c r="JX37" s="803"/>
      <c r="JY37" s="803"/>
      <c r="JZ37" s="803"/>
      <c r="KA37" s="803"/>
      <c r="KB37" s="803"/>
      <c r="KC37" s="803"/>
      <c r="KD37" s="803"/>
      <c r="KE37" s="803"/>
      <c r="KF37" s="803"/>
      <c r="KG37" s="803"/>
      <c r="KH37" s="803"/>
      <c r="KI37" s="803"/>
      <c r="KJ37" s="803"/>
      <c r="KK37" s="803"/>
      <c r="KL37" s="803"/>
      <c r="KM37" s="803"/>
      <c r="KN37" s="803"/>
      <c r="KO37" s="803"/>
      <c r="KP37" s="803"/>
      <c r="KQ37" s="803"/>
      <c r="KR37" s="803"/>
      <c r="KS37" s="803"/>
      <c r="KT37" s="803"/>
      <c r="KU37" s="803"/>
      <c r="KV37" s="803"/>
      <c r="KW37" s="803"/>
      <c r="KX37" s="803"/>
      <c r="KY37" s="803"/>
      <c r="KZ37" s="803"/>
      <c r="LA37" s="803"/>
      <c r="LB37" s="803"/>
      <c r="LC37" s="803"/>
      <c r="LD37" s="803"/>
      <c r="LE37" s="803"/>
      <c r="LF37" s="803"/>
      <c r="LG37" s="803"/>
      <c r="LH37" s="803"/>
      <c r="LI37" s="803"/>
      <c r="LJ37" s="803"/>
      <c r="LK37" s="803"/>
      <c r="LL37" s="803"/>
      <c r="LM37" s="803"/>
      <c r="LN37" s="803"/>
      <c r="LO37" s="803"/>
      <c r="LP37" s="803"/>
      <c r="LQ37" s="803"/>
      <c r="LR37" s="803"/>
      <c r="LS37" s="803"/>
      <c r="LT37" s="803"/>
      <c r="LU37" s="803"/>
      <c r="LV37" s="803"/>
      <c r="LW37" s="803"/>
      <c r="LX37" s="803"/>
      <c r="LY37" s="803"/>
      <c r="LZ37" s="803"/>
      <c r="MA37" s="803"/>
      <c r="MB37" s="803"/>
      <c r="MC37" s="803"/>
      <c r="MD37" s="803"/>
      <c r="ME37" s="803"/>
      <c r="MF37" s="803"/>
      <c r="MG37" s="803"/>
      <c r="MH37" s="803"/>
      <c r="MI37" s="803"/>
      <c r="MJ37" s="803"/>
      <c r="MK37" s="803"/>
      <c r="ML37" s="803"/>
      <c r="MM37" s="803"/>
      <c r="MN37" s="803"/>
      <c r="MO37" s="803"/>
      <c r="MP37" s="803"/>
      <c r="MQ37" s="803"/>
      <c r="MR37" s="803"/>
      <c r="MS37" s="803"/>
      <c r="MT37" s="803"/>
      <c r="MU37" s="803"/>
      <c r="MV37" s="803"/>
      <c r="MW37" s="803"/>
      <c r="MX37" s="803"/>
      <c r="MY37" s="803"/>
      <c r="MZ37" s="803"/>
      <c r="NA37" s="803"/>
      <c r="NB37" s="803"/>
      <c r="NC37" s="803"/>
      <c r="ND37" s="803"/>
      <c r="NE37" s="803"/>
      <c r="NF37" s="803"/>
      <c r="NG37" s="803"/>
      <c r="NH37" s="803"/>
      <c r="NI37" s="803"/>
      <c r="NJ37" s="803"/>
      <c r="NK37" s="803"/>
      <c r="NL37" s="803"/>
      <c r="NM37" s="803"/>
      <c r="NN37" s="803"/>
      <c r="NO37" s="803"/>
      <c r="NP37" s="803"/>
      <c r="NQ37" s="803"/>
      <c r="NR37" s="803"/>
      <c r="NS37" s="803"/>
      <c r="NT37" s="803"/>
      <c r="NU37" s="803"/>
      <c r="NV37" s="803"/>
      <c r="NW37" s="803"/>
      <c r="NX37" s="803"/>
      <c r="NY37" s="803"/>
      <c r="NZ37" s="803"/>
      <c r="OA37" s="803"/>
      <c r="OB37" s="803"/>
      <c r="OC37" s="803"/>
      <c r="OD37" s="803"/>
      <c r="OE37" s="803"/>
      <c r="OF37" s="803"/>
      <c r="OG37" s="803"/>
      <c r="OH37" s="803"/>
      <c r="OI37" s="803"/>
      <c r="OJ37" s="803"/>
      <c r="OK37" s="803"/>
      <c r="OL37" s="803"/>
      <c r="OM37" s="803"/>
      <c r="ON37" s="803"/>
      <c r="OO37" s="803"/>
      <c r="OP37" s="803"/>
      <c r="OQ37" s="803"/>
      <c r="OR37" s="803"/>
      <c r="OS37" s="803"/>
      <c r="OT37" s="803"/>
      <c r="OU37" s="803"/>
      <c r="OV37" s="803"/>
      <c r="OW37" s="803"/>
      <c r="OX37" s="803"/>
      <c r="OY37" s="803"/>
      <c r="OZ37" s="803"/>
      <c r="PA37" s="803"/>
      <c r="PB37" s="803"/>
      <c r="PC37" s="803"/>
      <c r="PD37" s="803"/>
      <c r="PE37" s="803"/>
      <c r="PF37" s="803"/>
      <c r="PG37" s="803"/>
      <c r="PH37" s="803"/>
      <c r="PI37" s="803"/>
      <c r="PJ37" s="803"/>
      <c r="PK37" s="803"/>
      <c r="PL37" s="803"/>
      <c r="PM37" s="803"/>
      <c r="PN37" s="803"/>
      <c r="PO37" s="803"/>
      <c r="PP37" s="803"/>
      <c r="PQ37" s="803"/>
      <c r="PR37" s="803"/>
      <c r="PS37" s="803"/>
      <c r="PT37" s="803"/>
      <c r="PU37" s="803"/>
      <c r="PV37" s="803"/>
      <c r="PW37" s="803"/>
      <c r="PX37" s="803"/>
      <c r="PY37" s="803"/>
      <c r="PZ37" s="803"/>
      <c r="QA37" s="803"/>
      <c r="QB37" s="803"/>
      <c r="QC37" s="803"/>
      <c r="QD37" s="803"/>
      <c r="QE37" s="803"/>
      <c r="QF37" s="803"/>
      <c r="QG37" s="803"/>
      <c r="QH37" s="803"/>
      <c r="QI37" s="803"/>
      <c r="QJ37" s="803"/>
      <c r="QK37" s="803"/>
      <c r="QL37" s="803"/>
      <c r="QM37" s="803"/>
      <c r="QN37" s="803"/>
      <c r="QO37" s="803"/>
      <c r="QP37" s="803"/>
      <c r="QQ37" s="803"/>
      <c r="QR37" s="803"/>
      <c r="QS37" s="803"/>
      <c r="QT37" s="803"/>
      <c r="QU37" s="803"/>
      <c r="QV37" s="803"/>
      <c r="QW37" s="803"/>
      <c r="QX37" s="803"/>
      <c r="QY37" s="803"/>
      <c r="QZ37" s="803"/>
      <c r="RA37" s="803"/>
      <c r="RB37" s="803"/>
      <c r="RC37" s="803"/>
      <c r="RD37" s="803"/>
      <c r="RE37" s="803"/>
      <c r="RF37" s="803"/>
      <c r="RG37" s="803"/>
      <c r="RH37" s="803"/>
      <c r="RI37" s="803"/>
      <c r="RJ37" s="803"/>
      <c r="RK37" s="803"/>
      <c r="RL37" s="803"/>
      <c r="RM37" s="803"/>
      <c r="RN37" s="803"/>
      <c r="RO37" s="803"/>
      <c r="RP37" s="803"/>
      <c r="RQ37" s="803"/>
      <c r="RR37" s="803"/>
      <c r="RS37" s="803"/>
      <c r="RT37" s="803"/>
      <c r="RU37" s="803"/>
      <c r="RV37" s="803"/>
      <c r="RW37" s="803"/>
      <c r="RX37" s="803"/>
      <c r="RY37" s="803"/>
      <c r="RZ37" s="803"/>
      <c r="SA37" s="803"/>
      <c r="SB37" s="803"/>
      <c r="SC37" s="803"/>
      <c r="SD37" s="803"/>
      <c r="SE37" s="803"/>
      <c r="SF37" s="803"/>
      <c r="SG37" s="803"/>
      <c r="SH37" s="803"/>
      <c r="SI37" s="803"/>
      <c r="SJ37" s="803"/>
      <c r="SK37" s="803"/>
      <c r="SL37" s="803"/>
      <c r="SM37" s="803"/>
      <c r="SN37" s="803"/>
      <c r="SO37" s="803"/>
      <c r="SP37" s="803"/>
      <c r="SQ37" s="803"/>
      <c r="SR37" s="803"/>
      <c r="SS37" s="803"/>
      <c r="ST37" s="803"/>
      <c r="SU37" s="803"/>
      <c r="SV37" s="803"/>
      <c r="SW37" s="803"/>
      <c r="SX37" s="803"/>
      <c r="SY37" s="803"/>
      <c r="SZ37" s="803"/>
      <c r="TA37" s="803"/>
      <c r="TB37" s="803"/>
      <c r="TC37" s="803"/>
      <c r="TD37" s="803"/>
      <c r="TE37" s="803"/>
      <c r="TF37" s="803"/>
      <c r="TG37" s="803"/>
      <c r="TH37" s="803"/>
      <c r="TI37" s="803"/>
      <c r="TJ37" s="803"/>
      <c r="TK37" s="803"/>
      <c r="TL37" s="803"/>
      <c r="TM37" s="803"/>
      <c r="TN37" s="803"/>
      <c r="TO37" s="803"/>
    </row>
    <row r="38" spans="1:535" s="38" customFormat="1" ht="25.5" x14ac:dyDescent="0.25">
      <c r="A38" s="825">
        <v>33</v>
      </c>
      <c r="B38" s="825" t="s">
        <v>86</v>
      </c>
      <c r="C38" s="1026" t="s">
        <v>116</v>
      </c>
      <c r="D38" s="826">
        <v>0.81200000000000006</v>
      </c>
      <c r="E38" s="826">
        <v>0.9375</v>
      </c>
      <c r="F38" s="826">
        <v>1</v>
      </c>
      <c r="G38" s="826">
        <v>0.52300000000000002</v>
      </c>
      <c r="H38" s="826">
        <v>1</v>
      </c>
      <c r="I38" s="826">
        <v>0.104</v>
      </c>
      <c r="J38" s="826">
        <v>4.2000000000000003E-2</v>
      </c>
      <c r="K38" s="826">
        <v>4.2000000000000003E-2</v>
      </c>
      <c r="L38" s="826">
        <v>1</v>
      </c>
      <c r="M38" s="826">
        <v>0</v>
      </c>
      <c r="N38" s="826">
        <v>-6.8000000000000005E-2</v>
      </c>
      <c r="O38" s="131">
        <f t="shared" si="0"/>
        <v>0.49022727272727279</v>
      </c>
      <c r="P38" s="827"/>
      <c r="Q38" s="823"/>
      <c r="R38" s="823"/>
      <c r="S38" s="823"/>
      <c r="T38" s="823"/>
      <c r="U38" s="823"/>
      <c r="V38" s="823"/>
      <c r="W38" s="823"/>
      <c r="X38" s="823"/>
      <c r="Y38" s="823"/>
      <c r="Z38" s="823"/>
      <c r="AA38" s="823"/>
      <c r="AB38" s="823"/>
      <c r="AC38" s="823"/>
      <c r="AD38" s="823"/>
      <c r="AE38" s="823"/>
      <c r="AF38" s="823"/>
      <c r="AG38" s="823"/>
      <c r="AH38" s="823"/>
      <c r="AI38" s="823"/>
      <c r="AJ38" s="823"/>
      <c r="AK38" s="823"/>
      <c r="AL38" s="823"/>
      <c r="AM38" s="823"/>
      <c r="AN38" s="823"/>
      <c r="AO38" s="823"/>
      <c r="AP38" s="823"/>
      <c r="AQ38" s="823"/>
      <c r="AR38" s="823"/>
      <c r="AS38" s="823"/>
      <c r="AT38" s="823"/>
      <c r="AU38" s="823"/>
      <c r="AV38" s="823"/>
      <c r="AW38" s="823"/>
      <c r="AX38" s="823"/>
      <c r="AY38" s="823"/>
      <c r="AZ38" s="823"/>
      <c r="BA38" s="823"/>
      <c r="BB38" s="823"/>
      <c r="BC38" s="823"/>
      <c r="BD38" s="823"/>
      <c r="BE38" s="823"/>
      <c r="BF38" s="823"/>
      <c r="BG38" s="823"/>
      <c r="BH38" s="823"/>
      <c r="BI38" s="823"/>
      <c r="BJ38" s="823"/>
      <c r="BK38" s="823"/>
      <c r="BL38" s="823"/>
      <c r="BM38" s="823"/>
      <c r="BN38" s="823"/>
      <c r="BO38" s="823"/>
      <c r="BP38" s="823"/>
      <c r="BQ38" s="823"/>
      <c r="BR38" s="823"/>
      <c r="BS38" s="823"/>
      <c r="BT38" s="823"/>
      <c r="BU38" s="823"/>
      <c r="BV38" s="823"/>
      <c r="BW38" s="823"/>
      <c r="BX38" s="823"/>
      <c r="BY38" s="823"/>
      <c r="BZ38" s="823"/>
      <c r="CA38" s="823"/>
      <c r="CB38" s="823"/>
      <c r="CC38" s="823"/>
      <c r="CD38" s="823"/>
      <c r="CE38" s="823"/>
      <c r="CF38" s="823"/>
      <c r="CG38" s="823"/>
      <c r="CH38" s="823"/>
      <c r="CI38" s="823"/>
      <c r="CJ38" s="823"/>
      <c r="CK38" s="823"/>
      <c r="CL38" s="823"/>
      <c r="CM38" s="823"/>
      <c r="CN38" s="823"/>
      <c r="CO38" s="823"/>
      <c r="CP38" s="823"/>
      <c r="CQ38" s="823"/>
      <c r="CR38" s="823"/>
      <c r="CS38" s="823"/>
      <c r="CT38" s="823"/>
      <c r="CU38" s="823"/>
      <c r="CV38" s="823"/>
      <c r="CW38" s="823"/>
      <c r="CX38" s="823"/>
      <c r="CY38" s="823"/>
      <c r="CZ38" s="823"/>
      <c r="DA38" s="823"/>
      <c r="DB38" s="823"/>
      <c r="DC38" s="823"/>
      <c r="DD38" s="823"/>
      <c r="DE38" s="823"/>
      <c r="DF38" s="823"/>
      <c r="DG38" s="823"/>
      <c r="DH38" s="823"/>
      <c r="DI38" s="823"/>
      <c r="DJ38" s="823"/>
      <c r="DK38" s="823"/>
      <c r="DL38" s="823"/>
      <c r="DM38" s="823"/>
      <c r="DN38" s="823"/>
      <c r="DO38" s="823"/>
      <c r="DP38" s="823"/>
      <c r="DQ38" s="823"/>
      <c r="DR38" s="823"/>
      <c r="DS38" s="823"/>
      <c r="DT38" s="823"/>
      <c r="DU38" s="823"/>
      <c r="DV38" s="823"/>
      <c r="DW38" s="823"/>
      <c r="DX38" s="823"/>
      <c r="DY38" s="823"/>
      <c r="DZ38" s="823"/>
      <c r="EA38" s="823"/>
      <c r="EB38" s="823"/>
      <c r="EC38" s="823"/>
      <c r="ED38" s="823"/>
      <c r="EE38" s="823"/>
      <c r="EF38" s="823"/>
      <c r="EG38" s="823"/>
      <c r="EH38" s="823"/>
      <c r="EI38" s="823"/>
      <c r="EJ38" s="823"/>
      <c r="EK38" s="823"/>
      <c r="EL38" s="823"/>
      <c r="EM38" s="823"/>
      <c r="EN38" s="823"/>
      <c r="EO38" s="823"/>
      <c r="EP38" s="823"/>
      <c r="EQ38" s="823"/>
      <c r="ER38" s="823"/>
      <c r="ES38" s="823"/>
      <c r="ET38" s="823"/>
      <c r="EU38" s="823"/>
      <c r="EV38" s="823"/>
      <c r="EW38" s="823"/>
      <c r="EX38" s="823"/>
      <c r="EY38" s="823"/>
      <c r="EZ38" s="823"/>
      <c r="FA38" s="823"/>
      <c r="FB38" s="823"/>
      <c r="FC38" s="823"/>
      <c r="FD38" s="823"/>
      <c r="FE38" s="823"/>
      <c r="FF38" s="823"/>
      <c r="FG38" s="823"/>
      <c r="FH38" s="823"/>
      <c r="FI38" s="823"/>
      <c r="FJ38" s="823"/>
      <c r="FK38" s="823"/>
      <c r="FL38" s="823"/>
      <c r="FM38" s="823"/>
      <c r="FN38" s="823"/>
      <c r="FO38" s="823"/>
      <c r="FP38" s="823"/>
      <c r="FQ38" s="823"/>
      <c r="FR38" s="823"/>
      <c r="FS38" s="823"/>
      <c r="FT38" s="823"/>
      <c r="FU38" s="823"/>
      <c r="FV38" s="823"/>
      <c r="FW38" s="823"/>
      <c r="FX38" s="823"/>
      <c r="FY38" s="823"/>
      <c r="FZ38" s="823"/>
      <c r="GA38" s="823"/>
      <c r="GB38" s="823"/>
      <c r="GC38" s="823"/>
      <c r="GD38" s="823"/>
      <c r="GE38" s="823"/>
      <c r="GF38" s="823"/>
      <c r="GG38" s="823"/>
      <c r="GH38" s="823"/>
      <c r="GI38" s="823"/>
      <c r="GJ38" s="823"/>
      <c r="GK38" s="823"/>
      <c r="GL38" s="823"/>
      <c r="GM38" s="823"/>
      <c r="GN38" s="823"/>
      <c r="GO38" s="823"/>
      <c r="GP38" s="823"/>
      <c r="GQ38" s="823"/>
      <c r="GR38" s="823"/>
      <c r="GS38" s="823"/>
      <c r="GT38" s="823"/>
      <c r="GU38" s="823"/>
      <c r="GV38" s="823"/>
      <c r="GW38" s="823"/>
      <c r="GX38" s="823"/>
      <c r="GY38" s="823"/>
      <c r="GZ38" s="823"/>
      <c r="HA38" s="823"/>
      <c r="HB38" s="823"/>
      <c r="HC38" s="823"/>
      <c r="HD38" s="823"/>
      <c r="HE38" s="823"/>
      <c r="HF38" s="823"/>
      <c r="HG38" s="823"/>
      <c r="HH38" s="823"/>
      <c r="HI38" s="823"/>
      <c r="HJ38" s="823"/>
      <c r="HK38" s="823"/>
      <c r="HL38" s="823"/>
      <c r="HM38" s="823"/>
      <c r="HN38" s="823"/>
      <c r="HO38" s="823"/>
      <c r="HP38" s="823"/>
      <c r="HQ38" s="823"/>
      <c r="HR38" s="823"/>
      <c r="HS38" s="823"/>
      <c r="HT38" s="823"/>
      <c r="HU38" s="823"/>
      <c r="HV38" s="823"/>
      <c r="HW38" s="823"/>
      <c r="HX38" s="823"/>
      <c r="HY38" s="823"/>
      <c r="HZ38" s="823"/>
      <c r="IA38" s="823"/>
      <c r="IB38" s="823"/>
      <c r="IC38" s="823"/>
      <c r="ID38" s="823"/>
      <c r="IE38" s="823"/>
      <c r="IF38" s="823"/>
      <c r="IG38" s="823"/>
      <c r="IH38" s="823"/>
      <c r="II38" s="823"/>
      <c r="IJ38" s="823"/>
      <c r="IK38" s="823"/>
      <c r="IL38" s="823"/>
      <c r="IM38" s="823"/>
      <c r="IN38" s="823"/>
      <c r="IO38" s="823"/>
      <c r="IP38" s="823"/>
      <c r="IQ38" s="823"/>
      <c r="IR38" s="823"/>
      <c r="IS38" s="823"/>
      <c r="IT38" s="823"/>
      <c r="IU38" s="823"/>
      <c r="IV38" s="823"/>
      <c r="IW38" s="823"/>
      <c r="IX38" s="823"/>
      <c r="IY38" s="823"/>
      <c r="IZ38" s="823"/>
      <c r="JA38" s="823"/>
      <c r="JB38" s="823"/>
      <c r="JC38" s="823"/>
      <c r="JD38" s="823"/>
      <c r="JE38" s="823"/>
      <c r="JF38" s="823"/>
      <c r="JG38" s="823"/>
      <c r="JH38" s="823"/>
      <c r="JI38" s="823"/>
      <c r="JJ38" s="823"/>
      <c r="JK38" s="823"/>
      <c r="JL38" s="823"/>
      <c r="JM38" s="823"/>
      <c r="JN38" s="823"/>
      <c r="JO38" s="823"/>
      <c r="JP38" s="823"/>
      <c r="JQ38" s="823"/>
      <c r="JR38" s="823"/>
      <c r="JS38" s="823"/>
      <c r="JT38" s="823"/>
      <c r="JU38" s="823"/>
      <c r="JV38" s="823"/>
      <c r="JW38" s="823"/>
      <c r="JX38" s="823"/>
      <c r="JY38" s="823"/>
      <c r="JZ38" s="823"/>
      <c r="KA38" s="823"/>
      <c r="KB38" s="823"/>
      <c r="KC38" s="823"/>
      <c r="KD38" s="823"/>
      <c r="KE38" s="823"/>
      <c r="KF38" s="823"/>
      <c r="KG38" s="823"/>
      <c r="KH38" s="823"/>
      <c r="KI38" s="823"/>
      <c r="KJ38" s="823"/>
      <c r="KK38" s="823"/>
      <c r="KL38" s="823"/>
      <c r="KM38" s="823"/>
      <c r="KN38" s="823"/>
      <c r="KO38" s="823"/>
      <c r="KP38" s="823"/>
      <c r="KQ38" s="823"/>
      <c r="KR38" s="823"/>
      <c r="KS38" s="823"/>
      <c r="KT38" s="823"/>
      <c r="KU38" s="823"/>
      <c r="KV38" s="823"/>
      <c r="KW38" s="823"/>
      <c r="KX38" s="823"/>
      <c r="KY38" s="823"/>
      <c r="KZ38" s="823"/>
      <c r="LA38" s="823"/>
      <c r="LB38" s="823"/>
      <c r="LC38" s="823"/>
      <c r="LD38" s="823"/>
      <c r="LE38" s="823"/>
      <c r="LF38" s="823"/>
      <c r="LG38" s="823"/>
      <c r="LH38" s="823"/>
      <c r="LI38" s="823"/>
      <c r="LJ38" s="823"/>
      <c r="LK38" s="823"/>
      <c r="LL38" s="823"/>
      <c r="LM38" s="823"/>
      <c r="LN38" s="823"/>
      <c r="LO38" s="823"/>
      <c r="LP38" s="823"/>
      <c r="LQ38" s="823"/>
      <c r="LR38" s="823"/>
      <c r="LS38" s="823"/>
      <c r="LT38" s="823"/>
      <c r="LU38" s="823"/>
      <c r="LV38" s="823"/>
      <c r="LW38" s="823"/>
      <c r="LX38" s="823"/>
      <c r="LY38" s="823"/>
      <c r="LZ38" s="823"/>
      <c r="MA38" s="823"/>
      <c r="MB38" s="823"/>
      <c r="MC38" s="823"/>
      <c r="MD38" s="823"/>
      <c r="ME38" s="823"/>
      <c r="MF38" s="823"/>
      <c r="MG38" s="823"/>
      <c r="MH38" s="823"/>
      <c r="MI38" s="823"/>
      <c r="MJ38" s="823"/>
      <c r="MK38" s="823"/>
      <c r="ML38" s="823"/>
      <c r="MM38" s="823"/>
      <c r="MN38" s="823"/>
      <c r="MO38" s="823"/>
      <c r="MP38" s="823"/>
      <c r="MQ38" s="823"/>
      <c r="MR38" s="823"/>
      <c r="MS38" s="823"/>
      <c r="MT38" s="823"/>
      <c r="MU38" s="823"/>
      <c r="MV38" s="823"/>
      <c r="MW38" s="823"/>
      <c r="MX38" s="823"/>
      <c r="MY38" s="823"/>
      <c r="MZ38" s="823"/>
      <c r="NA38" s="823"/>
      <c r="NB38" s="823"/>
      <c r="NC38" s="823"/>
      <c r="ND38" s="823"/>
      <c r="NE38" s="823"/>
      <c r="NF38" s="823"/>
      <c r="NG38" s="823"/>
      <c r="NH38" s="823"/>
      <c r="NI38" s="823"/>
      <c r="NJ38" s="823"/>
      <c r="NK38" s="823"/>
      <c r="NL38" s="823"/>
      <c r="NM38" s="823"/>
      <c r="NN38" s="823"/>
      <c r="NO38" s="823"/>
      <c r="NP38" s="823"/>
      <c r="NQ38" s="823"/>
      <c r="NR38" s="823"/>
      <c r="NS38" s="823"/>
      <c r="NT38" s="823"/>
      <c r="NU38" s="823"/>
      <c r="NV38" s="823"/>
      <c r="NW38" s="823"/>
      <c r="NX38" s="823"/>
      <c r="NY38" s="823"/>
      <c r="NZ38" s="823"/>
      <c r="OA38" s="823"/>
      <c r="OB38" s="823"/>
      <c r="OC38" s="823"/>
      <c r="OD38" s="823"/>
      <c r="OE38" s="823"/>
      <c r="OF38" s="823"/>
      <c r="OG38" s="823"/>
      <c r="OH38" s="823"/>
      <c r="OI38" s="823"/>
      <c r="OJ38" s="823"/>
      <c r="OK38" s="823"/>
      <c r="OL38" s="823"/>
      <c r="OM38" s="823"/>
      <c r="ON38" s="823"/>
      <c r="OO38" s="823"/>
      <c r="OP38" s="823"/>
      <c r="OQ38" s="823"/>
      <c r="OR38" s="823"/>
      <c r="OS38" s="823"/>
      <c r="OT38" s="823"/>
      <c r="OU38" s="823"/>
      <c r="OV38" s="823"/>
      <c r="OW38" s="823"/>
      <c r="OX38" s="823"/>
      <c r="OY38" s="823"/>
      <c r="OZ38" s="823"/>
      <c r="PA38" s="823"/>
      <c r="PB38" s="823"/>
      <c r="PC38" s="823"/>
      <c r="PD38" s="823"/>
      <c r="PE38" s="823"/>
      <c r="PF38" s="823"/>
      <c r="PG38" s="823"/>
      <c r="PH38" s="823"/>
      <c r="PI38" s="823"/>
      <c r="PJ38" s="823"/>
      <c r="PK38" s="823"/>
      <c r="PL38" s="823"/>
      <c r="PM38" s="823"/>
      <c r="PN38" s="823"/>
      <c r="PO38" s="823"/>
      <c r="PP38" s="823"/>
      <c r="PQ38" s="823"/>
      <c r="PR38" s="823"/>
      <c r="PS38" s="823"/>
      <c r="PT38" s="823"/>
      <c r="PU38" s="823"/>
      <c r="PV38" s="823"/>
      <c r="PW38" s="823"/>
      <c r="PX38" s="823"/>
      <c r="PY38" s="823"/>
      <c r="PZ38" s="823"/>
      <c r="QA38" s="823"/>
      <c r="QB38" s="823"/>
      <c r="QC38" s="823"/>
      <c r="QD38" s="823"/>
      <c r="QE38" s="823"/>
      <c r="QF38" s="823"/>
      <c r="QG38" s="823"/>
      <c r="QH38" s="823"/>
      <c r="QI38" s="823"/>
      <c r="QJ38" s="823"/>
      <c r="QK38" s="823"/>
      <c r="QL38" s="823"/>
      <c r="QM38" s="823"/>
      <c r="QN38" s="823"/>
      <c r="QO38" s="823"/>
      <c r="QP38" s="823"/>
      <c r="QQ38" s="823"/>
      <c r="QR38" s="823"/>
      <c r="QS38" s="823"/>
      <c r="QT38" s="823"/>
      <c r="QU38" s="823"/>
      <c r="QV38" s="823"/>
      <c r="QW38" s="823"/>
      <c r="QX38" s="823"/>
      <c r="QY38" s="823"/>
      <c r="QZ38" s="823"/>
      <c r="RA38" s="823"/>
      <c r="RB38" s="823"/>
      <c r="RC38" s="823"/>
      <c r="RD38" s="823"/>
      <c r="RE38" s="823"/>
      <c r="RF38" s="823"/>
      <c r="RG38" s="823"/>
      <c r="RH38" s="823"/>
      <c r="RI38" s="823"/>
      <c r="RJ38" s="823"/>
      <c r="RK38" s="823"/>
      <c r="RL38" s="823"/>
      <c r="RM38" s="823"/>
      <c r="RN38" s="823"/>
      <c r="RO38" s="823"/>
      <c r="RP38" s="823"/>
      <c r="RQ38" s="823"/>
      <c r="RR38" s="823"/>
      <c r="RS38" s="823"/>
      <c r="RT38" s="823"/>
      <c r="RU38" s="823"/>
      <c r="RV38" s="823"/>
      <c r="RW38" s="823"/>
      <c r="RX38" s="823"/>
      <c r="RY38" s="823"/>
      <c r="RZ38" s="823"/>
      <c r="SA38" s="823"/>
      <c r="SB38" s="823"/>
      <c r="SC38" s="823"/>
      <c r="SD38" s="823"/>
      <c r="SE38" s="823"/>
      <c r="SF38" s="823"/>
      <c r="SG38" s="823"/>
      <c r="SH38" s="823"/>
      <c r="SI38" s="823"/>
      <c r="SJ38" s="823"/>
      <c r="SK38" s="823"/>
      <c r="SL38" s="823"/>
      <c r="SM38" s="823"/>
      <c r="SN38" s="823"/>
      <c r="SO38" s="823"/>
      <c r="SP38" s="823"/>
      <c r="SQ38" s="823"/>
      <c r="SR38" s="823"/>
      <c r="SS38" s="823"/>
      <c r="ST38" s="823"/>
      <c r="SU38" s="823"/>
      <c r="SV38" s="823"/>
      <c r="SW38" s="823"/>
      <c r="SX38" s="823"/>
      <c r="SY38" s="823"/>
      <c r="SZ38" s="823"/>
      <c r="TA38" s="823"/>
      <c r="TB38" s="823"/>
      <c r="TC38" s="823"/>
      <c r="TD38" s="823"/>
      <c r="TE38" s="823"/>
      <c r="TF38" s="823"/>
      <c r="TG38" s="823"/>
      <c r="TH38" s="823"/>
      <c r="TI38" s="823"/>
      <c r="TJ38" s="823"/>
      <c r="TK38" s="823"/>
      <c r="TL38" s="823"/>
      <c r="TM38" s="823"/>
      <c r="TN38" s="823"/>
      <c r="TO38" s="823"/>
    </row>
    <row r="39" spans="1:535" s="38" customFormat="1" x14ac:dyDescent="0.25">
      <c r="A39" s="848">
        <v>34</v>
      </c>
      <c r="B39" s="848" t="s">
        <v>86</v>
      </c>
      <c r="C39" s="1026" t="s">
        <v>117</v>
      </c>
      <c r="D39" s="849">
        <v>0.92100000000000004</v>
      </c>
      <c r="E39" s="849">
        <v>0.97099999999999997</v>
      </c>
      <c r="F39" s="849">
        <v>0.4</v>
      </c>
      <c r="G39" s="849">
        <v>0.57099999999999995</v>
      </c>
      <c r="H39" s="849">
        <v>1</v>
      </c>
      <c r="I39" s="849">
        <v>0.14199999999999999</v>
      </c>
      <c r="J39" s="849">
        <v>0.25700000000000001</v>
      </c>
      <c r="K39" s="849">
        <v>0</v>
      </c>
      <c r="L39" s="849">
        <v>1</v>
      </c>
      <c r="M39" s="849">
        <v>0</v>
      </c>
      <c r="N39" s="849">
        <v>0</v>
      </c>
      <c r="O39" s="131">
        <f t="shared" si="0"/>
        <v>0.47836363636363632</v>
      </c>
      <c r="P39" s="850"/>
      <c r="Q39" s="846"/>
      <c r="R39" s="846"/>
      <c r="S39" s="846"/>
      <c r="T39" s="846"/>
      <c r="U39" s="846"/>
      <c r="V39" s="846"/>
      <c r="W39" s="846"/>
      <c r="X39" s="846"/>
      <c r="Y39" s="846"/>
      <c r="Z39" s="846"/>
      <c r="AA39" s="846"/>
      <c r="AB39" s="846"/>
      <c r="AC39" s="846"/>
      <c r="AD39" s="846"/>
      <c r="AE39" s="846"/>
      <c r="AF39" s="846"/>
      <c r="AG39" s="846"/>
      <c r="AH39" s="846"/>
      <c r="AI39" s="846"/>
      <c r="AJ39" s="846"/>
      <c r="AK39" s="846"/>
      <c r="AL39" s="846"/>
      <c r="AM39" s="846"/>
      <c r="AN39" s="846"/>
      <c r="AO39" s="846"/>
      <c r="AP39" s="846"/>
      <c r="AQ39" s="846"/>
      <c r="AR39" s="846"/>
      <c r="AS39" s="846"/>
      <c r="AT39" s="846"/>
      <c r="AU39" s="846"/>
      <c r="AV39" s="846"/>
      <c r="AW39" s="846"/>
      <c r="AX39" s="846"/>
      <c r="AY39" s="846"/>
      <c r="AZ39" s="846"/>
      <c r="BA39" s="846"/>
      <c r="BB39" s="846"/>
      <c r="BC39" s="846"/>
      <c r="BD39" s="846"/>
      <c r="BE39" s="846"/>
      <c r="BF39" s="846"/>
      <c r="BG39" s="846"/>
      <c r="BH39" s="846"/>
      <c r="BI39" s="846"/>
      <c r="BJ39" s="846"/>
      <c r="BK39" s="846"/>
      <c r="BL39" s="846"/>
      <c r="BM39" s="846"/>
      <c r="BN39" s="846"/>
      <c r="BO39" s="846"/>
      <c r="BP39" s="846"/>
      <c r="BQ39" s="846"/>
      <c r="BR39" s="846"/>
      <c r="BS39" s="846"/>
      <c r="BT39" s="846"/>
      <c r="BU39" s="846"/>
      <c r="BV39" s="846"/>
      <c r="BW39" s="846"/>
      <c r="BX39" s="846"/>
      <c r="BY39" s="846"/>
      <c r="BZ39" s="846"/>
      <c r="CA39" s="846"/>
      <c r="CB39" s="846"/>
      <c r="CC39" s="846"/>
      <c r="CD39" s="846"/>
      <c r="CE39" s="846"/>
      <c r="CF39" s="846"/>
      <c r="CG39" s="846"/>
      <c r="CH39" s="846"/>
      <c r="CI39" s="846"/>
      <c r="CJ39" s="846"/>
      <c r="CK39" s="846"/>
      <c r="CL39" s="846"/>
      <c r="CM39" s="846"/>
      <c r="CN39" s="846"/>
      <c r="CO39" s="846"/>
      <c r="CP39" s="846"/>
      <c r="CQ39" s="846"/>
      <c r="CR39" s="846"/>
      <c r="CS39" s="846"/>
      <c r="CT39" s="846"/>
      <c r="CU39" s="846"/>
      <c r="CV39" s="846"/>
      <c r="CW39" s="846"/>
      <c r="CX39" s="846"/>
      <c r="CY39" s="846"/>
      <c r="CZ39" s="846"/>
      <c r="DA39" s="846"/>
      <c r="DB39" s="846"/>
      <c r="DC39" s="846"/>
      <c r="DD39" s="846"/>
      <c r="DE39" s="846"/>
      <c r="DF39" s="846"/>
      <c r="DG39" s="846"/>
      <c r="DH39" s="846"/>
      <c r="DI39" s="846"/>
      <c r="DJ39" s="846"/>
      <c r="DK39" s="846"/>
      <c r="DL39" s="846"/>
      <c r="DM39" s="846"/>
      <c r="DN39" s="846"/>
      <c r="DO39" s="846"/>
      <c r="DP39" s="846"/>
      <c r="DQ39" s="846"/>
      <c r="DR39" s="846"/>
      <c r="DS39" s="846"/>
      <c r="DT39" s="846"/>
      <c r="DU39" s="846"/>
      <c r="DV39" s="846"/>
      <c r="DW39" s="846"/>
      <c r="DX39" s="846"/>
      <c r="DY39" s="846"/>
      <c r="DZ39" s="846"/>
      <c r="EA39" s="846"/>
      <c r="EB39" s="846"/>
      <c r="EC39" s="846"/>
      <c r="ED39" s="846"/>
      <c r="EE39" s="846"/>
      <c r="EF39" s="846"/>
      <c r="EG39" s="846"/>
      <c r="EH39" s="846"/>
      <c r="EI39" s="846"/>
      <c r="EJ39" s="846"/>
      <c r="EK39" s="846"/>
      <c r="EL39" s="846"/>
      <c r="EM39" s="846"/>
      <c r="EN39" s="846"/>
      <c r="EO39" s="846"/>
      <c r="EP39" s="846"/>
      <c r="EQ39" s="846"/>
      <c r="ER39" s="846"/>
      <c r="ES39" s="846"/>
      <c r="ET39" s="846"/>
      <c r="EU39" s="846"/>
      <c r="EV39" s="846"/>
      <c r="EW39" s="846"/>
      <c r="EX39" s="846"/>
      <c r="EY39" s="846"/>
      <c r="EZ39" s="846"/>
      <c r="FA39" s="846"/>
      <c r="FB39" s="846"/>
      <c r="FC39" s="846"/>
      <c r="FD39" s="846"/>
      <c r="FE39" s="846"/>
      <c r="FF39" s="846"/>
      <c r="FG39" s="846"/>
      <c r="FH39" s="846"/>
      <c r="FI39" s="846"/>
      <c r="FJ39" s="846"/>
      <c r="FK39" s="846"/>
      <c r="FL39" s="846"/>
      <c r="FM39" s="846"/>
      <c r="FN39" s="846"/>
      <c r="FO39" s="846"/>
      <c r="FP39" s="846"/>
      <c r="FQ39" s="846"/>
      <c r="FR39" s="846"/>
      <c r="FS39" s="846"/>
      <c r="FT39" s="846"/>
      <c r="FU39" s="846"/>
      <c r="FV39" s="846"/>
      <c r="FW39" s="846"/>
      <c r="FX39" s="846"/>
      <c r="FY39" s="846"/>
      <c r="FZ39" s="846"/>
      <c r="GA39" s="846"/>
      <c r="GB39" s="846"/>
      <c r="GC39" s="846"/>
      <c r="GD39" s="846"/>
      <c r="GE39" s="846"/>
      <c r="GF39" s="846"/>
      <c r="GG39" s="846"/>
      <c r="GH39" s="846"/>
      <c r="GI39" s="846"/>
      <c r="GJ39" s="846"/>
      <c r="GK39" s="846"/>
      <c r="GL39" s="846"/>
      <c r="GM39" s="846"/>
      <c r="GN39" s="846"/>
      <c r="GO39" s="846"/>
      <c r="GP39" s="846"/>
      <c r="GQ39" s="846"/>
      <c r="GR39" s="846"/>
      <c r="GS39" s="846"/>
      <c r="GT39" s="846"/>
      <c r="GU39" s="846"/>
      <c r="GV39" s="846"/>
      <c r="GW39" s="846"/>
      <c r="GX39" s="846"/>
      <c r="GY39" s="846"/>
      <c r="GZ39" s="846"/>
      <c r="HA39" s="846"/>
      <c r="HB39" s="846"/>
      <c r="HC39" s="846"/>
      <c r="HD39" s="846"/>
      <c r="HE39" s="846"/>
      <c r="HF39" s="846"/>
      <c r="HG39" s="846"/>
      <c r="HH39" s="846"/>
      <c r="HI39" s="846"/>
      <c r="HJ39" s="846"/>
      <c r="HK39" s="846"/>
      <c r="HL39" s="846"/>
      <c r="HM39" s="846"/>
      <c r="HN39" s="846"/>
      <c r="HO39" s="846"/>
      <c r="HP39" s="846"/>
      <c r="HQ39" s="846"/>
      <c r="HR39" s="846"/>
      <c r="HS39" s="846"/>
      <c r="HT39" s="846"/>
      <c r="HU39" s="846"/>
      <c r="HV39" s="846"/>
      <c r="HW39" s="846"/>
      <c r="HX39" s="846"/>
      <c r="HY39" s="846"/>
      <c r="HZ39" s="846"/>
      <c r="IA39" s="846"/>
      <c r="IB39" s="846"/>
      <c r="IC39" s="846"/>
      <c r="ID39" s="846"/>
      <c r="IE39" s="846"/>
      <c r="IF39" s="846"/>
      <c r="IG39" s="846"/>
      <c r="IH39" s="846"/>
      <c r="II39" s="846"/>
      <c r="IJ39" s="846"/>
      <c r="IK39" s="846"/>
      <c r="IL39" s="846"/>
      <c r="IM39" s="846"/>
      <c r="IN39" s="846"/>
      <c r="IO39" s="846"/>
      <c r="IP39" s="846"/>
      <c r="IQ39" s="846"/>
      <c r="IR39" s="846"/>
      <c r="IS39" s="846"/>
      <c r="IT39" s="846"/>
      <c r="IU39" s="846"/>
      <c r="IV39" s="846"/>
      <c r="IW39" s="846"/>
      <c r="IX39" s="846"/>
      <c r="IY39" s="846"/>
      <c r="IZ39" s="846"/>
      <c r="JA39" s="846"/>
      <c r="JB39" s="846"/>
      <c r="JC39" s="846"/>
      <c r="JD39" s="846"/>
      <c r="JE39" s="846"/>
      <c r="JF39" s="846"/>
      <c r="JG39" s="846"/>
      <c r="JH39" s="846"/>
      <c r="JI39" s="846"/>
      <c r="JJ39" s="846"/>
      <c r="JK39" s="846"/>
      <c r="JL39" s="846"/>
      <c r="JM39" s="846"/>
      <c r="JN39" s="846"/>
      <c r="JO39" s="846"/>
      <c r="JP39" s="846"/>
      <c r="JQ39" s="846"/>
      <c r="JR39" s="846"/>
      <c r="JS39" s="846"/>
      <c r="JT39" s="846"/>
      <c r="JU39" s="846"/>
      <c r="JV39" s="846"/>
      <c r="JW39" s="846"/>
      <c r="JX39" s="846"/>
      <c r="JY39" s="846"/>
      <c r="JZ39" s="846"/>
      <c r="KA39" s="846"/>
      <c r="KB39" s="846"/>
      <c r="KC39" s="846"/>
      <c r="KD39" s="846"/>
      <c r="KE39" s="846"/>
      <c r="KF39" s="846"/>
      <c r="KG39" s="846"/>
      <c r="KH39" s="846"/>
      <c r="KI39" s="846"/>
      <c r="KJ39" s="846"/>
      <c r="KK39" s="846"/>
      <c r="KL39" s="846"/>
      <c r="KM39" s="846"/>
      <c r="KN39" s="846"/>
      <c r="KO39" s="846"/>
      <c r="KP39" s="846"/>
      <c r="KQ39" s="846"/>
      <c r="KR39" s="846"/>
      <c r="KS39" s="846"/>
      <c r="KT39" s="846"/>
      <c r="KU39" s="846"/>
      <c r="KV39" s="846"/>
      <c r="KW39" s="846"/>
      <c r="KX39" s="846"/>
      <c r="KY39" s="846"/>
      <c r="KZ39" s="846"/>
      <c r="LA39" s="846"/>
      <c r="LB39" s="846"/>
      <c r="LC39" s="846"/>
      <c r="LD39" s="846"/>
      <c r="LE39" s="846"/>
      <c r="LF39" s="846"/>
      <c r="LG39" s="846"/>
      <c r="LH39" s="846"/>
      <c r="LI39" s="846"/>
      <c r="LJ39" s="846"/>
      <c r="LK39" s="846"/>
      <c r="LL39" s="846"/>
      <c r="LM39" s="846"/>
      <c r="LN39" s="846"/>
      <c r="LO39" s="846"/>
      <c r="LP39" s="846"/>
      <c r="LQ39" s="846"/>
      <c r="LR39" s="846"/>
      <c r="LS39" s="846"/>
      <c r="LT39" s="846"/>
      <c r="LU39" s="846"/>
      <c r="LV39" s="846"/>
      <c r="LW39" s="846"/>
      <c r="LX39" s="846"/>
      <c r="LY39" s="846"/>
      <c r="LZ39" s="846"/>
      <c r="MA39" s="846"/>
      <c r="MB39" s="846"/>
      <c r="MC39" s="846"/>
      <c r="MD39" s="846"/>
      <c r="ME39" s="846"/>
      <c r="MF39" s="846"/>
      <c r="MG39" s="846"/>
      <c r="MH39" s="846"/>
      <c r="MI39" s="846"/>
      <c r="MJ39" s="846"/>
      <c r="MK39" s="846"/>
      <c r="ML39" s="846"/>
      <c r="MM39" s="846"/>
      <c r="MN39" s="846"/>
      <c r="MO39" s="846"/>
      <c r="MP39" s="846"/>
      <c r="MQ39" s="846"/>
      <c r="MR39" s="846"/>
      <c r="MS39" s="846"/>
      <c r="MT39" s="846"/>
      <c r="MU39" s="846"/>
      <c r="MV39" s="846"/>
      <c r="MW39" s="846"/>
      <c r="MX39" s="846"/>
      <c r="MY39" s="846"/>
      <c r="MZ39" s="846"/>
      <c r="NA39" s="846"/>
      <c r="NB39" s="846"/>
      <c r="NC39" s="846"/>
      <c r="ND39" s="846"/>
      <c r="NE39" s="846"/>
      <c r="NF39" s="846"/>
      <c r="NG39" s="846"/>
      <c r="NH39" s="846"/>
      <c r="NI39" s="846"/>
      <c r="NJ39" s="846"/>
      <c r="NK39" s="846"/>
      <c r="NL39" s="846"/>
      <c r="NM39" s="846"/>
      <c r="NN39" s="846"/>
      <c r="NO39" s="846"/>
      <c r="NP39" s="846"/>
      <c r="NQ39" s="846"/>
      <c r="NR39" s="846"/>
      <c r="NS39" s="846"/>
      <c r="NT39" s="846"/>
      <c r="NU39" s="846"/>
      <c r="NV39" s="846"/>
      <c r="NW39" s="846"/>
      <c r="NX39" s="846"/>
      <c r="NY39" s="846"/>
      <c r="NZ39" s="846"/>
      <c r="OA39" s="846"/>
      <c r="OB39" s="846"/>
      <c r="OC39" s="846"/>
      <c r="OD39" s="846"/>
      <c r="OE39" s="846"/>
      <c r="OF39" s="846"/>
      <c r="OG39" s="846"/>
      <c r="OH39" s="846"/>
      <c r="OI39" s="846"/>
      <c r="OJ39" s="846"/>
      <c r="OK39" s="846"/>
      <c r="OL39" s="846"/>
      <c r="OM39" s="846"/>
      <c r="ON39" s="846"/>
      <c r="OO39" s="846"/>
      <c r="OP39" s="846"/>
      <c r="OQ39" s="846"/>
      <c r="OR39" s="846"/>
      <c r="OS39" s="846"/>
      <c r="OT39" s="846"/>
      <c r="OU39" s="846"/>
      <c r="OV39" s="846"/>
      <c r="OW39" s="846"/>
      <c r="OX39" s="846"/>
      <c r="OY39" s="846"/>
      <c r="OZ39" s="846"/>
      <c r="PA39" s="846"/>
      <c r="PB39" s="846"/>
      <c r="PC39" s="846"/>
      <c r="PD39" s="846"/>
      <c r="PE39" s="846"/>
      <c r="PF39" s="846"/>
      <c r="PG39" s="846"/>
      <c r="PH39" s="846"/>
      <c r="PI39" s="846"/>
      <c r="PJ39" s="846"/>
      <c r="PK39" s="846"/>
      <c r="PL39" s="846"/>
      <c r="PM39" s="846"/>
      <c r="PN39" s="846"/>
      <c r="PO39" s="846"/>
      <c r="PP39" s="846"/>
      <c r="PQ39" s="846"/>
      <c r="PR39" s="846"/>
      <c r="PS39" s="846"/>
      <c r="PT39" s="846"/>
      <c r="PU39" s="846"/>
      <c r="PV39" s="846"/>
      <c r="PW39" s="846"/>
      <c r="PX39" s="846"/>
      <c r="PY39" s="846"/>
      <c r="PZ39" s="846"/>
      <c r="QA39" s="846"/>
      <c r="QB39" s="846"/>
      <c r="QC39" s="846"/>
      <c r="QD39" s="846"/>
      <c r="QE39" s="846"/>
      <c r="QF39" s="846"/>
      <c r="QG39" s="846"/>
      <c r="QH39" s="846"/>
      <c r="QI39" s="846"/>
      <c r="QJ39" s="846"/>
      <c r="QK39" s="846"/>
      <c r="QL39" s="846"/>
      <c r="QM39" s="846"/>
      <c r="QN39" s="846"/>
      <c r="QO39" s="846"/>
      <c r="QP39" s="846"/>
      <c r="QQ39" s="846"/>
      <c r="QR39" s="846"/>
      <c r="QS39" s="846"/>
      <c r="QT39" s="846"/>
      <c r="QU39" s="846"/>
      <c r="QV39" s="846"/>
      <c r="QW39" s="846"/>
      <c r="QX39" s="846"/>
      <c r="QY39" s="846"/>
      <c r="QZ39" s="846"/>
      <c r="RA39" s="846"/>
      <c r="RB39" s="846"/>
      <c r="RC39" s="846"/>
      <c r="RD39" s="846"/>
      <c r="RE39" s="846"/>
      <c r="RF39" s="846"/>
      <c r="RG39" s="846"/>
      <c r="RH39" s="846"/>
      <c r="RI39" s="846"/>
      <c r="RJ39" s="846"/>
      <c r="RK39" s="846"/>
      <c r="RL39" s="846"/>
      <c r="RM39" s="846"/>
      <c r="RN39" s="846"/>
      <c r="RO39" s="846"/>
      <c r="RP39" s="846"/>
      <c r="RQ39" s="846"/>
      <c r="RR39" s="846"/>
      <c r="RS39" s="846"/>
      <c r="RT39" s="846"/>
      <c r="RU39" s="846"/>
      <c r="RV39" s="846"/>
      <c r="RW39" s="846"/>
      <c r="RX39" s="846"/>
      <c r="RY39" s="846"/>
      <c r="RZ39" s="846"/>
      <c r="SA39" s="846"/>
      <c r="SB39" s="846"/>
      <c r="SC39" s="846"/>
      <c r="SD39" s="846"/>
      <c r="SE39" s="846"/>
      <c r="SF39" s="846"/>
      <c r="SG39" s="846"/>
      <c r="SH39" s="846"/>
      <c r="SI39" s="846"/>
      <c r="SJ39" s="846"/>
      <c r="SK39" s="846"/>
      <c r="SL39" s="846"/>
      <c r="SM39" s="846"/>
      <c r="SN39" s="846"/>
      <c r="SO39" s="846"/>
      <c r="SP39" s="846"/>
      <c r="SQ39" s="846"/>
      <c r="SR39" s="846"/>
      <c r="SS39" s="846"/>
      <c r="ST39" s="846"/>
      <c r="SU39" s="846"/>
      <c r="SV39" s="846"/>
      <c r="SW39" s="846"/>
      <c r="SX39" s="846"/>
      <c r="SY39" s="846"/>
      <c r="SZ39" s="846"/>
      <c r="TA39" s="846"/>
      <c r="TB39" s="846"/>
      <c r="TC39" s="846"/>
      <c r="TD39" s="846"/>
      <c r="TE39" s="846"/>
      <c r="TF39" s="846"/>
      <c r="TG39" s="846"/>
      <c r="TH39" s="846"/>
      <c r="TI39" s="846"/>
      <c r="TJ39" s="846"/>
      <c r="TK39" s="846"/>
      <c r="TL39" s="846"/>
      <c r="TM39" s="846"/>
      <c r="TN39" s="846"/>
      <c r="TO39" s="846"/>
    </row>
    <row r="40" spans="1:535" s="38" customFormat="1" x14ac:dyDescent="0.25">
      <c r="A40" s="871">
        <v>35</v>
      </c>
      <c r="B40" s="871" t="s">
        <v>86</v>
      </c>
      <c r="C40" s="1026" t="s">
        <v>118</v>
      </c>
      <c r="D40" s="872">
        <v>1</v>
      </c>
      <c r="E40" s="872">
        <v>0.92700000000000005</v>
      </c>
      <c r="F40" s="872">
        <v>1</v>
      </c>
      <c r="G40" s="872">
        <v>0.60799999999999998</v>
      </c>
      <c r="H40" s="872">
        <v>9.6000000000000002E-2</v>
      </c>
      <c r="I40" s="872">
        <v>8.7999999999999995E-2</v>
      </c>
      <c r="J40" s="872">
        <v>0</v>
      </c>
      <c r="K40" s="872">
        <v>0</v>
      </c>
      <c r="L40" s="872">
        <v>1</v>
      </c>
      <c r="M40" s="872">
        <v>0</v>
      </c>
      <c r="N40" s="872">
        <v>-0.128</v>
      </c>
      <c r="O40" s="131">
        <f t="shared" si="0"/>
        <v>0.41736363636363638</v>
      </c>
      <c r="P40" s="873"/>
      <c r="Q40" s="869"/>
      <c r="R40" s="869"/>
      <c r="S40" s="869"/>
      <c r="T40" s="869"/>
      <c r="U40" s="869"/>
      <c r="V40" s="869"/>
      <c r="W40" s="869"/>
      <c r="X40" s="869"/>
      <c r="Y40" s="869"/>
      <c r="Z40" s="869"/>
      <c r="AA40" s="869"/>
      <c r="AB40" s="869"/>
      <c r="AC40" s="869"/>
      <c r="AD40" s="869"/>
      <c r="AE40" s="869"/>
      <c r="AF40" s="869"/>
      <c r="AG40" s="869"/>
      <c r="AH40" s="869"/>
      <c r="AI40" s="869"/>
      <c r="AJ40" s="869"/>
      <c r="AK40" s="869"/>
      <c r="AL40" s="869"/>
      <c r="AM40" s="869"/>
      <c r="AN40" s="869"/>
      <c r="AO40" s="869"/>
      <c r="AP40" s="869"/>
      <c r="AQ40" s="869"/>
      <c r="AR40" s="869"/>
      <c r="AS40" s="869"/>
      <c r="AT40" s="869"/>
      <c r="AU40" s="869"/>
      <c r="AV40" s="869"/>
      <c r="AW40" s="869"/>
      <c r="AX40" s="869"/>
      <c r="AY40" s="869"/>
      <c r="AZ40" s="869"/>
      <c r="BA40" s="869"/>
      <c r="BB40" s="869"/>
      <c r="BC40" s="869"/>
      <c r="BD40" s="869"/>
      <c r="BE40" s="869"/>
      <c r="BF40" s="869"/>
      <c r="BG40" s="869"/>
      <c r="BH40" s="869"/>
      <c r="BI40" s="869"/>
      <c r="BJ40" s="869"/>
      <c r="BK40" s="869"/>
      <c r="BL40" s="869"/>
      <c r="BM40" s="869"/>
      <c r="BN40" s="869"/>
      <c r="BO40" s="869"/>
      <c r="BP40" s="869"/>
      <c r="BQ40" s="869"/>
      <c r="BR40" s="869"/>
      <c r="BS40" s="869"/>
      <c r="BT40" s="869"/>
      <c r="BU40" s="869"/>
      <c r="BV40" s="869"/>
      <c r="BW40" s="869"/>
      <c r="BX40" s="869"/>
      <c r="BY40" s="869"/>
      <c r="BZ40" s="869"/>
      <c r="CA40" s="869"/>
      <c r="CB40" s="869"/>
      <c r="CC40" s="869"/>
      <c r="CD40" s="869"/>
      <c r="CE40" s="869"/>
      <c r="CF40" s="869"/>
      <c r="CG40" s="869"/>
      <c r="CH40" s="869"/>
      <c r="CI40" s="869"/>
      <c r="CJ40" s="869"/>
      <c r="CK40" s="869"/>
      <c r="CL40" s="869"/>
      <c r="CM40" s="869"/>
      <c r="CN40" s="869"/>
      <c r="CO40" s="869"/>
      <c r="CP40" s="869"/>
      <c r="CQ40" s="869"/>
      <c r="CR40" s="869"/>
      <c r="CS40" s="869"/>
      <c r="CT40" s="869"/>
      <c r="CU40" s="869"/>
      <c r="CV40" s="869"/>
      <c r="CW40" s="869"/>
      <c r="CX40" s="869"/>
      <c r="CY40" s="869"/>
      <c r="CZ40" s="869"/>
      <c r="DA40" s="869"/>
      <c r="DB40" s="869"/>
      <c r="DC40" s="869"/>
      <c r="DD40" s="869"/>
      <c r="DE40" s="869"/>
      <c r="DF40" s="869"/>
      <c r="DG40" s="869"/>
      <c r="DH40" s="869"/>
      <c r="DI40" s="869"/>
      <c r="DJ40" s="869"/>
      <c r="DK40" s="869"/>
      <c r="DL40" s="869"/>
      <c r="DM40" s="869"/>
      <c r="DN40" s="869"/>
      <c r="DO40" s="869"/>
      <c r="DP40" s="869"/>
      <c r="DQ40" s="869"/>
      <c r="DR40" s="869"/>
      <c r="DS40" s="869"/>
      <c r="DT40" s="869"/>
      <c r="DU40" s="869"/>
      <c r="DV40" s="869"/>
      <c r="DW40" s="869"/>
      <c r="DX40" s="869"/>
      <c r="DY40" s="869"/>
      <c r="DZ40" s="869"/>
      <c r="EA40" s="869"/>
      <c r="EB40" s="869"/>
      <c r="EC40" s="869"/>
      <c r="ED40" s="869"/>
      <c r="EE40" s="869"/>
      <c r="EF40" s="869"/>
      <c r="EG40" s="869"/>
      <c r="EH40" s="869"/>
      <c r="EI40" s="869"/>
      <c r="EJ40" s="869"/>
      <c r="EK40" s="869"/>
      <c r="EL40" s="869"/>
      <c r="EM40" s="869"/>
      <c r="EN40" s="869"/>
      <c r="EO40" s="869"/>
      <c r="EP40" s="869"/>
      <c r="EQ40" s="869"/>
      <c r="ER40" s="869"/>
      <c r="ES40" s="869"/>
      <c r="ET40" s="869"/>
      <c r="EU40" s="869"/>
      <c r="EV40" s="869"/>
      <c r="EW40" s="869"/>
      <c r="EX40" s="869"/>
      <c r="EY40" s="869"/>
      <c r="EZ40" s="869"/>
      <c r="FA40" s="869"/>
      <c r="FB40" s="869"/>
      <c r="FC40" s="869"/>
      <c r="FD40" s="869"/>
      <c r="FE40" s="869"/>
      <c r="FF40" s="869"/>
      <c r="FG40" s="869"/>
      <c r="FH40" s="869"/>
      <c r="FI40" s="869"/>
      <c r="FJ40" s="869"/>
      <c r="FK40" s="869"/>
      <c r="FL40" s="869"/>
      <c r="FM40" s="869"/>
      <c r="FN40" s="869"/>
      <c r="FO40" s="869"/>
      <c r="FP40" s="869"/>
      <c r="FQ40" s="869"/>
      <c r="FR40" s="869"/>
      <c r="FS40" s="869"/>
      <c r="FT40" s="869"/>
      <c r="FU40" s="869"/>
      <c r="FV40" s="869"/>
      <c r="FW40" s="869"/>
      <c r="FX40" s="869"/>
      <c r="FY40" s="869"/>
      <c r="FZ40" s="869"/>
      <c r="GA40" s="869"/>
      <c r="GB40" s="869"/>
      <c r="GC40" s="869"/>
      <c r="GD40" s="869"/>
      <c r="GE40" s="869"/>
      <c r="GF40" s="869"/>
      <c r="GG40" s="869"/>
      <c r="GH40" s="869"/>
      <c r="GI40" s="869"/>
      <c r="GJ40" s="869"/>
      <c r="GK40" s="869"/>
      <c r="GL40" s="869"/>
      <c r="GM40" s="869"/>
      <c r="GN40" s="869"/>
      <c r="GO40" s="869"/>
      <c r="GP40" s="869"/>
      <c r="GQ40" s="869"/>
      <c r="GR40" s="869"/>
      <c r="GS40" s="869"/>
      <c r="GT40" s="869"/>
      <c r="GU40" s="869"/>
      <c r="GV40" s="869"/>
      <c r="GW40" s="869"/>
      <c r="GX40" s="869"/>
      <c r="GY40" s="869"/>
      <c r="GZ40" s="869"/>
      <c r="HA40" s="869"/>
      <c r="HB40" s="869"/>
      <c r="HC40" s="869"/>
      <c r="HD40" s="869"/>
      <c r="HE40" s="869"/>
      <c r="HF40" s="869"/>
      <c r="HG40" s="869"/>
      <c r="HH40" s="869"/>
      <c r="HI40" s="869"/>
      <c r="HJ40" s="869"/>
      <c r="HK40" s="869"/>
      <c r="HL40" s="869"/>
      <c r="HM40" s="869"/>
      <c r="HN40" s="869"/>
      <c r="HO40" s="869"/>
      <c r="HP40" s="869"/>
      <c r="HQ40" s="869"/>
      <c r="HR40" s="869"/>
      <c r="HS40" s="869"/>
      <c r="HT40" s="869"/>
      <c r="HU40" s="869"/>
      <c r="HV40" s="869"/>
      <c r="HW40" s="869"/>
      <c r="HX40" s="869"/>
      <c r="HY40" s="869"/>
      <c r="HZ40" s="869"/>
      <c r="IA40" s="869"/>
      <c r="IB40" s="869"/>
      <c r="IC40" s="869"/>
      <c r="ID40" s="869"/>
      <c r="IE40" s="869"/>
      <c r="IF40" s="869"/>
      <c r="IG40" s="869"/>
      <c r="IH40" s="869"/>
      <c r="II40" s="869"/>
      <c r="IJ40" s="869"/>
      <c r="IK40" s="869"/>
      <c r="IL40" s="869"/>
      <c r="IM40" s="869"/>
      <c r="IN40" s="869"/>
      <c r="IO40" s="869"/>
      <c r="IP40" s="869"/>
      <c r="IQ40" s="869"/>
      <c r="IR40" s="869"/>
      <c r="IS40" s="869"/>
      <c r="IT40" s="869"/>
      <c r="IU40" s="869"/>
      <c r="IV40" s="869"/>
      <c r="IW40" s="869"/>
      <c r="IX40" s="869"/>
      <c r="IY40" s="869"/>
      <c r="IZ40" s="869"/>
      <c r="JA40" s="869"/>
      <c r="JB40" s="869"/>
      <c r="JC40" s="869"/>
      <c r="JD40" s="869"/>
      <c r="JE40" s="869"/>
      <c r="JF40" s="869"/>
      <c r="JG40" s="869"/>
      <c r="JH40" s="869"/>
      <c r="JI40" s="869"/>
      <c r="JJ40" s="869"/>
      <c r="JK40" s="869"/>
      <c r="JL40" s="869"/>
      <c r="JM40" s="869"/>
      <c r="JN40" s="869"/>
      <c r="JO40" s="869"/>
      <c r="JP40" s="869"/>
      <c r="JQ40" s="869"/>
      <c r="JR40" s="869"/>
      <c r="JS40" s="869"/>
      <c r="JT40" s="869"/>
      <c r="JU40" s="869"/>
      <c r="JV40" s="869"/>
      <c r="JW40" s="869"/>
      <c r="JX40" s="869"/>
      <c r="JY40" s="869"/>
      <c r="JZ40" s="869"/>
      <c r="KA40" s="869"/>
      <c r="KB40" s="869"/>
      <c r="KC40" s="869"/>
      <c r="KD40" s="869"/>
      <c r="KE40" s="869"/>
      <c r="KF40" s="869"/>
      <c r="KG40" s="869"/>
      <c r="KH40" s="869"/>
      <c r="KI40" s="869"/>
      <c r="KJ40" s="869"/>
      <c r="KK40" s="869"/>
      <c r="KL40" s="869"/>
      <c r="KM40" s="869"/>
      <c r="KN40" s="869"/>
      <c r="KO40" s="869"/>
      <c r="KP40" s="869"/>
      <c r="KQ40" s="869"/>
      <c r="KR40" s="869"/>
      <c r="KS40" s="869"/>
      <c r="KT40" s="869"/>
      <c r="KU40" s="869"/>
      <c r="KV40" s="869"/>
      <c r="KW40" s="869"/>
      <c r="KX40" s="869"/>
      <c r="KY40" s="869"/>
      <c r="KZ40" s="869"/>
      <c r="LA40" s="869"/>
      <c r="LB40" s="869"/>
      <c r="LC40" s="869"/>
      <c r="LD40" s="869"/>
      <c r="LE40" s="869"/>
      <c r="LF40" s="869"/>
      <c r="LG40" s="869"/>
      <c r="LH40" s="869"/>
      <c r="LI40" s="869"/>
      <c r="LJ40" s="869"/>
      <c r="LK40" s="869"/>
      <c r="LL40" s="869"/>
      <c r="LM40" s="869"/>
      <c r="LN40" s="869"/>
      <c r="LO40" s="869"/>
      <c r="LP40" s="869"/>
      <c r="LQ40" s="869"/>
      <c r="LR40" s="869"/>
      <c r="LS40" s="869"/>
      <c r="LT40" s="869"/>
      <c r="LU40" s="869"/>
      <c r="LV40" s="869"/>
      <c r="LW40" s="869"/>
      <c r="LX40" s="869"/>
      <c r="LY40" s="869"/>
      <c r="LZ40" s="869"/>
      <c r="MA40" s="869"/>
      <c r="MB40" s="869"/>
      <c r="MC40" s="869"/>
      <c r="MD40" s="869"/>
      <c r="ME40" s="869"/>
      <c r="MF40" s="869"/>
      <c r="MG40" s="869"/>
      <c r="MH40" s="869"/>
      <c r="MI40" s="869"/>
      <c r="MJ40" s="869"/>
      <c r="MK40" s="869"/>
      <c r="ML40" s="869"/>
      <c r="MM40" s="869"/>
      <c r="MN40" s="869"/>
      <c r="MO40" s="869"/>
      <c r="MP40" s="869"/>
      <c r="MQ40" s="869"/>
      <c r="MR40" s="869"/>
      <c r="MS40" s="869"/>
      <c r="MT40" s="869"/>
      <c r="MU40" s="869"/>
      <c r="MV40" s="869"/>
      <c r="MW40" s="869"/>
      <c r="MX40" s="869"/>
      <c r="MY40" s="869"/>
      <c r="MZ40" s="869"/>
      <c r="NA40" s="869"/>
      <c r="NB40" s="869"/>
      <c r="NC40" s="869"/>
      <c r="ND40" s="869"/>
      <c r="NE40" s="869"/>
      <c r="NF40" s="869"/>
      <c r="NG40" s="869"/>
      <c r="NH40" s="869"/>
      <c r="NI40" s="869"/>
      <c r="NJ40" s="869"/>
      <c r="NK40" s="869"/>
      <c r="NL40" s="869"/>
      <c r="NM40" s="869"/>
      <c r="NN40" s="869"/>
      <c r="NO40" s="869"/>
      <c r="NP40" s="869"/>
      <c r="NQ40" s="869"/>
      <c r="NR40" s="869"/>
      <c r="NS40" s="869"/>
      <c r="NT40" s="869"/>
      <c r="NU40" s="869"/>
      <c r="NV40" s="869"/>
      <c r="NW40" s="869"/>
      <c r="NX40" s="869"/>
      <c r="NY40" s="869"/>
      <c r="NZ40" s="869"/>
      <c r="OA40" s="869"/>
      <c r="OB40" s="869"/>
      <c r="OC40" s="869"/>
      <c r="OD40" s="869"/>
      <c r="OE40" s="869"/>
      <c r="OF40" s="869"/>
      <c r="OG40" s="869"/>
      <c r="OH40" s="869"/>
      <c r="OI40" s="869"/>
      <c r="OJ40" s="869"/>
      <c r="OK40" s="869"/>
      <c r="OL40" s="869"/>
      <c r="OM40" s="869"/>
      <c r="ON40" s="869"/>
      <c r="OO40" s="869"/>
      <c r="OP40" s="869"/>
      <c r="OQ40" s="869"/>
      <c r="OR40" s="869"/>
      <c r="OS40" s="869"/>
      <c r="OT40" s="869"/>
      <c r="OU40" s="869"/>
      <c r="OV40" s="869"/>
      <c r="OW40" s="869"/>
      <c r="OX40" s="869"/>
      <c r="OY40" s="869"/>
      <c r="OZ40" s="869"/>
      <c r="PA40" s="869"/>
      <c r="PB40" s="869"/>
      <c r="PC40" s="869"/>
      <c r="PD40" s="869"/>
      <c r="PE40" s="869"/>
      <c r="PF40" s="869"/>
      <c r="PG40" s="869"/>
      <c r="PH40" s="869"/>
      <c r="PI40" s="869"/>
      <c r="PJ40" s="869"/>
      <c r="PK40" s="869"/>
      <c r="PL40" s="869"/>
      <c r="PM40" s="869"/>
      <c r="PN40" s="869"/>
      <c r="PO40" s="869"/>
      <c r="PP40" s="869"/>
      <c r="PQ40" s="869"/>
      <c r="PR40" s="869"/>
      <c r="PS40" s="869"/>
      <c r="PT40" s="869"/>
      <c r="PU40" s="869"/>
      <c r="PV40" s="869"/>
      <c r="PW40" s="869"/>
      <c r="PX40" s="869"/>
      <c r="PY40" s="869"/>
      <c r="PZ40" s="869"/>
      <c r="QA40" s="869"/>
      <c r="QB40" s="869"/>
      <c r="QC40" s="869"/>
      <c r="QD40" s="869"/>
      <c r="QE40" s="869"/>
      <c r="QF40" s="869"/>
      <c r="QG40" s="869"/>
      <c r="QH40" s="869"/>
      <c r="QI40" s="869"/>
      <c r="QJ40" s="869"/>
      <c r="QK40" s="869"/>
      <c r="QL40" s="869"/>
      <c r="QM40" s="869"/>
      <c r="QN40" s="869"/>
      <c r="QO40" s="869"/>
      <c r="QP40" s="869"/>
      <c r="QQ40" s="869"/>
      <c r="QR40" s="869"/>
      <c r="QS40" s="869"/>
      <c r="QT40" s="869"/>
      <c r="QU40" s="869"/>
      <c r="QV40" s="869"/>
      <c r="QW40" s="869"/>
      <c r="QX40" s="869"/>
      <c r="QY40" s="869"/>
      <c r="QZ40" s="869"/>
      <c r="RA40" s="869"/>
      <c r="RB40" s="869"/>
      <c r="RC40" s="869"/>
      <c r="RD40" s="869"/>
      <c r="RE40" s="869"/>
      <c r="RF40" s="869"/>
      <c r="RG40" s="869"/>
      <c r="RH40" s="869"/>
      <c r="RI40" s="869"/>
      <c r="RJ40" s="869"/>
      <c r="RK40" s="869"/>
      <c r="RL40" s="869"/>
      <c r="RM40" s="869"/>
      <c r="RN40" s="869"/>
      <c r="RO40" s="869"/>
      <c r="RP40" s="869"/>
      <c r="RQ40" s="869"/>
      <c r="RR40" s="869"/>
      <c r="RS40" s="869"/>
      <c r="RT40" s="869"/>
      <c r="RU40" s="869"/>
      <c r="RV40" s="869"/>
      <c r="RW40" s="869"/>
      <c r="RX40" s="869"/>
      <c r="RY40" s="869"/>
      <c r="RZ40" s="869"/>
      <c r="SA40" s="869"/>
      <c r="SB40" s="869"/>
      <c r="SC40" s="869"/>
      <c r="SD40" s="869"/>
      <c r="SE40" s="869"/>
      <c r="SF40" s="869"/>
      <c r="SG40" s="869"/>
      <c r="SH40" s="869"/>
      <c r="SI40" s="869"/>
      <c r="SJ40" s="869"/>
      <c r="SK40" s="869"/>
      <c r="SL40" s="869"/>
      <c r="SM40" s="869"/>
      <c r="SN40" s="869"/>
      <c r="SO40" s="869"/>
      <c r="SP40" s="869"/>
      <c r="SQ40" s="869"/>
      <c r="SR40" s="869"/>
      <c r="SS40" s="869"/>
      <c r="ST40" s="869"/>
      <c r="SU40" s="869"/>
      <c r="SV40" s="869"/>
      <c r="SW40" s="869"/>
      <c r="SX40" s="869"/>
      <c r="SY40" s="869"/>
      <c r="SZ40" s="869"/>
      <c r="TA40" s="869"/>
      <c r="TB40" s="869"/>
      <c r="TC40" s="869"/>
      <c r="TD40" s="869"/>
      <c r="TE40" s="869"/>
      <c r="TF40" s="869"/>
      <c r="TG40" s="869"/>
      <c r="TH40" s="869"/>
      <c r="TI40" s="869"/>
      <c r="TJ40" s="869"/>
      <c r="TK40" s="869"/>
      <c r="TL40" s="869"/>
      <c r="TM40" s="869"/>
      <c r="TN40" s="869"/>
      <c r="TO40" s="869"/>
    </row>
    <row r="41" spans="1:535" s="38" customFormat="1" x14ac:dyDescent="0.25">
      <c r="A41" s="893">
        <v>36</v>
      </c>
      <c r="B41" s="893" t="s">
        <v>86</v>
      </c>
      <c r="C41" s="1026" t="s">
        <v>119</v>
      </c>
      <c r="D41" s="894">
        <v>1</v>
      </c>
      <c r="E41" s="894">
        <v>0.85699999999999998</v>
      </c>
      <c r="F41" s="894">
        <v>1</v>
      </c>
      <c r="G41" s="894">
        <v>0.55000000000000004</v>
      </c>
      <c r="H41" s="894">
        <v>0.12</v>
      </c>
      <c r="I41" s="894">
        <v>7.0999999999999994E-2</v>
      </c>
      <c r="J41" s="894">
        <v>7.0999999999999994E-2</v>
      </c>
      <c r="K41" s="894">
        <v>2.4E-2</v>
      </c>
      <c r="L41" s="894">
        <v>1</v>
      </c>
      <c r="M41" s="894">
        <v>-0.14299999999999999</v>
      </c>
      <c r="N41" s="894">
        <v>-0.33300000000000002</v>
      </c>
      <c r="O41" s="131">
        <f t="shared" si="0"/>
        <v>0.38336363636363641</v>
      </c>
      <c r="P41" s="895"/>
      <c r="Q41" s="888"/>
      <c r="R41" s="888"/>
      <c r="S41" s="888"/>
      <c r="T41" s="888"/>
      <c r="U41" s="888"/>
      <c r="V41" s="888"/>
      <c r="W41" s="888"/>
      <c r="X41" s="888"/>
      <c r="Y41" s="888"/>
      <c r="Z41" s="888"/>
      <c r="AA41" s="888"/>
      <c r="AB41" s="888"/>
      <c r="AC41" s="888"/>
      <c r="AD41" s="888"/>
      <c r="AE41" s="888"/>
      <c r="AF41" s="888"/>
      <c r="AG41" s="888"/>
      <c r="AH41" s="888"/>
      <c r="AI41" s="888"/>
      <c r="AJ41" s="888"/>
      <c r="AK41" s="888"/>
      <c r="AL41" s="888"/>
      <c r="AM41" s="888"/>
      <c r="AN41" s="888"/>
      <c r="AO41" s="888"/>
      <c r="AP41" s="888"/>
      <c r="AQ41" s="888"/>
      <c r="AR41" s="888"/>
      <c r="AS41" s="888"/>
      <c r="AT41" s="888"/>
      <c r="AU41" s="888"/>
      <c r="AV41" s="888"/>
      <c r="AW41" s="888"/>
      <c r="AX41" s="888"/>
      <c r="AY41" s="888"/>
      <c r="AZ41" s="888"/>
      <c r="BA41" s="888"/>
      <c r="BB41" s="888"/>
      <c r="BC41" s="888"/>
      <c r="BD41" s="888"/>
      <c r="BE41" s="888"/>
      <c r="BF41" s="888"/>
      <c r="BG41" s="888"/>
      <c r="BH41" s="888"/>
      <c r="BI41" s="888"/>
      <c r="BJ41" s="888"/>
      <c r="BK41" s="888"/>
      <c r="BL41" s="888"/>
      <c r="BM41" s="888"/>
      <c r="BN41" s="888"/>
      <c r="BO41" s="888"/>
      <c r="BP41" s="888"/>
      <c r="BQ41" s="888"/>
      <c r="BR41" s="888"/>
      <c r="BS41" s="888"/>
      <c r="BT41" s="888"/>
      <c r="BU41" s="888"/>
      <c r="BV41" s="888"/>
      <c r="BW41" s="888"/>
      <c r="BX41" s="888"/>
      <c r="BY41" s="888"/>
      <c r="BZ41" s="888"/>
      <c r="CA41" s="888"/>
      <c r="CB41" s="888"/>
      <c r="CC41" s="888"/>
      <c r="CD41" s="888"/>
      <c r="CE41" s="888"/>
      <c r="CF41" s="888"/>
      <c r="CG41" s="888"/>
      <c r="CH41" s="888"/>
      <c r="CI41" s="888"/>
      <c r="CJ41" s="888"/>
      <c r="CK41" s="888"/>
      <c r="CL41" s="888"/>
      <c r="CM41" s="888"/>
      <c r="CN41" s="888"/>
      <c r="CO41" s="888"/>
      <c r="CP41" s="888"/>
      <c r="CQ41" s="888"/>
      <c r="CR41" s="888"/>
      <c r="CS41" s="888"/>
      <c r="CT41" s="888"/>
      <c r="CU41" s="888"/>
      <c r="CV41" s="888"/>
      <c r="CW41" s="888"/>
      <c r="CX41" s="888"/>
      <c r="CY41" s="888"/>
      <c r="CZ41" s="888"/>
      <c r="DA41" s="888"/>
      <c r="DB41" s="888"/>
      <c r="DC41" s="888"/>
      <c r="DD41" s="888"/>
      <c r="DE41" s="888"/>
      <c r="DF41" s="888"/>
      <c r="DG41" s="888"/>
      <c r="DH41" s="888"/>
      <c r="DI41" s="888"/>
      <c r="DJ41" s="888"/>
      <c r="DK41" s="888"/>
      <c r="DL41" s="888"/>
      <c r="DM41" s="888"/>
      <c r="DN41" s="888"/>
      <c r="DO41" s="888"/>
      <c r="DP41" s="888"/>
      <c r="DQ41" s="888"/>
      <c r="DR41" s="888"/>
      <c r="DS41" s="888"/>
      <c r="DT41" s="888"/>
      <c r="DU41" s="888"/>
      <c r="DV41" s="888"/>
      <c r="DW41" s="888"/>
      <c r="DX41" s="888"/>
      <c r="DY41" s="888"/>
      <c r="DZ41" s="888"/>
      <c r="EA41" s="888"/>
      <c r="EB41" s="888"/>
      <c r="EC41" s="888"/>
      <c r="ED41" s="888"/>
      <c r="EE41" s="888"/>
      <c r="EF41" s="888"/>
      <c r="EG41" s="888"/>
      <c r="EH41" s="888"/>
      <c r="EI41" s="888"/>
      <c r="EJ41" s="888"/>
      <c r="EK41" s="888"/>
      <c r="EL41" s="888"/>
      <c r="EM41" s="888"/>
      <c r="EN41" s="888"/>
      <c r="EO41" s="888"/>
      <c r="EP41" s="888"/>
      <c r="EQ41" s="888"/>
      <c r="ER41" s="888"/>
      <c r="ES41" s="888"/>
      <c r="ET41" s="888"/>
      <c r="EU41" s="888"/>
      <c r="EV41" s="888"/>
      <c r="EW41" s="888"/>
      <c r="EX41" s="888"/>
      <c r="EY41" s="888"/>
      <c r="EZ41" s="888"/>
      <c r="FA41" s="888"/>
      <c r="FB41" s="888"/>
      <c r="FC41" s="888"/>
      <c r="FD41" s="888"/>
      <c r="FE41" s="888"/>
      <c r="FF41" s="888"/>
      <c r="FG41" s="888"/>
      <c r="FH41" s="888"/>
      <c r="FI41" s="888"/>
      <c r="FJ41" s="888"/>
      <c r="FK41" s="888"/>
      <c r="FL41" s="888"/>
      <c r="FM41" s="888"/>
      <c r="FN41" s="888"/>
      <c r="FO41" s="888"/>
      <c r="FP41" s="888"/>
      <c r="FQ41" s="888"/>
      <c r="FR41" s="888"/>
      <c r="FS41" s="888"/>
      <c r="FT41" s="888"/>
      <c r="FU41" s="888"/>
      <c r="FV41" s="888"/>
      <c r="FW41" s="888"/>
      <c r="FX41" s="888"/>
      <c r="FY41" s="888"/>
      <c r="FZ41" s="888"/>
      <c r="GA41" s="888"/>
      <c r="GB41" s="888"/>
      <c r="GC41" s="888"/>
      <c r="GD41" s="888"/>
      <c r="GE41" s="888"/>
      <c r="GF41" s="888"/>
      <c r="GG41" s="888"/>
      <c r="GH41" s="888"/>
      <c r="GI41" s="888"/>
      <c r="GJ41" s="888"/>
      <c r="GK41" s="888"/>
      <c r="GL41" s="888"/>
      <c r="GM41" s="888"/>
      <c r="GN41" s="888"/>
      <c r="GO41" s="888"/>
      <c r="GP41" s="888"/>
      <c r="GQ41" s="888"/>
      <c r="GR41" s="888"/>
      <c r="GS41" s="888"/>
      <c r="GT41" s="888"/>
      <c r="GU41" s="888"/>
      <c r="GV41" s="888"/>
      <c r="GW41" s="888"/>
      <c r="GX41" s="888"/>
      <c r="GY41" s="888"/>
      <c r="GZ41" s="888"/>
      <c r="HA41" s="888"/>
      <c r="HB41" s="888"/>
      <c r="HC41" s="888"/>
      <c r="HD41" s="888"/>
      <c r="HE41" s="888"/>
      <c r="HF41" s="888"/>
      <c r="HG41" s="888"/>
      <c r="HH41" s="888"/>
      <c r="HI41" s="888"/>
      <c r="HJ41" s="888"/>
      <c r="HK41" s="888"/>
      <c r="HL41" s="888"/>
      <c r="HM41" s="888"/>
      <c r="HN41" s="888"/>
      <c r="HO41" s="888"/>
      <c r="HP41" s="888"/>
      <c r="HQ41" s="888"/>
      <c r="HR41" s="888"/>
      <c r="HS41" s="888"/>
      <c r="HT41" s="888"/>
      <c r="HU41" s="888"/>
      <c r="HV41" s="888"/>
      <c r="HW41" s="888"/>
      <c r="HX41" s="888"/>
      <c r="HY41" s="888"/>
      <c r="HZ41" s="888"/>
      <c r="IA41" s="888"/>
      <c r="IB41" s="888"/>
      <c r="IC41" s="888"/>
      <c r="ID41" s="888"/>
      <c r="IE41" s="888"/>
      <c r="IF41" s="888"/>
      <c r="IG41" s="888"/>
      <c r="IH41" s="888"/>
      <c r="II41" s="888"/>
      <c r="IJ41" s="888"/>
      <c r="IK41" s="888"/>
      <c r="IL41" s="888"/>
      <c r="IM41" s="888"/>
      <c r="IN41" s="888"/>
      <c r="IO41" s="888"/>
      <c r="IP41" s="888"/>
      <c r="IQ41" s="888"/>
      <c r="IR41" s="888"/>
      <c r="IS41" s="888"/>
      <c r="IT41" s="888"/>
      <c r="IU41" s="888"/>
      <c r="IV41" s="888"/>
      <c r="IW41" s="888"/>
      <c r="IX41" s="888"/>
      <c r="IY41" s="888"/>
      <c r="IZ41" s="888"/>
      <c r="JA41" s="888"/>
      <c r="JB41" s="888"/>
      <c r="JC41" s="888"/>
      <c r="JD41" s="888"/>
      <c r="JE41" s="888"/>
      <c r="JF41" s="888"/>
      <c r="JG41" s="888"/>
      <c r="JH41" s="888"/>
      <c r="JI41" s="888"/>
      <c r="JJ41" s="888"/>
      <c r="JK41" s="888"/>
      <c r="JL41" s="888"/>
      <c r="JM41" s="888"/>
      <c r="JN41" s="888"/>
      <c r="JO41" s="888"/>
      <c r="JP41" s="888"/>
      <c r="JQ41" s="888"/>
      <c r="JR41" s="888"/>
      <c r="JS41" s="888"/>
      <c r="JT41" s="888"/>
      <c r="JU41" s="888"/>
      <c r="JV41" s="888"/>
      <c r="JW41" s="888"/>
      <c r="JX41" s="888"/>
      <c r="JY41" s="888"/>
      <c r="JZ41" s="888"/>
      <c r="KA41" s="888"/>
      <c r="KB41" s="888"/>
      <c r="KC41" s="888"/>
      <c r="KD41" s="888"/>
      <c r="KE41" s="888"/>
      <c r="KF41" s="888"/>
      <c r="KG41" s="888"/>
      <c r="KH41" s="888"/>
      <c r="KI41" s="888"/>
      <c r="KJ41" s="888"/>
      <c r="KK41" s="888"/>
      <c r="KL41" s="888"/>
      <c r="KM41" s="888"/>
      <c r="KN41" s="888"/>
      <c r="KO41" s="888"/>
      <c r="KP41" s="888"/>
      <c r="KQ41" s="888"/>
      <c r="KR41" s="888"/>
      <c r="KS41" s="888"/>
      <c r="KT41" s="888"/>
      <c r="KU41" s="888"/>
      <c r="KV41" s="888"/>
      <c r="KW41" s="888"/>
      <c r="KX41" s="888"/>
      <c r="KY41" s="888"/>
      <c r="KZ41" s="888"/>
      <c r="LA41" s="888"/>
      <c r="LB41" s="888"/>
      <c r="LC41" s="888"/>
      <c r="LD41" s="888"/>
      <c r="LE41" s="888"/>
      <c r="LF41" s="888"/>
      <c r="LG41" s="888"/>
      <c r="LH41" s="888"/>
      <c r="LI41" s="888"/>
      <c r="LJ41" s="888"/>
      <c r="LK41" s="888"/>
      <c r="LL41" s="888"/>
      <c r="LM41" s="888"/>
      <c r="LN41" s="888"/>
      <c r="LO41" s="888"/>
      <c r="LP41" s="888"/>
      <c r="LQ41" s="888"/>
      <c r="LR41" s="888"/>
      <c r="LS41" s="888"/>
      <c r="LT41" s="888"/>
      <c r="LU41" s="888"/>
      <c r="LV41" s="888"/>
      <c r="LW41" s="888"/>
      <c r="LX41" s="888"/>
      <c r="LY41" s="888"/>
      <c r="LZ41" s="888"/>
      <c r="MA41" s="888"/>
      <c r="MB41" s="888"/>
      <c r="MC41" s="888"/>
      <c r="MD41" s="888"/>
      <c r="ME41" s="888"/>
      <c r="MF41" s="888"/>
      <c r="MG41" s="888"/>
      <c r="MH41" s="888"/>
      <c r="MI41" s="888"/>
      <c r="MJ41" s="888"/>
      <c r="MK41" s="888"/>
      <c r="ML41" s="888"/>
      <c r="MM41" s="888"/>
      <c r="MN41" s="888"/>
      <c r="MO41" s="888"/>
      <c r="MP41" s="888"/>
      <c r="MQ41" s="888"/>
      <c r="MR41" s="888"/>
      <c r="MS41" s="888"/>
      <c r="MT41" s="888"/>
      <c r="MU41" s="888"/>
      <c r="MV41" s="888"/>
      <c r="MW41" s="888"/>
      <c r="MX41" s="888"/>
      <c r="MY41" s="888"/>
      <c r="MZ41" s="888"/>
      <c r="NA41" s="888"/>
      <c r="NB41" s="888"/>
      <c r="NC41" s="888"/>
      <c r="ND41" s="888"/>
      <c r="NE41" s="888"/>
      <c r="NF41" s="888"/>
      <c r="NG41" s="888"/>
      <c r="NH41" s="888"/>
      <c r="NI41" s="888"/>
      <c r="NJ41" s="888"/>
      <c r="NK41" s="888"/>
      <c r="NL41" s="888"/>
      <c r="NM41" s="888"/>
      <c r="NN41" s="888"/>
      <c r="NO41" s="888"/>
      <c r="NP41" s="888"/>
      <c r="NQ41" s="888"/>
      <c r="NR41" s="888"/>
      <c r="NS41" s="888"/>
      <c r="NT41" s="888"/>
      <c r="NU41" s="888"/>
      <c r="NV41" s="888"/>
      <c r="NW41" s="888"/>
      <c r="NX41" s="888"/>
      <c r="NY41" s="888"/>
      <c r="NZ41" s="888"/>
      <c r="OA41" s="888"/>
      <c r="OB41" s="888"/>
      <c r="OC41" s="888"/>
      <c r="OD41" s="888"/>
      <c r="OE41" s="888"/>
      <c r="OF41" s="888"/>
      <c r="OG41" s="888"/>
      <c r="OH41" s="888"/>
      <c r="OI41" s="888"/>
      <c r="OJ41" s="888"/>
      <c r="OK41" s="888"/>
      <c r="OL41" s="888"/>
      <c r="OM41" s="888"/>
      <c r="ON41" s="888"/>
      <c r="OO41" s="888"/>
      <c r="OP41" s="888"/>
      <c r="OQ41" s="888"/>
      <c r="OR41" s="888"/>
      <c r="OS41" s="888"/>
      <c r="OT41" s="888"/>
      <c r="OU41" s="888"/>
      <c r="OV41" s="888"/>
      <c r="OW41" s="888"/>
      <c r="OX41" s="888"/>
      <c r="OY41" s="888"/>
      <c r="OZ41" s="888"/>
      <c r="PA41" s="888"/>
      <c r="PB41" s="888"/>
      <c r="PC41" s="888"/>
      <c r="PD41" s="888"/>
      <c r="PE41" s="888"/>
      <c r="PF41" s="888"/>
      <c r="PG41" s="888"/>
      <c r="PH41" s="888"/>
      <c r="PI41" s="888"/>
      <c r="PJ41" s="888"/>
      <c r="PK41" s="888"/>
      <c r="PL41" s="888"/>
      <c r="PM41" s="888"/>
      <c r="PN41" s="888"/>
      <c r="PO41" s="888"/>
      <c r="PP41" s="888"/>
      <c r="PQ41" s="888"/>
      <c r="PR41" s="888"/>
      <c r="PS41" s="888"/>
      <c r="PT41" s="888"/>
      <c r="PU41" s="888"/>
      <c r="PV41" s="888"/>
      <c r="PW41" s="888"/>
      <c r="PX41" s="888"/>
      <c r="PY41" s="888"/>
      <c r="PZ41" s="888"/>
      <c r="QA41" s="888"/>
      <c r="QB41" s="888"/>
      <c r="QC41" s="888"/>
      <c r="QD41" s="888"/>
      <c r="QE41" s="888"/>
      <c r="QF41" s="888"/>
      <c r="QG41" s="888"/>
      <c r="QH41" s="888"/>
      <c r="QI41" s="888"/>
      <c r="QJ41" s="888"/>
      <c r="QK41" s="888"/>
      <c r="QL41" s="888"/>
      <c r="QM41" s="888"/>
      <c r="QN41" s="888"/>
      <c r="QO41" s="888"/>
      <c r="QP41" s="888"/>
      <c r="QQ41" s="888"/>
      <c r="QR41" s="888"/>
      <c r="QS41" s="888"/>
      <c r="QT41" s="888"/>
      <c r="QU41" s="888"/>
      <c r="QV41" s="888"/>
      <c r="QW41" s="888"/>
      <c r="QX41" s="888"/>
      <c r="QY41" s="888"/>
      <c r="QZ41" s="888"/>
      <c r="RA41" s="888"/>
      <c r="RB41" s="888"/>
      <c r="RC41" s="888"/>
      <c r="RD41" s="888"/>
      <c r="RE41" s="888"/>
      <c r="RF41" s="888"/>
      <c r="RG41" s="888"/>
      <c r="RH41" s="888"/>
      <c r="RI41" s="888"/>
      <c r="RJ41" s="888"/>
      <c r="RK41" s="888"/>
      <c r="RL41" s="888"/>
      <c r="RM41" s="888"/>
      <c r="RN41" s="888"/>
      <c r="RO41" s="888"/>
      <c r="RP41" s="888"/>
      <c r="RQ41" s="888"/>
      <c r="RR41" s="888"/>
      <c r="RS41" s="888"/>
      <c r="RT41" s="888"/>
      <c r="RU41" s="888"/>
      <c r="RV41" s="888"/>
      <c r="RW41" s="888"/>
      <c r="RX41" s="888"/>
      <c r="RY41" s="888"/>
      <c r="RZ41" s="888"/>
      <c r="SA41" s="888"/>
      <c r="SB41" s="888"/>
      <c r="SC41" s="888"/>
      <c r="SD41" s="888"/>
      <c r="SE41" s="888"/>
      <c r="SF41" s="888"/>
      <c r="SG41" s="888"/>
      <c r="SH41" s="888"/>
      <c r="SI41" s="888"/>
      <c r="SJ41" s="888"/>
      <c r="SK41" s="888"/>
      <c r="SL41" s="888"/>
      <c r="SM41" s="888"/>
      <c r="SN41" s="888"/>
      <c r="SO41" s="888"/>
      <c r="SP41" s="888"/>
      <c r="SQ41" s="888"/>
      <c r="SR41" s="888"/>
      <c r="SS41" s="888"/>
      <c r="ST41" s="888"/>
      <c r="SU41" s="888"/>
      <c r="SV41" s="888"/>
      <c r="SW41" s="888"/>
      <c r="SX41" s="888"/>
      <c r="SY41" s="888"/>
      <c r="SZ41" s="888"/>
      <c r="TA41" s="888"/>
      <c r="TB41" s="888"/>
      <c r="TC41" s="888"/>
      <c r="TD41" s="888"/>
      <c r="TE41" s="888"/>
      <c r="TF41" s="888"/>
      <c r="TG41" s="888"/>
      <c r="TH41" s="888"/>
      <c r="TI41" s="888"/>
      <c r="TJ41" s="888"/>
      <c r="TK41" s="888"/>
      <c r="TL41" s="888"/>
      <c r="TM41" s="888"/>
      <c r="TN41" s="888"/>
      <c r="TO41" s="888"/>
    </row>
    <row r="42" spans="1:535" s="38" customFormat="1" x14ac:dyDescent="0.25">
      <c r="A42" s="916">
        <v>37</v>
      </c>
      <c r="B42" s="916" t="s">
        <v>86</v>
      </c>
      <c r="C42" s="1026" t="s">
        <v>120</v>
      </c>
      <c r="D42" s="917">
        <v>0.75800000000000001</v>
      </c>
      <c r="E42" s="917">
        <v>0.98</v>
      </c>
      <c r="F42" s="917">
        <v>0.78</v>
      </c>
      <c r="G42" s="917">
        <v>0.47220000000000001</v>
      </c>
      <c r="H42" s="917">
        <v>0.25</v>
      </c>
      <c r="I42" s="917">
        <v>2.7699999999999999E-2</v>
      </c>
      <c r="J42" s="917">
        <v>0</v>
      </c>
      <c r="K42" s="917">
        <v>0</v>
      </c>
      <c r="L42" s="917">
        <v>1</v>
      </c>
      <c r="M42" s="917">
        <v>0</v>
      </c>
      <c r="N42" s="917">
        <v>-0.2777</v>
      </c>
      <c r="O42" s="131">
        <f t="shared" si="0"/>
        <v>0.36274545454545448</v>
      </c>
      <c r="P42" s="918"/>
      <c r="Q42" s="914"/>
      <c r="R42" s="914"/>
      <c r="S42" s="914"/>
      <c r="T42" s="914"/>
      <c r="U42" s="914"/>
      <c r="V42" s="914"/>
      <c r="W42" s="914"/>
      <c r="X42" s="914"/>
      <c r="Y42" s="914"/>
      <c r="Z42" s="914"/>
      <c r="AA42" s="914"/>
      <c r="AB42" s="914"/>
      <c r="AC42" s="914"/>
      <c r="AD42" s="914"/>
      <c r="AE42" s="914"/>
      <c r="AF42" s="914"/>
      <c r="AG42" s="914"/>
      <c r="AH42" s="914"/>
      <c r="AI42" s="914"/>
      <c r="AJ42" s="914"/>
      <c r="AK42" s="914"/>
      <c r="AL42" s="914"/>
      <c r="AM42" s="914"/>
      <c r="AN42" s="914"/>
      <c r="AO42" s="914"/>
      <c r="AP42" s="914"/>
      <c r="AQ42" s="914"/>
      <c r="AR42" s="914"/>
      <c r="AS42" s="914"/>
      <c r="AT42" s="914"/>
      <c r="AU42" s="914"/>
      <c r="AV42" s="914"/>
      <c r="AW42" s="914"/>
      <c r="AX42" s="914"/>
      <c r="AY42" s="914"/>
      <c r="AZ42" s="914"/>
      <c r="BA42" s="914"/>
      <c r="BB42" s="914"/>
      <c r="BC42" s="914"/>
      <c r="BD42" s="914"/>
      <c r="BE42" s="914"/>
      <c r="BF42" s="914"/>
      <c r="BG42" s="914"/>
      <c r="BH42" s="914"/>
      <c r="BI42" s="914"/>
      <c r="BJ42" s="914"/>
      <c r="BK42" s="914"/>
      <c r="BL42" s="914"/>
      <c r="BM42" s="914"/>
      <c r="BN42" s="914"/>
      <c r="BO42" s="914"/>
      <c r="BP42" s="914"/>
      <c r="BQ42" s="914"/>
      <c r="BR42" s="914"/>
      <c r="BS42" s="914"/>
      <c r="BT42" s="914"/>
      <c r="BU42" s="914"/>
      <c r="BV42" s="914"/>
      <c r="BW42" s="914"/>
      <c r="BX42" s="914"/>
      <c r="BY42" s="914"/>
      <c r="BZ42" s="914"/>
      <c r="CA42" s="914"/>
      <c r="CB42" s="914"/>
      <c r="CC42" s="914"/>
      <c r="CD42" s="914"/>
      <c r="CE42" s="914"/>
      <c r="CF42" s="914"/>
      <c r="CG42" s="914"/>
      <c r="CH42" s="914"/>
      <c r="CI42" s="914"/>
      <c r="CJ42" s="914"/>
      <c r="CK42" s="914"/>
      <c r="CL42" s="914"/>
      <c r="CM42" s="914"/>
      <c r="CN42" s="914"/>
      <c r="CO42" s="914"/>
      <c r="CP42" s="914"/>
      <c r="CQ42" s="914"/>
      <c r="CR42" s="914"/>
      <c r="CS42" s="914"/>
      <c r="CT42" s="914"/>
      <c r="CU42" s="914"/>
      <c r="CV42" s="914"/>
      <c r="CW42" s="914"/>
      <c r="CX42" s="914"/>
      <c r="CY42" s="914"/>
      <c r="CZ42" s="914"/>
      <c r="DA42" s="914"/>
      <c r="DB42" s="914"/>
      <c r="DC42" s="914"/>
      <c r="DD42" s="914"/>
      <c r="DE42" s="914"/>
      <c r="DF42" s="914"/>
      <c r="DG42" s="914"/>
      <c r="DH42" s="914"/>
      <c r="DI42" s="914"/>
      <c r="DJ42" s="914"/>
      <c r="DK42" s="914"/>
      <c r="DL42" s="914"/>
      <c r="DM42" s="914"/>
      <c r="DN42" s="914"/>
      <c r="DO42" s="914"/>
      <c r="DP42" s="914"/>
      <c r="DQ42" s="914"/>
      <c r="DR42" s="914"/>
      <c r="DS42" s="914"/>
      <c r="DT42" s="914"/>
      <c r="DU42" s="914"/>
      <c r="DV42" s="914"/>
      <c r="DW42" s="914"/>
      <c r="DX42" s="914"/>
      <c r="DY42" s="914"/>
      <c r="DZ42" s="914"/>
      <c r="EA42" s="914"/>
      <c r="EB42" s="914"/>
      <c r="EC42" s="914"/>
      <c r="ED42" s="914"/>
      <c r="EE42" s="914"/>
      <c r="EF42" s="914"/>
      <c r="EG42" s="914"/>
      <c r="EH42" s="914"/>
      <c r="EI42" s="914"/>
      <c r="EJ42" s="914"/>
      <c r="EK42" s="914"/>
      <c r="EL42" s="914"/>
      <c r="EM42" s="914"/>
      <c r="EN42" s="914"/>
      <c r="EO42" s="914"/>
      <c r="EP42" s="914"/>
      <c r="EQ42" s="914"/>
      <c r="ER42" s="914"/>
      <c r="ES42" s="914"/>
      <c r="ET42" s="914"/>
      <c r="EU42" s="914"/>
      <c r="EV42" s="914"/>
      <c r="EW42" s="914"/>
      <c r="EX42" s="914"/>
      <c r="EY42" s="914"/>
      <c r="EZ42" s="914"/>
      <c r="FA42" s="914"/>
      <c r="FB42" s="914"/>
      <c r="FC42" s="914"/>
      <c r="FD42" s="914"/>
      <c r="FE42" s="914"/>
      <c r="FF42" s="914"/>
      <c r="FG42" s="914"/>
      <c r="FH42" s="914"/>
      <c r="FI42" s="914"/>
      <c r="FJ42" s="914"/>
      <c r="FK42" s="914"/>
      <c r="FL42" s="914"/>
      <c r="FM42" s="914"/>
      <c r="FN42" s="914"/>
      <c r="FO42" s="914"/>
      <c r="FP42" s="914"/>
      <c r="FQ42" s="914"/>
      <c r="FR42" s="914"/>
      <c r="FS42" s="914"/>
      <c r="FT42" s="914"/>
      <c r="FU42" s="914"/>
      <c r="FV42" s="914"/>
      <c r="FW42" s="914"/>
      <c r="FX42" s="914"/>
      <c r="FY42" s="914"/>
      <c r="FZ42" s="914"/>
      <c r="GA42" s="914"/>
      <c r="GB42" s="914"/>
      <c r="GC42" s="914"/>
      <c r="GD42" s="914"/>
      <c r="GE42" s="914"/>
      <c r="GF42" s="914"/>
      <c r="GG42" s="914"/>
      <c r="GH42" s="914"/>
      <c r="GI42" s="914"/>
      <c r="GJ42" s="914"/>
      <c r="GK42" s="914"/>
      <c r="GL42" s="914"/>
      <c r="GM42" s="914"/>
      <c r="GN42" s="914"/>
      <c r="GO42" s="914"/>
      <c r="GP42" s="914"/>
      <c r="GQ42" s="914"/>
      <c r="GR42" s="914"/>
      <c r="GS42" s="914"/>
      <c r="GT42" s="914"/>
      <c r="GU42" s="914"/>
      <c r="GV42" s="914"/>
      <c r="GW42" s="914"/>
      <c r="GX42" s="914"/>
      <c r="GY42" s="914"/>
      <c r="GZ42" s="914"/>
      <c r="HA42" s="914"/>
      <c r="HB42" s="914"/>
      <c r="HC42" s="914"/>
      <c r="HD42" s="914"/>
      <c r="HE42" s="914"/>
      <c r="HF42" s="914"/>
      <c r="HG42" s="914"/>
      <c r="HH42" s="914"/>
      <c r="HI42" s="914"/>
      <c r="HJ42" s="914"/>
      <c r="HK42" s="914"/>
      <c r="HL42" s="914"/>
      <c r="HM42" s="914"/>
      <c r="HN42" s="914"/>
      <c r="HO42" s="914"/>
      <c r="HP42" s="914"/>
      <c r="HQ42" s="914"/>
      <c r="HR42" s="914"/>
      <c r="HS42" s="914"/>
      <c r="HT42" s="914"/>
      <c r="HU42" s="914"/>
      <c r="HV42" s="914"/>
      <c r="HW42" s="914"/>
      <c r="HX42" s="914"/>
      <c r="HY42" s="914"/>
      <c r="HZ42" s="914"/>
      <c r="IA42" s="914"/>
      <c r="IB42" s="914"/>
      <c r="IC42" s="914"/>
      <c r="ID42" s="914"/>
      <c r="IE42" s="914"/>
      <c r="IF42" s="914"/>
      <c r="IG42" s="914"/>
      <c r="IH42" s="914"/>
      <c r="II42" s="914"/>
      <c r="IJ42" s="914"/>
      <c r="IK42" s="914"/>
      <c r="IL42" s="914"/>
      <c r="IM42" s="914"/>
      <c r="IN42" s="914"/>
      <c r="IO42" s="914"/>
      <c r="IP42" s="914"/>
      <c r="IQ42" s="914"/>
      <c r="IR42" s="914"/>
      <c r="IS42" s="914"/>
      <c r="IT42" s="914"/>
      <c r="IU42" s="914"/>
      <c r="IV42" s="914"/>
      <c r="IW42" s="914"/>
      <c r="IX42" s="914"/>
      <c r="IY42" s="914"/>
      <c r="IZ42" s="914"/>
      <c r="JA42" s="914"/>
      <c r="JB42" s="914"/>
      <c r="JC42" s="914"/>
      <c r="JD42" s="914"/>
      <c r="JE42" s="914"/>
      <c r="JF42" s="914"/>
      <c r="JG42" s="914"/>
      <c r="JH42" s="914"/>
      <c r="JI42" s="914"/>
      <c r="JJ42" s="914"/>
      <c r="JK42" s="914"/>
      <c r="JL42" s="914"/>
      <c r="JM42" s="914"/>
      <c r="JN42" s="914"/>
      <c r="JO42" s="914"/>
      <c r="JP42" s="914"/>
      <c r="JQ42" s="914"/>
      <c r="JR42" s="914"/>
      <c r="JS42" s="914"/>
      <c r="JT42" s="914"/>
      <c r="JU42" s="914"/>
      <c r="JV42" s="914"/>
      <c r="JW42" s="914"/>
      <c r="JX42" s="914"/>
      <c r="JY42" s="914"/>
      <c r="JZ42" s="914"/>
      <c r="KA42" s="914"/>
      <c r="KB42" s="914"/>
      <c r="KC42" s="914"/>
      <c r="KD42" s="914"/>
      <c r="KE42" s="914"/>
      <c r="KF42" s="914"/>
      <c r="KG42" s="914"/>
      <c r="KH42" s="914"/>
      <c r="KI42" s="914"/>
      <c r="KJ42" s="914"/>
      <c r="KK42" s="914"/>
      <c r="KL42" s="914"/>
      <c r="KM42" s="914"/>
      <c r="KN42" s="914"/>
      <c r="KO42" s="914"/>
      <c r="KP42" s="914"/>
      <c r="KQ42" s="914"/>
      <c r="KR42" s="914"/>
      <c r="KS42" s="914"/>
      <c r="KT42" s="914"/>
      <c r="KU42" s="914"/>
      <c r="KV42" s="914"/>
      <c r="KW42" s="914"/>
      <c r="KX42" s="914"/>
      <c r="KY42" s="914"/>
      <c r="KZ42" s="914"/>
      <c r="LA42" s="914"/>
      <c r="LB42" s="914"/>
      <c r="LC42" s="914"/>
      <c r="LD42" s="914"/>
      <c r="LE42" s="914"/>
      <c r="LF42" s="914"/>
      <c r="LG42" s="914"/>
      <c r="LH42" s="914"/>
      <c r="LI42" s="914"/>
      <c r="LJ42" s="914"/>
      <c r="LK42" s="914"/>
      <c r="LL42" s="914"/>
      <c r="LM42" s="914"/>
      <c r="LN42" s="914"/>
      <c r="LO42" s="914"/>
      <c r="LP42" s="914"/>
      <c r="LQ42" s="914"/>
      <c r="LR42" s="914"/>
      <c r="LS42" s="914"/>
      <c r="LT42" s="914"/>
      <c r="LU42" s="914"/>
      <c r="LV42" s="914"/>
      <c r="LW42" s="914"/>
      <c r="LX42" s="914"/>
      <c r="LY42" s="914"/>
      <c r="LZ42" s="914"/>
      <c r="MA42" s="914"/>
      <c r="MB42" s="914"/>
      <c r="MC42" s="914"/>
      <c r="MD42" s="914"/>
      <c r="ME42" s="914"/>
      <c r="MF42" s="914"/>
      <c r="MG42" s="914"/>
      <c r="MH42" s="914"/>
      <c r="MI42" s="914"/>
      <c r="MJ42" s="914"/>
      <c r="MK42" s="914"/>
      <c r="ML42" s="914"/>
      <c r="MM42" s="914"/>
      <c r="MN42" s="914"/>
      <c r="MO42" s="914"/>
      <c r="MP42" s="914"/>
      <c r="MQ42" s="914"/>
      <c r="MR42" s="914"/>
      <c r="MS42" s="914"/>
      <c r="MT42" s="914"/>
      <c r="MU42" s="914"/>
      <c r="MV42" s="914"/>
      <c r="MW42" s="914"/>
      <c r="MX42" s="914"/>
      <c r="MY42" s="914"/>
      <c r="MZ42" s="914"/>
      <c r="NA42" s="914"/>
      <c r="NB42" s="914"/>
      <c r="NC42" s="914"/>
      <c r="ND42" s="914"/>
      <c r="NE42" s="914"/>
      <c r="NF42" s="914"/>
      <c r="NG42" s="914"/>
      <c r="NH42" s="914"/>
      <c r="NI42" s="914"/>
      <c r="NJ42" s="914"/>
      <c r="NK42" s="914"/>
      <c r="NL42" s="914"/>
      <c r="NM42" s="914"/>
      <c r="NN42" s="914"/>
      <c r="NO42" s="914"/>
      <c r="NP42" s="914"/>
      <c r="NQ42" s="914"/>
      <c r="NR42" s="914"/>
      <c r="NS42" s="914"/>
      <c r="NT42" s="914"/>
      <c r="NU42" s="914"/>
      <c r="NV42" s="914"/>
      <c r="NW42" s="914"/>
      <c r="NX42" s="914"/>
      <c r="NY42" s="914"/>
      <c r="NZ42" s="914"/>
      <c r="OA42" s="914"/>
      <c r="OB42" s="914"/>
      <c r="OC42" s="914"/>
      <c r="OD42" s="914"/>
      <c r="OE42" s="914"/>
      <c r="OF42" s="914"/>
      <c r="OG42" s="914"/>
      <c r="OH42" s="914"/>
      <c r="OI42" s="914"/>
      <c r="OJ42" s="914"/>
      <c r="OK42" s="914"/>
      <c r="OL42" s="914"/>
      <c r="OM42" s="914"/>
      <c r="ON42" s="914"/>
      <c r="OO42" s="914"/>
      <c r="OP42" s="914"/>
      <c r="OQ42" s="914"/>
      <c r="OR42" s="914"/>
      <c r="OS42" s="914"/>
      <c r="OT42" s="914"/>
      <c r="OU42" s="914"/>
      <c r="OV42" s="914"/>
      <c r="OW42" s="914"/>
      <c r="OX42" s="914"/>
      <c r="OY42" s="914"/>
      <c r="OZ42" s="914"/>
      <c r="PA42" s="914"/>
      <c r="PB42" s="914"/>
      <c r="PC42" s="914"/>
      <c r="PD42" s="914"/>
      <c r="PE42" s="914"/>
      <c r="PF42" s="914"/>
      <c r="PG42" s="914"/>
      <c r="PH42" s="914"/>
      <c r="PI42" s="914"/>
      <c r="PJ42" s="914"/>
      <c r="PK42" s="914"/>
      <c r="PL42" s="914"/>
      <c r="PM42" s="914"/>
      <c r="PN42" s="914"/>
      <c r="PO42" s="914"/>
      <c r="PP42" s="914"/>
      <c r="PQ42" s="914"/>
      <c r="PR42" s="914"/>
      <c r="PS42" s="914"/>
      <c r="PT42" s="914"/>
      <c r="PU42" s="914"/>
      <c r="PV42" s="914"/>
      <c r="PW42" s="914"/>
      <c r="PX42" s="914"/>
      <c r="PY42" s="914"/>
      <c r="PZ42" s="914"/>
      <c r="QA42" s="914"/>
      <c r="QB42" s="914"/>
      <c r="QC42" s="914"/>
      <c r="QD42" s="914"/>
      <c r="QE42" s="914"/>
      <c r="QF42" s="914"/>
      <c r="QG42" s="914"/>
      <c r="QH42" s="914"/>
      <c r="QI42" s="914"/>
      <c r="QJ42" s="914"/>
      <c r="QK42" s="914"/>
      <c r="QL42" s="914"/>
      <c r="QM42" s="914"/>
      <c r="QN42" s="914"/>
      <c r="QO42" s="914"/>
      <c r="QP42" s="914"/>
      <c r="QQ42" s="914"/>
      <c r="QR42" s="914"/>
      <c r="QS42" s="914"/>
      <c r="QT42" s="914"/>
      <c r="QU42" s="914"/>
      <c r="QV42" s="914"/>
      <c r="QW42" s="914"/>
      <c r="QX42" s="914"/>
      <c r="QY42" s="914"/>
      <c r="QZ42" s="914"/>
      <c r="RA42" s="914"/>
      <c r="RB42" s="914"/>
      <c r="RC42" s="914"/>
      <c r="RD42" s="914"/>
      <c r="RE42" s="914"/>
      <c r="RF42" s="914"/>
      <c r="RG42" s="914"/>
      <c r="RH42" s="914"/>
      <c r="RI42" s="914"/>
      <c r="RJ42" s="914"/>
      <c r="RK42" s="914"/>
      <c r="RL42" s="914"/>
      <c r="RM42" s="914"/>
      <c r="RN42" s="914"/>
      <c r="RO42" s="914"/>
      <c r="RP42" s="914"/>
      <c r="RQ42" s="914"/>
      <c r="RR42" s="914"/>
      <c r="RS42" s="914"/>
      <c r="RT42" s="914"/>
      <c r="RU42" s="914"/>
      <c r="RV42" s="914"/>
      <c r="RW42" s="914"/>
      <c r="RX42" s="914"/>
      <c r="RY42" s="914"/>
      <c r="RZ42" s="914"/>
      <c r="SA42" s="914"/>
      <c r="SB42" s="914"/>
      <c r="SC42" s="914"/>
      <c r="SD42" s="914"/>
      <c r="SE42" s="914"/>
      <c r="SF42" s="914"/>
      <c r="SG42" s="914"/>
      <c r="SH42" s="914"/>
      <c r="SI42" s="914"/>
      <c r="SJ42" s="914"/>
      <c r="SK42" s="914"/>
      <c r="SL42" s="914"/>
      <c r="SM42" s="914"/>
      <c r="SN42" s="914"/>
      <c r="SO42" s="914"/>
      <c r="SP42" s="914"/>
      <c r="SQ42" s="914"/>
      <c r="SR42" s="914"/>
      <c r="SS42" s="914"/>
      <c r="ST42" s="914"/>
      <c r="SU42" s="914"/>
      <c r="SV42" s="914"/>
      <c r="SW42" s="914"/>
      <c r="SX42" s="914"/>
      <c r="SY42" s="914"/>
      <c r="SZ42" s="914"/>
      <c r="TA42" s="914"/>
      <c r="TB42" s="914"/>
      <c r="TC42" s="914"/>
      <c r="TD42" s="914"/>
      <c r="TE42" s="914"/>
      <c r="TF42" s="914"/>
      <c r="TG42" s="914"/>
      <c r="TH42" s="914"/>
      <c r="TI42" s="914"/>
      <c r="TJ42" s="914"/>
      <c r="TK42" s="914"/>
      <c r="TL42" s="914"/>
      <c r="TM42" s="914"/>
      <c r="TN42" s="914"/>
      <c r="TO42" s="914"/>
    </row>
    <row r="43" spans="1:535" s="38" customFormat="1" x14ac:dyDescent="0.25">
      <c r="A43" s="938">
        <v>38</v>
      </c>
      <c r="B43" s="938" t="s">
        <v>86</v>
      </c>
      <c r="C43" s="1026" t="s">
        <v>121</v>
      </c>
      <c r="D43" s="939">
        <v>0.8</v>
      </c>
      <c r="E43" s="939">
        <v>0.95</v>
      </c>
      <c r="F43" s="939">
        <v>0.8</v>
      </c>
      <c r="G43" s="939">
        <v>0.22</v>
      </c>
      <c r="H43" s="939">
        <v>0.15</v>
      </c>
      <c r="I43" s="939">
        <v>7.0000000000000007E-2</v>
      </c>
      <c r="J43" s="939">
        <v>0</v>
      </c>
      <c r="K43" s="939">
        <v>0</v>
      </c>
      <c r="L43" s="939">
        <v>0</v>
      </c>
      <c r="M43" s="939">
        <v>-0.24399999999999999</v>
      </c>
      <c r="N43" s="939">
        <v>-0.73</v>
      </c>
      <c r="O43" s="131">
        <f t="shared" si="0"/>
        <v>0.18327272727272723</v>
      </c>
      <c r="P43" s="940"/>
      <c r="Q43" s="936"/>
      <c r="R43" s="936"/>
      <c r="S43" s="936"/>
      <c r="T43" s="936"/>
      <c r="U43" s="936"/>
      <c r="V43" s="936"/>
      <c r="W43" s="936"/>
      <c r="X43" s="936"/>
      <c r="Y43" s="936"/>
      <c r="Z43" s="936"/>
      <c r="AA43" s="936"/>
      <c r="AB43" s="936"/>
      <c r="AC43" s="936"/>
      <c r="AD43" s="936"/>
      <c r="AE43" s="936"/>
      <c r="AF43" s="936"/>
      <c r="AG43" s="936"/>
      <c r="AH43" s="936"/>
      <c r="AI43" s="936"/>
      <c r="AJ43" s="936"/>
      <c r="AK43" s="936"/>
      <c r="AL43" s="936"/>
      <c r="AM43" s="936"/>
      <c r="AN43" s="936"/>
      <c r="AO43" s="936"/>
      <c r="AP43" s="936"/>
      <c r="AQ43" s="936"/>
      <c r="AR43" s="936"/>
      <c r="AS43" s="936"/>
      <c r="AT43" s="936"/>
      <c r="AU43" s="936"/>
      <c r="AV43" s="936"/>
      <c r="AW43" s="936"/>
      <c r="AX43" s="936"/>
      <c r="AY43" s="936"/>
      <c r="AZ43" s="936"/>
      <c r="BA43" s="936"/>
      <c r="BB43" s="936"/>
      <c r="BC43" s="936"/>
      <c r="BD43" s="936"/>
      <c r="BE43" s="936"/>
      <c r="BF43" s="936"/>
      <c r="BG43" s="936"/>
      <c r="BH43" s="936"/>
      <c r="BI43" s="936"/>
      <c r="BJ43" s="936"/>
      <c r="BK43" s="936"/>
      <c r="BL43" s="936"/>
      <c r="BM43" s="936"/>
      <c r="BN43" s="936"/>
      <c r="BO43" s="936"/>
      <c r="BP43" s="936"/>
      <c r="BQ43" s="936"/>
      <c r="BR43" s="936"/>
      <c r="BS43" s="936"/>
      <c r="BT43" s="936"/>
      <c r="BU43" s="936"/>
      <c r="BV43" s="936"/>
      <c r="BW43" s="936"/>
      <c r="BX43" s="936"/>
      <c r="BY43" s="936"/>
      <c r="BZ43" s="936"/>
      <c r="CA43" s="936"/>
      <c r="CB43" s="936"/>
      <c r="CC43" s="936"/>
      <c r="CD43" s="936"/>
      <c r="CE43" s="936"/>
      <c r="CF43" s="936"/>
      <c r="CG43" s="936"/>
      <c r="CH43" s="936"/>
      <c r="CI43" s="936"/>
      <c r="CJ43" s="936"/>
      <c r="CK43" s="936"/>
      <c r="CL43" s="936"/>
      <c r="CM43" s="936"/>
      <c r="CN43" s="936"/>
      <c r="CO43" s="936"/>
      <c r="CP43" s="936"/>
      <c r="CQ43" s="936"/>
      <c r="CR43" s="936"/>
      <c r="CS43" s="936"/>
      <c r="CT43" s="936"/>
      <c r="CU43" s="936"/>
      <c r="CV43" s="936"/>
      <c r="CW43" s="936"/>
      <c r="CX43" s="936"/>
      <c r="CY43" s="936"/>
      <c r="CZ43" s="936"/>
      <c r="DA43" s="936"/>
      <c r="DB43" s="936"/>
      <c r="DC43" s="936"/>
      <c r="DD43" s="936"/>
      <c r="DE43" s="936"/>
      <c r="DF43" s="936"/>
      <c r="DG43" s="936"/>
      <c r="DH43" s="936"/>
      <c r="DI43" s="936"/>
      <c r="DJ43" s="936"/>
      <c r="DK43" s="936"/>
      <c r="DL43" s="936"/>
      <c r="DM43" s="936"/>
      <c r="DN43" s="936"/>
      <c r="DO43" s="936"/>
      <c r="DP43" s="936"/>
      <c r="DQ43" s="936"/>
      <c r="DR43" s="936"/>
      <c r="DS43" s="936"/>
      <c r="DT43" s="936"/>
      <c r="DU43" s="936"/>
      <c r="DV43" s="936"/>
      <c r="DW43" s="936"/>
      <c r="DX43" s="936"/>
      <c r="DY43" s="936"/>
      <c r="DZ43" s="936"/>
      <c r="EA43" s="936"/>
      <c r="EB43" s="936"/>
      <c r="EC43" s="936"/>
      <c r="ED43" s="936"/>
      <c r="EE43" s="936"/>
      <c r="EF43" s="936"/>
      <c r="EG43" s="936"/>
      <c r="EH43" s="936"/>
      <c r="EI43" s="936"/>
      <c r="EJ43" s="936"/>
      <c r="EK43" s="936"/>
      <c r="EL43" s="936"/>
      <c r="EM43" s="936"/>
      <c r="EN43" s="936"/>
      <c r="EO43" s="936"/>
      <c r="EP43" s="936"/>
      <c r="EQ43" s="936"/>
      <c r="ER43" s="936"/>
      <c r="ES43" s="936"/>
      <c r="ET43" s="936"/>
      <c r="EU43" s="936"/>
      <c r="EV43" s="936"/>
      <c r="EW43" s="936"/>
      <c r="EX43" s="936"/>
      <c r="EY43" s="936"/>
      <c r="EZ43" s="936"/>
      <c r="FA43" s="936"/>
      <c r="FB43" s="936"/>
      <c r="FC43" s="936"/>
      <c r="FD43" s="936"/>
      <c r="FE43" s="936"/>
      <c r="FF43" s="936"/>
      <c r="FG43" s="936"/>
      <c r="FH43" s="936"/>
      <c r="FI43" s="936"/>
      <c r="FJ43" s="936"/>
      <c r="FK43" s="936"/>
      <c r="FL43" s="936"/>
      <c r="FM43" s="936"/>
      <c r="FN43" s="936"/>
      <c r="FO43" s="936"/>
      <c r="FP43" s="936"/>
      <c r="FQ43" s="936"/>
      <c r="FR43" s="936"/>
      <c r="FS43" s="936"/>
      <c r="FT43" s="936"/>
      <c r="FU43" s="936"/>
      <c r="FV43" s="936"/>
      <c r="FW43" s="936"/>
      <c r="FX43" s="936"/>
      <c r="FY43" s="936"/>
      <c r="FZ43" s="936"/>
      <c r="GA43" s="936"/>
      <c r="GB43" s="936"/>
      <c r="GC43" s="936"/>
      <c r="GD43" s="936"/>
      <c r="GE43" s="936"/>
      <c r="GF43" s="936"/>
      <c r="GG43" s="936"/>
      <c r="GH43" s="936"/>
      <c r="GI43" s="936"/>
      <c r="GJ43" s="936"/>
      <c r="GK43" s="936"/>
      <c r="GL43" s="936"/>
      <c r="GM43" s="936"/>
      <c r="GN43" s="936"/>
      <c r="GO43" s="936"/>
      <c r="GP43" s="936"/>
      <c r="GQ43" s="936"/>
      <c r="GR43" s="936"/>
      <c r="GS43" s="936"/>
      <c r="GT43" s="936"/>
      <c r="GU43" s="936"/>
      <c r="GV43" s="936"/>
      <c r="GW43" s="936"/>
      <c r="GX43" s="936"/>
      <c r="GY43" s="936"/>
      <c r="GZ43" s="936"/>
      <c r="HA43" s="936"/>
      <c r="HB43" s="936"/>
      <c r="HC43" s="936"/>
      <c r="HD43" s="936"/>
      <c r="HE43" s="936"/>
      <c r="HF43" s="936"/>
      <c r="HG43" s="936"/>
      <c r="HH43" s="936"/>
      <c r="HI43" s="936"/>
      <c r="HJ43" s="936"/>
      <c r="HK43" s="936"/>
      <c r="HL43" s="936"/>
      <c r="HM43" s="936"/>
      <c r="HN43" s="936"/>
      <c r="HO43" s="936"/>
      <c r="HP43" s="936"/>
      <c r="HQ43" s="936"/>
      <c r="HR43" s="936"/>
      <c r="HS43" s="936"/>
      <c r="HT43" s="936"/>
      <c r="HU43" s="936"/>
      <c r="HV43" s="936"/>
      <c r="HW43" s="936"/>
      <c r="HX43" s="936"/>
      <c r="HY43" s="936"/>
      <c r="HZ43" s="936"/>
      <c r="IA43" s="936"/>
      <c r="IB43" s="936"/>
      <c r="IC43" s="936"/>
      <c r="ID43" s="936"/>
      <c r="IE43" s="936"/>
      <c r="IF43" s="936"/>
      <c r="IG43" s="936"/>
      <c r="IH43" s="936"/>
      <c r="II43" s="936"/>
      <c r="IJ43" s="936"/>
      <c r="IK43" s="936"/>
      <c r="IL43" s="936"/>
      <c r="IM43" s="936"/>
      <c r="IN43" s="936"/>
      <c r="IO43" s="936"/>
      <c r="IP43" s="936"/>
      <c r="IQ43" s="936"/>
      <c r="IR43" s="936"/>
      <c r="IS43" s="936"/>
      <c r="IT43" s="936"/>
      <c r="IU43" s="936"/>
      <c r="IV43" s="936"/>
      <c r="IW43" s="936"/>
      <c r="IX43" s="936"/>
      <c r="IY43" s="936"/>
      <c r="IZ43" s="936"/>
      <c r="JA43" s="936"/>
      <c r="JB43" s="936"/>
      <c r="JC43" s="936"/>
      <c r="JD43" s="936"/>
      <c r="JE43" s="936"/>
      <c r="JF43" s="936"/>
      <c r="JG43" s="936"/>
      <c r="JH43" s="936"/>
      <c r="JI43" s="936"/>
      <c r="JJ43" s="936"/>
      <c r="JK43" s="936"/>
      <c r="JL43" s="936"/>
      <c r="JM43" s="936"/>
      <c r="JN43" s="936"/>
      <c r="JO43" s="936"/>
      <c r="JP43" s="936"/>
      <c r="JQ43" s="936"/>
      <c r="JR43" s="936"/>
      <c r="JS43" s="936"/>
      <c r="JT43" s="936"/>
      <c r="JU43" s="936"/>
      <c r="JV43" s="936"/>
      <c r="JW43" s="936"/>
      <c r="JX43" s="936"/>
      <c r="JY43" s="936"/>
      <c r="JZ43" s="936"/>
      <c r="KA43" s="936"/>
      <c r="KB43" s="936"/>
      <c r="KC43" s="936"/>
      <c r="KD43" s="936"/>
      <c r="KE43" s="936"/>
      <c r="KF43" s="936"/>
      <c r="KG43" s="936"/>
      <c r="KH43" s="936"/>
      <c r="KI43" s="936"/>
      <c r="KJ43" s="936"/>
      <c r="KK43" s="936"/>
      <c r="KL43" s="936"/>
      <c r="KM43" s="936"/>
      <c r="KN43" s="936"/>
      <c r="KO43" s="936"/>
      <c r="KP43" s="936"/>
      <c r="KQ43" s="936"/>
      <c r="KR43" s="936"/>
      <c r="KS43" s="936"/>
      <c r="KT43" s="936"/>
      <c r="KU43" s="936"/>
      <c r="KV43" s="936"/>
      <c r="KW43" s="936"/>
      <c r="KX43" s="936"/>
      <c r="KY43" s="936"/>
      <c r="KZ43" s="936"/>
      <c r="LA43" s="936"/>
      <c r="LB43" s="936"/>
      <c r="LC43" s="936"/>
      <c r="LD43" s="936"/>
      <c r="LE43" s="936"/>
      <c r="LF43" s="936"/>
      <c r="LG43" s="936"/>
      <c r="LH43" s="936"/>
      <c r="LI43" s="936"/>
      <c r="LJ43" s="936"/>
      <c r="LK43" s="936"/>
      <c r="LL43" s="936"/>
      <c r="LM43" s="936"/>
      <c r="LN43" s="936"/>
      <c r="LO43" s="936"/>
      <c r="LP43" s="936"/>
      <c r="LQ43" s="936"/>
      <c r="LR43" s="936"/>
      <c r="LS43" s="936"/>
      <c r="LT43" s="936"/>
      <c r="LU43" s="936"/>
      <c r="LV43" s="936"/>
      <c r="LW43" s="936"/>
      <c r="LX43" s="936"/>
      <c r="LY43" s="936"/>
      <c r="LZ43" s="936"/>
      <c r="MA43" s="936"/>
      <c r="MB43" s="936"/>
      <c r="MC43" s="936"/>
      <c r="MD43" s="936"/>
      <c r="ME43" s="936"/>
      <c r="MF43" s="936"/>
      <c r="MG43" s="936"/>
      <c r="MH43" s="936"/>
      <c r="MI43" s="936"/>
      <c r="MJ43" s="936"/>
      <c r="MK43" s="936"/>
      <c r="ML43" s="936"/>
      <c r="MM43" s="936"/>
      <c r="MN43" s="936"/>
      <c r="MO43" s="936"/>
      <c r="MP43" s="936"/>
      <c r="MQ43" s="936"/>
      <c r="MR43" s="936"/>
      <c r="MS43" s="936"/>
      <c r="MT43" s="936"/>
      <c r="MU43" s="936"/>
      <c r="MV43" s="936"/>
      <c r="MW43" s="936"/>
      <c r="MX43" s="936"/>
      <c r="MY43" s="936"/>
      <c r="MZ43" s="936"/>
      <c r="NA43" s="936"/>
      <c r="NB43" s="936"/>
      <c r="NC43" s="936"/>
      <c r="ND43" s="936"/>
      <c r="NE43" s="936"/>
      <c r="NF43" s="936"/>
      <c r="NG43" s="936"/>
      <c r="NH43" s="936"/>
      <c r="NI43" s="936"/>
      <c r="NJ43" s="936"/>
      <c r="NK43" s="936"/>
      <c r="NL43" s="936"/>
      <c r="NM43" s="936"/>
      <c r="NN43" s="936"/>
      <c r="NO43" s="936"/>
      <c r="NP43" s="936"/>
      <c r="NQ43" s="936"/>
      <c r="NR43" s="936"/>
      <c r="NS43" s="936"/>
      <c r="NT43" s="936"/>
      <c r="NU43" s="936"/>
      <c r="NV43" s="936"/>
      <c r="NW43" s="936"/>
      <c r="NX43" s="936"/>
      <c r="NY43" s="936"/>
      <c r="NZ43" s="936"/>
      <c r="OA43" s="936"/>
      <c r="OB43" s="936"/>
      <c r="OC43" s="936"/>
      <c r="OD43" s="936"/>
      <c r="OE43" s="936"/>
      <c r="OF43" s="936"/>
      <c r="OG43" s="936"/>
      <c r="OH43" s="936"/>
      <c r="OI43" s="936"/>
      <c r="OJ43" s="936"/>
      <c r="OK43" s="936"/>
      <c r="OL43" s="936"/>
      <c r="OM43" s="936"/>
      <c r="ON43" s="936"/>
      <c r="OO43" s="936"/>
      <c r="OP43" s="936"/>
      <c r="OQ43" s="936"/>
      <c r="OR43" s="936"/>
      <c r="OS43" s="936"/>
      <c r="OT43" s="936"/>
      <c r="OU43" s="936"/>
      <c r="OV43" s="936"/>
      <c r="OW43" s="936"/>
      <c r="OX43" s="936"/>
      <c r="OY43" s="936"/>
      <c r="OZ43" s="936"/>
      <c r="PA43" s="936"/>
      <c r="PB43" s="936"/>
      <c r="PC43" s="936"/>
      <c r="PD43" s="936"/>
      <c r="PE43" s="936"/>
      <c r="PF43" s="936"/>
      <c r="PG43" s="936"/>
      <c r="PH43" s="936"/>
      <c r="PI43" s="936"/>
      <c r="PJ43" s="936"/>
      <c r="PK43" s="936"/>
      <c r="PL43" s="936"/>
      <c r="PM43" s="936"/>
      <c r="PN43" s="936"/>
      <c r="PO43" s="936"/>
      <c r="PP43" s="936"/>
      <c r="PQ43" s="936"/>
      <c r="PR43" s="936"/>
      <c r="PS43" s="936"/>
      <c r="PT43" s="936"/>
      <c r="PU43" s="936"/>
      <c r="PV43" s="936"/>
      <c r="PW43" s="936"/>
      <c r="PX43" s="936"/>
      <c r="PY43" s="936"/>
      <c r="PZ43" s="936"/>
      <c r="QA43" s="936"/>
      <c r="QB43" s="936"/>
      <c r="QC43" s="936"/>
      <c r="QD43" s="936"/>
      <c r="QE43" s="936"/>
      <c r="QF43" s="936"/>
      <c r="QG43" s="936"/>
      <c r="QH43" s="936"/>
      <c r="QI43" s="936"/>
      <c r="QJ43" s="936"/>
      <c r="QK43" s="936"/>
      <c r="QL43" s="936"/>
      <c r="QM43" s="936"/>
      <c r="QN43" s="936"/>
      <c r="QO43" s="936"/>
      <c r="QP43" s="936"/>
      <c r="QQ43" s="936"/>
      <c r="QR43" s="936"/>
      <c r="QS43" s="936"/>
      <c r="QT43" s="936"/>
      <c r="QU43" s="936"/>
      <c r="QV43" s="936"/>
      <c r="QW43" s="936"/>
      <c r="QX43" s="936"/>
      <c r="QY43" s="936"/>
      <c r="QZ43" s="936"/>
      <c r="RA43" s="936"/>
      <c r="RB43" s="936"/>
      <c r="RC43" s="936"/>
      <c r="RD43" s="936"/>
      <c r="RE43" s="936"/>
      <c r="RF43" s="936"/>
      <c r="RG43" s="936"/>
      <c r="RH43" s="936"/>
      <c r="RI43" s="936"/>
      <c r="RJ43" s="936"/>
      <c r="RK43" s="936"/>
      <c r="RL43" s="936"/>
      <c r="RM43" s="936"/>
      <c r="RN43" s="936"/>
      <c r="RO43" s="936"/>
      <c r="RP43" s="936"/>
      <c r="RQ43" s="936"/>
      <c r="RR43" s="936"/>
      <c r="RS43" s="936"/>
      <c r="RT43" s="936"/>
      <c r="RU43" s="936"/>
      <c r="RV43" s="936"/>
      <c r="RW43" s="936"/>
      <c r="RX43" s="936"/>
      <c r="RY43" s="936"/>
      <c r="RZ43" s="936"/>
      <c r="SA43" s="936"/>
      <c r="SB43" s="936"/>
      <c r="SC43" s="936"/>
      <c r="SD43" s="936"/>
      <c r="SE43" s="936"/>
      <c r="SF43" s="936"/>
      <c r="SG43" s="936"/>
      <c r="SH43" s="936"/>
      <c r="SI43" s="936"/>
      <c r="SJ43" s="936"/>
      <c r="SK43" s="936"/>
      <c r="SL43" s="936"/>
      <c r="SM43" s="936"/>
      <c r="SN43" s="936"/>
      <c r="SO43" s="936"/>
      <c r="SP43" s="936"/>
      <c r="SQ43" s="936"/>
      <c r="SR43" s="936"/>
      <c r="SS43" s="936"/>
      <c r="ST43" s="936"/>
      <c r="SU43" s="936"/>
      <c r="SV43" s="936"/>
      <c r="SW43" s="936"/>
      <c r="SX43" s="936"/>
      <c r="SY43" s="936"/>
      <c r="SZ43" s="936"/>
      <c r="TA43" s="936"/>
      <c r="TB43" s="936"/>
      <c r="TC43" s="936"/>
      <c r="TD43" s="936"/>
      <c r="TE43" s="936"/>
      <c r="TF43" s="936"/>
      <c r="TG43" s="936"/>
      <c r="TH43" s="936"/>
      <c r="TI43" s="936"/>
      <c r="TJ43" s="936"/>
      <c r="TK43" s="936"/>
      <c r="TL43" s="936"/>
      <c r="TM43" s="936"/>
      <c r="TN43" s="936"/>
      <c r="TO43" s="936"/>
    </row>
    <row r="44" spans="1:535" s="38" customFormat="1" ht="25.5" x14ac:dyDescent="0.25">
      <c r="A44" s="962">
        <v>39</v>
      </c>
      <c r="B44" s="962" t="s">
        <v>86</v>
      </c>
      <c r="C44" s="1148" t="s">
        <v>346</v>
      </c>
      <c r="D44" s="963">
        <v>0.80400000000000005</v>
      </c>
      <c r="E44" s="963">
        <v>0.91800000000000004</v>
      </c>
      <c r="F44" s="963">
        <v>1</v>
      </c>
      <c r="G44" s="963">
        <v>0.60499999999999998</v>
      </c>
      <c r="H44" s="963">
        <v>1</v>
      </c>
      <c r="I44" s="963">
        <v>0.16300000000000001</v>
      </c>
      <c r="J44" s="1006">
        <v>0.22</v>
      </c>
      <c r="K44" s="1006">
        <v>0.14599999999999999</v>
      </c>
      <c r="L44" s="963">
        <v>1</v>
      </c>
      <c r="M44" s="963">
        <v>0</v>
      </c>
      <c r="N44" s="963">
        <v>-2.3E-2</v>
      </c>
      <c r="O44" s="131">
        <f t="shared" si="0"/>
        <v>0.53027272727272734</v>
      </c>
      <c r="P44" s="964"/>
      <c r="Q44" s="960"/>
      <c r="R44" s="960"/>
      <c r="S44" s="960"/>
      <c r="T44" s="960"/>
      <c r="U44" s="960"/>
      <c r="V44" s="960"/>
      <c r="W44" s="960"/>
      <c r="X44" s="960"/>
      <c r="Y44" s="960"/>
      <c r="Z44" s="960"/>
      <c r="AA44" s="960"/>
      <c r="AB44" s="960"/>
      <c r="AC44" s="960"/>
      <c r="AD44" s="960"/>
      <c r="AE44" s="960"/>
      <c r="AF44" s="960"/>
      <c r="AG44" s="960"/>
      <c r="AH44" s="960"/>
      <c r="AI44" s="960"/>
      <c r="AJ44" s="960"/>
      <c r="AK44" s="960"/>
      <c r="AL44" s="960"/>
      <c r="AM44" s="960"/>
      <c r="AN44" s="960"/>
      <c r="AO44" s="960"/>
      <c r="AP44" s="960"/>
      <c r="AQ44" s="960"/>
      <c r="AR44" s="960"/>
      <c r="AS44" s="960"/>
      <c r="AT44" s="960"/>
      <c r="AU44" s="960"/>
      <c r="AV44" s="960"/>
      <c r="AW44" s="960"/>
      <c r="AX44" s="960"/>
      <c r="AY44" s="960"/>
      <c r="AZ44" s="960"/>
      <c r="BA44" s="960"/>
      <c r="BB44" s="960"/>
      <c r="BC44" s="960"/>
      <c r="BD44" s="960"/>
      <c r="BE44" s="960"/>
      <c r="BF44" s="960"/>
      <c r="BG44" s="960"/>
      <c r="BH44" s="960"/>
      <c r="BI44" s="960"/>
      <c r="BJ44" s="960"/>
      <c r="BK44" s="960"/>
      <c r="BL44" s="960"/>
      <c r="BM44" s="960"/>
      <c r="BN44" s="960"/>
      <c r="BO44" s="960"/>
      <c r="BP44" s="960"/>
      <c r="BQ44" s="960"/>
      <c r="BR44" s="960"/>
      <c r="BS44" s="960"/>
      <c r="BT44" s="960"/>
      <c r="BU44" s="960"/>
      <c r="BV44" s="960"/>
      <c r="BW44" s="960"/>
      <c r="BX44" s="960"/>
      <c r="BY44" s="960"/>
      <c r="BZ44" s="960"/>
      <c r="CA44" s="960"/>
      <c r="CB44" s="960"/>
      <c r="CC44" s="960"/>
      <c r="CD44" s="960"/>
      <c r="CE44" s="960"/>
      <c r="CF44" s="960"/>
      <c r="CG44" s="960"/>
      <c r="CH44" s="960"/>
      <c r="CI44" s="960"/>
      <c r="CJ44" s="960"/>
      <c r="CK44" s="960"/>
      <c r="CL44" s="960"/>
      <c r="CM44" s="960"/>
      <c r="CN44" s="960"/>
      <c r="CO44" s="960"/>
      <c r="CP44" s="960"/>
      <c r="CQ44" s="960"/>
      <c r="CR44" s="960"/>
      <c r="CS44" s="960"/>
      <c r="CT44" s="960"/>
      <c r="CU44" s="960"/>
      <c r="CV44" s="960"/>
      <c r="CW44" s="960"/>
      <c r="CX44" s="960"/>
      <c r="CY44" s="960"/>
      <c r="CZ44" s="960"/>
      <c r="DA44" s="960"/>
      <c r="DB44" s="960"/>
      <c r="DC44" s="960"/>
      <c r="DD44" s="960"/>
      <c r="DE44" s="960"/>
      <c r="DF44" s="960"/>
      <c r="DG44" s="960"/>
      <c r="DH44" s="960"/>
      <c r="DI44" s="960"/>
      <c r="DJ44" s="960"/>
      <c r="DK44" s="960"/>
      <c r="DL44" s="960"/>
      <c r="DM44" s="960"/>
      <c r="DN44" s="960"/>
      <c r="DO44" s="960"/>
      <c r="DP44" s="960"/>
      <c r="DQ44" s="960"/>
      <c r="DR44" s="960"/>
      <c r="DS44" s="960"/>
      <c r="DT44" s="960"/>
      <c r="DU44" s="960"/>
      <c r="DV44" s="960"/>
      <c r="DW44" s="960"/>
      <c r="DX44" s="960"/>
      <c r="DY44" s="960"/>
      <c r="DZ44" s="960"/>
      <c r="EA44" s="960"/>
      <c r="EB44" s="960"/>
      <c r="EC44" s="960"/>
      <c r="ED44" s="960"/>
      <c r="EE44" s="960"/>
      <c r="EF44" s="960"/>
      <c r="EG44" s="960"/>
      <c r="EH44" s="960"/>
      <c r="EI44" s="960"/>
      <c r="EJ44" s="960"/>
      <c r="EK44" s="960"/>
      <c r="EL44" s="960"/>
      <c r="EM44" s="960"/>
      <c r="EN44" s="960"/>
      <c r="EO44" s="960"/>
      <c r="EP44" s="960"/>
      <c r="EQ44" s="960"/>
      <c r="ER44" s="960"/>
      <c r="ES44" s="960"/>
      <c r="ET44" s="960"/>
      <c r="EU44" s="960"/>
      <c r="EV44" s="960"/>
      <c r="EW44" s="960"/>
      <c r="EX44" s="960"/>
      <c r="EY44" s="960"/>
      <c r="EZ44" s="960"/>
      <c r="FA44" s="960"/>
      <c r="FB44" s="960"/>
      <c r="FC44" s="960"/>
      <c r="FD44" s="960"/>
      <c r="FE44" s="960"/>
      <c r="FF44" s="960"/>
      <c r="FG44" s="960"/>
      <c r="FH44" s="960"/>
      <c r="FI44" s="960"/>
      <c r="FJ44" s="960"/>
      <c r="FK44" s="960"/>
      <c r="FL44" s="960"/>
      <c r="FM44" s="960"/>
      <c r="FN44" s="960"/>
      <c r="FO44" s="960"/>
      <c r="FP44" s="960"/>
      <c r="FQ44" s="960"/>
      <c r="FR44" s="960"/>
      <c r="FS44" s="960"/>
      <c r="FT44" s="960"/>
      <c r="FU44" s="960"/>
      <c r="FV44" s="960"/>
      <c r="FW44" s="960"/>
      <c r="FX44" s="960"/>
      <c r="FY44" s="960"/>
      <c r="FZ44" s="960"/>
      <c r="GA44" s="960"/>
      <c r="GB44" s="960"/>
      <c r="GC44" s="960"/>
      <c r="GD44" s="960"/>
      <c r="GE44" s="960"/>
      <c r="GF44" s="960"/>
      <c r="GG44" s="960"/>
      <c r="GH44" s="960"/>
      <c r="GI44" s="960"/>
      <c r="GJ44" s="960"/>
      <c r="GK44" s="960"/>
      <c r="GL44" s="960"/>
      <c r="GM44" s="960"/>
      <c r="GN44" s="960"/>
      <c r="GO44" s="960"/>
      <c r="GP44" s="960"/>
      <c r="GQ44" s="960"/>
      <c r="GR44" s="960"/>
      <c r="GS44" s="960"/>
      <c r="GT44" s="960"/>
      <c r="GU44" s="960"/>
      <c r="GV44" s="960"/>
      <c r="GW44" s="960"/>
      <c r="GX44" s="960"/>
      <c r="GY44" s="960"/>
      <c r="GZ44" s="960"/>
      <c r="HA44" s="960"/>
      <c r="HB44" s="960"/>
      <c r="HC44" s="960"/>
      <c r="HD44" s="960"/>
      <c r="HE44" s="960"/>
      <c r="HF44" s="960"/>
      <c r="HG44" s="960"/>
      <c r="HH44" s="960"/>
      <c r="HI44" s="960"/>
      <c r="HJ44" s="960"/>
      <c r="HK44" s="960"/>
      <c r="HL44" s="960"/>
      <c r="HM44" s="960"/>
      <c r="HN44" s="960"/>
      <c r="HO44" s="960"/>
      <c r="HP44" s="960"/>
      <c r="HQ44" s="960"/>
      <c r="HR44" s="960"/>
      <c r="HS44" s="960"/>
      <c r="HT44" s="960"/>
      <c r="HU44" s="960"/>
      <c r="HV44" s="960"/>
      <c r="HW44" s="960"/>
      <c r="HX44" s="960"/>
      <c r="HY44" s="960"/>
      <c r="HZ44" s="960"/>
      <c r="IA44" s="960"/>
      <c r="IB44" s="960"/>
      <c r="IC44" s="960"/>
      <c r="ID44" s="960"/>
      <c r="IE44" s="960"/>
      <c r="IF44" s="960"/>
      <c r="IG44" s="960"/>
      <c r="IH44" s="960"/>
      <c r="II44" s="960"/>
      <c r="IJ44" s="960"/>
      <c r="IK44" s="960"/>
      <c r="IL44" s="960"/>
      <c r="IM44" s="960"/>
      <c r="IN44" s="960"/>
      <c r="IO44" s="960"/>
      <c r="IP44" s="960"/>
      <c r="IQ44" s="960"/>
      <c r="IR44" s="960"/>
      <c r="IS44" s="960"/>
      <c r="IT44" s="960"/>
      <c r="IU44" s="960"/>
      <c r="IV44" s="960"/>
      <c r="IW44" s="960"/>
      <c r="IX44" s="960"/>
      <c r="IY44" s="960"/>
      <c r="IZ44" s="960"/>
      <c r="JA44" s="960"/>
      <c r="JB44" s="960"/>
      <c r="JC44" s="960"/>
      <c r="JD44" s="960"/>
      <c r="JE44" s="960"/>
      <c r="JF44" s="960"/>
      <c r="JG44" s="960"/>
      <c r="JH44" s="960"/>
      <c r="JI44" s="960"/>
      <c r="JJ44" s="960"/>
      <c r="JK44" s="960"/>
      <c r="JL44" s="960"/>
      <c r="JM44" s="960"/>
      <c r="JN44" s="960"/>
      <c r="JO44" s="960"/>
      <c r="JP44" s="960"/>
      <c r="JQ44" s="960"/>
      <c r="JR44" s="960"/>
      <c r="JS44" s="960"/>
      <c r="JT44" s="960"/>
      <c r="JU44" s="960"/>
      <c r="JV44" s="960"/>
      <c r="JW44" s="960"/>
      <c r="JX44" s="960"/>
      <c r="JY44" s="960"/>
      <c r="JZ44" s="960"/>
      <c r="KA44" s="960"/>
      <c r="KB44" s="960"/>
      <c r="KC44" s="960"/>
      <c r="KD44" s="960"/>
      <c r="KE44" s="960"/>
      <c r="KF44" s="960"/>
      <c r="KG44" s="960"/>
      <c r="KH44" s="960"/>
      <c r="KI44" s="960"/>
      <c r="KJ44" s="960"/>
      <c r="KK44" s="960"/>
      <c r="KL44" s="960"/>
      <c r="KM44" s="960"/>
      <c r="KN44" s="960"/>
      <c r="KO44" s="960"/>
      <c r="KP44" s="960"/>
      <c r="KQ44" s="960"/>
      <c r="KR44" s="960"/>
      <c r="KS44" s="960"/>
      <c r="KT44" s="960"/>
      <c r="KU44" s="960"/>
      <c r="KV44" s="960"/>
      <c r="KW44" s="960"/>
      <c r="KX44" s="960"/>
      <c r="KY44" s="960"/>
      <c r="KZ44" s="960"/>
      <c r="LA44" s="960"/>
      <c r="LB44" s="960"/>
      <c r="LC44" s="960"/>
      <c r="LD44" s="960"/>
      <c r="LE44" s="960"/>
      <c r="LF44" s="960"/>
      <c r="LG44" s="960"/>
      <c r="LH44" s="960"/>
      <c r="LI44" s="960"/>
      <c r="LJ44" s="960"/>
      <c r="LK44" s="960"/>
      <c r="LL44" s="960"/>
      <c r="LM44" s="960"/>
      <c r="LN44" s="960"/>
      <c r="LO44" s="960"/>
      <c r="LP44" s="960"/>
      <c r="LQ44" s="960"/>
      <c r="LR44" s="960"/>
      <c r="LS44" s="960"/>
      <c r="LT44" s="960"/>
      <c r="LU44" s="960"/>
      <c r="LV44" s="960"/>
      <c r="LW44" s="960"/>
      <c r="LX44" s="960"/>
      <c r="LY44" s="960"/>
      <c r="LZ44" s="960"/>
      <c r="MA44" s="960"/>
      <c r="MB44" s="960"/>
      <c r="MC44" s="960"/>
      <c r="MD44" s="960"/>
      <c r="ME44" s="960"/>
      <c r="MF44" s="960"/>
      <c r="MG44" s="960"/>
      <c r="MH44" s="960"/>
      <c r="MI44" s="960"/>
      <c r="MJ44" s="960"/>
      <c r="MK44" s="960"/>
      <c r="ML44" s="960"/>
      <c r="MM44" s="960"/>
      <c r="MN44" s="960"/>
      <c r="MO44" s="960"/>
      <c r="MP44" s="960"/>
      <c r="MQ44" s="960"/>
      <c r="MR44" s="960"/>
      <c r="MS44" s="960"/>
      <c r="MT44" s="960"/>
      <c r="MU44" s="960"/>
      <c r="MV44" s="960"/>
      <c r="MW44" s="960"/>
      <c r="MX44" s="960"/>
      <c r="MY44" s="960"/>
      <c r="MZ44" s="960"/>
      <c r="NA44" s="960"/>
      <c r="NB44" s="960"/>
      <c r="NC44" s="960"/>
      <c r="ND44" s="960"/>
      <c r="NE44" s="960"/>
      <c r="NF44" s="960"/>
      <c r="NG44" s="960"/>
      <c r="NH44" s="960"/>
      <c r="NI44" s="960"/>
      <c r="NJ44" s="960"/>
      <c r="NK44" s="960"/>
      <c r="NL44" s="960"/>
      <c r="NM44" s="960"/>
      <c r="NN44" s="960"/>
      <c r="NO44" s="960"/>
      <c r="NP44" s="960"/>
      <c r="NQ44" s="960"/>
      <c r="NR44" s="960"/>
      <c r="NS44" s="960"/>
      <c r="NT44" s="960"/>
      <c r="NU44" s="960"/>
      <c r="NV44" s="960"/>
      <c r="NW44" s="960"/>
      <c r="NX44" s="960"/>
      <c r="NY44" s="960"/>
      <c r="NZ44" s="960"/>
      <c r="OA44" s="960"/>
      <c r="OB44" s="960"/>
      <c r="OC44" s="960"/>
      <c r="OD44" s="960"/>
      <c r="OE44" s="960"/>
      <c r="OF44" s="960"/>
      <c r="OG44" s="960"/>
      <c r="OH44" s="960"/>
      <c r="OI44" s="960"/>
      <c r="OJ44" s="960"/>
      <c r="OK44" s="960"/>
      <c r="OL44" s="960"/>
      <c r="OM44" s="960"/>
      <c r="ON44" s="960"/>
      <c r="OO44" s="960"/>
      <c r="OP44" s="960"/>
      <c r="OQ44" s="960"/>
      <c r="OR44" s="960"/>
      <c r="OS44" s="960"/>
      <c r="OT44" s="960"/>
      <c r="OU44" s="960"/>
      <c r="OV44" s="960"/>
      <c r="OW44" s="960"/>
      <c r="OX44" s="960"/>
      <c r="OY44" s="960"/>
      <c r="OZ44" s="960"/>
      <c r="PA44" s="960"/>
      <c r="PB44" s="960"/>
      <c r="PC44" s="960"/>
      <c r="PD44" s="960"/>
      <c r="PE44" s="960"/>
      <c r="PF44" s="960"/>
      <c r="PG44" s="960"/>
      <c r="PH44" s="960"/>
      <c r="PI44" s="960"/>
      <c r="PJ44" s="960"/>
      <c r="PK44" s="960"/>
      <c r="PL44" s="960"/>
      <c r="PM44" s="960"/>
      <c r="PN44" s="960"/>
      <c r="PO44" s="960"/>
      <c r="PP44" s="960"/>
      <c r="PQ44" s="960"/>
      <c r="PR44" s="960"/>
      <c r="PS44" s="960"/>
      <c r="PT44" s="960"/>
      <c r="PU44" s="960"/>
      <c r="PV44" s="960"/>
      <c r="PW44" s="960"/>
      <c r="PX44" s="960"/>
      <c r="PY44" s="960"/>
      <c r="PZ44" s="960"/>
      <c r="QA44" s="960"/>
      <c r="QB44" s="960"/>
      <c r="QC44" s="960"/>
      <c r="QD44" s="960"/>
      <c r="QE44" s="960"/>
      <c r="QF44" s="960"/>
      <c r="QG44" s="960"/>
      <c r="QH44" s="960"/>
      <c r="QI44" s="960"/>
      <c r="QJ44" s="960"/>
      <c r="QK44" s="960"/>
      <c r="QL44" s="960"/>
      <c r="QM44" s="960"/>
      <c r="QN44" s="960"/>
      <c r="QO44" s="960"/>
      <c r="QP44" s="960"/>
      <c r="QQ44" s="960"/>
      <c r="QR44" s="960"/>
      <c r="QS44" s="960"/>
      <c r="QT44" s="960"/>
      <c r="QU44" s="960"/>
      <c r="QV44" s="960"/>
      <c r="QW44" s="960"/>
      <c r="QX44" s="960"/>
      <c r="QY44" s="960"/>
      <c r="QZ44" s="960"/>
      <c r="RA44" s="960"/>
      <c r="RB44" s="960"/>
      <c r="RC44" s="960"/>
      <c r="RD44" s="960"/>
      <c r="RE44" s="960"/>
      <c r="RF44" s="960"/>
      <c r="RG44" s="960"/>
      <c r="RH44" s="960"/>
      <c r="RI44" s="960"/>
      <c r="RJ44" s="960"/>
      <c r="RK44" s="960"/>
      <c r="RL44" s="960"/>
      <c r="RM44" s="960"/>
      <c r="RN44" s="960"/>
      <c r="RO44" s="960"/>
      <c r="RP44" s="960"/>
      <c r="RQ44" s="960"/>
      <c r="RR44" s="960"/>
      <c r="RS44" s="960"/>
      <c r="RT44" s="960"/>
      <c r="RU44" s="960"/>
      <c r="RV44" s="960"/>
      <c r="RW44" s="960"/>
      <c r="RX44" s="960"/>
      <c r="RY44" s="960"/>
      <c r="RZ44" s="960"/>
      <c r="SA44" s="960"/>
      <c r="SB44" s="960"/>
      <c r="SC44" s="960"/>
      <c r="SD44" s="960"/>
      <c r="SE44" s="960"/>
      <c r="SF44" s="960"/>
      <c r="SG44" s="960"/>
      <c r="SH44" s="960"/>
      <c r="SI44" s="960"/>
      <c r="SJ44" s="960"/>
      <c r="SK44" s="960"/>
      <c r="SL44" s="960"/>
      <c r="SM44" s="960"/>
      <c r="SN44" s="960"/>
      <c r="SO44" s="960"/>
      <c r="SP44" s="960"/>
      <c r="SQ44" s="960"/>
      <c r="SR44" s="960"/>
      <c r="SS44" s="960"/>
      <c r="ST44" s="960"/>
      <c r="SU44" s="960"/>
      <c r="SV44" s="960"/>
      <c r="SW44" s="960"/>
      <c r="SX44" s="960"/>
      <c r="SY44" s="960"/>
      <c r="SZ44" s="960"/>
      <c r="TA44" s="960"/>
      <c r="TB44" s="960"/>
      <c r="TC44" s="960"/>
      <c r="TD44" s="960"/>
      <c r="TE44" s="960"/>
      <c r="TF44" s="960"/>
      <c r="TG44" s="960"/>
      <c r="TH44" s="960"/>
      <c r="TI44" s="960"/>
      <c r="TJ44" s="960"/>
      <c r="TK44" s="960"/>
      <c r="TL44" s="960"/>
      <c r="TM44" s="960"/>
      <c r="TN44" s="960"/>
      <c r="TO44" s="960"/>
    </row>
    <row r="45" spans="1:535" s="38" customFormat="1" x14ac:dyDescent="0.25">
      <c r="A45" s="981">
        <v>40</v>
      </c>
      <c r="B45" s="981" t="s">
        <v>86</v>
      </c>
      <c r="C45" s="1026" t="s">
        <v>122</v>
      </c>
      <c r="D45" s="982">
        <v>0.77100000000000002</v>
      </c>
      <c r="E45" s="982">
        <v>0.96150000000000002</v>
      </c>
      <c r="F45" s="982">
        <v>1</v>
      </c>
      <c r="G45" s="982">
        <v>0.34599999999999997</v>
      </c>
      <c r="H45" s="982">
        <v>1</v>
      </c>
      <c r="I45" s="1006">
        <v>7.6999999999999999E-2</v>
      </c>
      <c r="J45" s="1006">
        <v>3.7999999999999999E-2</v>
      </c>
      <c r="K45" s="982">
        <v>3.7999999999999999E-2</v>
      </c>
      <c r="L45" s="982">
        <v>1</v>
      </c>
      <c r="M45" s="982">
        <v>0</v>
      </c>
      <c r="N45" s="982">
        <v>-0.192</v>
      </c>
      <c r="O45" s="131">
        <f t="shared" si="0"/>
        <v>0.45813636363636367</v>
      </c>
      <c r="P45" s="983"/>
      <c r="Q45" s="976"/>
      <c r="R45" s="976"/>
      <c r="S45" s="976"/>
      <c r="T45" s="976"/>
      <c r="U45" s="976"/>
      <c r="V45" s="976"/>
      <c r="W45" s="976"/>
      <c r="X45" s="976"/>
      <c r="Y45" s="976"/>
      <c r="Z45" s="976"/>
      <c r="AA45" s="976"/>
      <c r="AB45" s="976"/>
      <c r="AC45" s="976"/>
      <c r="AD45" s="976"/>
      <c r="AE45" s="976"/>
      <c r="AF45" s="976"/>
      <c r="AG45" s="976"/>
      <c r="AH45" s="976"/>
      <c r="AI45" s="976"/>
      <c r="AJ45" s="976"/>
      <c r="AK45" s="976"/>
      <c r="AL45" s="976"/>
      <c r="AM45" s="976"/>
      <c r="AN45" s="976"/>
      <c r="AO45" s="976"/>
      <c r="AP45" s="976"/>
      <c r="AQ45" s="976"/>
      <c r="AR45" s="976"/>
      <c r="AS45" s="976"/>
      <c r="AT45" s="976"/>
      <c r="AU45" s="976"/>
      <c r="AV45" s="976"/>
      <c r="AW45" s="976"/>
      <c r="AX45" s="976"/>
      <c r="AY45" s="976"/>
      <c r="AZ45" s="976"/>
      <c r="BA45" s="976"/>
      <c r="BB45" s="976"/>
      <c r="BC45" s="976"/>
      <c r="BD45" s="976"/>
      <c r="BE45" s="976"/>
      <c r="BF45" s="976"/>
      <c r="BG45" s="976"/>
      <c r="BH45" s="976"/>
      <c r="BI45" s="976"/>
      <c r="BJ45" s="976"/>
      <c r="BK45" s="976"/>
      <c r="BL45" s="976"/>
      <c r="BM45" s="976"/>
      <c r="BN45" s="976"/>
      <c r="BO45" s="976"/>
      <c r="BP45" s="976"/>
      <c r="BQ45" s="976"/>
      <c r="BR45" s="976"/>
      <c r="BS45" s="976"/>
      <c r="BT45" s="976"/>
      <c r="BU45" s="976"/>
      <c r="BV45" s="976"/>
      <c r="BW45" s="976"/>
      <c r="BX45" s="976"/>
      <c r="BY45" s="976"/>
      <c r="BZ45" s="976"/>
      <c r="CA45" s="976"/>
      <c r="CB45" s="976"/>
      <c r="CC45" s="976"/>
      <c r="CD45" s="976"/>
      <c r="CE45" s="976"/>
      <c r="CF45" s="976"/>
      <c r="CG45" s="976"/>
      <c r="CH45" s="976"/>
      <c r="CI45" s="976"/>
      <c r="CJ45" s="976"/>
      <c r="CK45" s="976"/>
      <c r="CL45" s="976"/>
      <c r="CM45" s="976"/>
      <c r="CN45" s="976"/>
      <c r="CO45" s="976"/>
      <c r="CP45" s="976"/>
      <c r="CQ45" s="976"/>
      <c r="CR45" s="976"/>
      <c r="CS45" s="976"/>
      <c r="CT45" s="976"/>
      <c r="CU45" s="976"/>
      <c r="CV45" s="976"/>
      <c r="CW45" s="976"/>
      <c r="CX45" s="976"/>
      <c r="CY45" s="976"/>
      <c r="CZ45" s="976"/>
      <c r="DA45" s="976"/>
      <c r="DB45" s="976"/>
      <c r="DC45" s="976"/>
      <c r="DD45" s="976"/>
      <c r="DE45" s="976"/>
      <c r="DF45" s="976"/>
      <c r="DG45" s="976"/>
      <c r="DH45" s="976"/>
      <c r="DI45" s="976"/>
      <c r="DJ45" s="976"/>
      <c r="DK45" s="976"/>
      <c r="DL45" s="976"/>
      <c r="DM45" s="976"/>
      <c r="DN45" s="976"/>
      <c r="DO45" s="976"/>
      <c r="DP45" s="976"/>
      <c r="DQ45" s="976"/>
      <c r="DR45" s="976"/>
      <c r="DS45" s="976"/>
      <c r="DT45" s="976"/>
      <c r="DU45" s="976"/>
      <c r="DV45" s="976"/>
      <c r="DW45" s="976"/>
      <c r="DX45" s="976"/>
      <c r="DY45" s="976"/>
      <c r="DZ45" s="976"/>
      <c r="EA45" s="976"/>
      <c r="EB45" s="976"/>
      <c r="EC45" s="976"/>
      <c r="ED45" s="976"/>
      <c r="EE45" s="976"/>
      <c r="EF45" s="976"/>
      <c r="EG45" s="976"/>
      <c r="EH45" s="976"/>
      <c r="EI45" s="976"/>
      <c r="EJ45" s="976"/>
      <c r="EK45" s="976"/>
      <c r="EL45" s="976"/>
      <c r="EM45" s="976"/>
      <c r="EN45" s="976"/>
      <c r="EO45" s="976"/>
      <c r="EP45" s="976"/>
      <c r="EQ45" s="976"/>
      <c r="ER45" s="976"/>
      <c r="ES45" s="976"/>
      <c r="ET45" s="976"/>
      <c r="EU45" s="976"/>
      <c r="EV45" s="976"/>
      <c r="EW45" s="976"/>
      <c r="EX45" s="976"/>
      <c r="EY45" s="976"/>
      <c r="EZ45" s="976"/>
      <c r="FA45" s="976"/>
      <c r="FB45" s="976"/>
      <c r="FC45" s="976"/>
      <c r="FD45" s="976"/>
      <c r="FE45" s="976"/>
      <c r="FF45" s="976"/>
      <c r="FG45" s="976"/>
      <c r="FH45" s="976"/>
      <c r="FI45" s="976"/>
      <c r="FJ45" s="976"/>
      <c r="FK45" s="976"/>
      <c r="FL45" s="976"/>
      <c r="FM45" s="976"/>
      <c r="FN45" s="976"/>
      <c r="FO45" s="976"/>
      <c r="FP45" s="976"/>
      <c r="FQ45" s="976"/>
      <c r="FR45" s="976"/>
      <c r="FS45" s="976"/>
      <c r="FT45" s="976"/>
      <c r="FU45" s="976"/>
      <c r="FV45" s="976"/>
      <c r="FW45" s="976"/>
      <c r="FX45" s="976"/>
      <c r="FY45" s="976"/>
      <c r="FZ45" s="976"/>
      <c r="GA45" s="976"/>
      <c r="GB45" s="976"/>
      <c r="GC45" s="976"/>
      <c r="GD45" s="976"/>
      <c r="GE45" s="976"/>
      <c r="GF45" s="976"/>
      <c r="GG45" s="976"/>
      <c r="GH45" s="976"/>
      <c r="GI45" s="976"/>
      <c r="GJ45" s="976"/>
      <c r="GK45" s="976"/>
      <c r="GL45" s="976"/>
      <c r="GM45" s="976"/>
      <c r="GN45" s="976"/>
      <c r="GO45" s="976"/>
      <c r="GP45" s="976"/>
      <c r="GQ45" s="976"/>
      <c r="GR45" s="976"/>
      <c r="GS45" s="976"/>
      <c r="GT45" s="976"/>
      <c r="GU45" s="976"/>
      <c r="GV45" s="976"/>
      <c r="GW45" s="976"/>
      <c r="GX45" s="976"/>
      <c r="GY45" s="976"/>
      <c r="GZ45" s="976"/>
      <c r="HA45" s="976"/>
      <c r="HB45" s="976"/>
      <c r="HC45" s="976"/>
      <c r="HD45" s="976"/>
      <c r="HE45" s="976"/>
      <c r="HF45" s="976"/>
      <c r="HG45" s="976"/>
      <c r="HH45" s="976"/>
      <c r="HI45" s="976"/>
      <c r="HJ45" s="976"/>
      <c r="HK45" s="976"/>
      <c r="HL45" s="976"/>
      <c r="HM45" s="976"/>
      <c r="HN45" s="976"/>
      <c r="HO45" s="976"/>
      <c r="HP45" s="976"/>
      <c r="HQ45" s="976"/>
      <c r="HR45" s="976"/>
      <c r="HS45" s="976"/>
      <c r="HT45" s="976"/>
      <c r="HU45" s="976"/>
      <c r="HV45" s="976"/>
      <c r="HW45" s="976"/>
      <c r="HX45" s="976"/>
      <c r="HY45" s="976"/>
      <c r="HZ45" s="976"/>
      <c r="IA45" s="976"/>
      <c r="IB45" s="976"/>
      <c r="IC45" s="976"/>
      <c r="ID45" s="976"/>
      <c r="IE45" s="976"/>
      <c r="IF45" s="976"/>
      <c r="IG45" s="976"/>
      <c r="IH45" s="976"/>
      <c r="II45" s="976"/>
      <c r="IJ45" s="976"/>
      <c r="IK45" s="976"/>
      <c r="IL45" s="976"/>
      <c r="IM45" s="976"/>
      <c r="IN45" s="976"/>
      <c r="IO45" s="976"/>
      <c r="IP45" s="976"/>
      <c r="IQ45" s="976"/>
      <c r="IR45" s="976"/>
      <c r="IS45" s="976"/>
      <c r="IT45" s="976"/>
      <c r="IU45" s="976"/>
      <c r="IV45" s="976"/>
      <c r="IW45" s="976"/>
      <c r="IX45" s="976"/>
      <c r="IY45" s="976"/>
      <c r="IZ45" s="976"/>
      <c r="JA45" s="976"/>
      <c r="JB45" s="976"/>
      <c r="JC45" s="976"/>
      <c r="JD45" s="976"/>
      <c r="JE45" s="976"/>
      <c r="JF45" s="976"/>
      <c r="JG45" s="976"/>
      <c r="JH45" s="976"/>
      <c r="JI45" s="976"/>
      <c r="JJ45" s="976"/>
      <c r="JK45" s="976"/>
      <c r="JL45" s="976"/>
      <c r="JM45" s="976"/>
      <c r="JN45" s="976"/>
      <c r="JO45" s="976"/>
      <c r="JP45" s="976"/>
      <c r="JQ45" s="976"/>
      <c r="JR45" s="976"/>
      <c r="JS45" s="976"/>
      <c r="JT45" s="976"/>
      <c r="JU45" s="976"/>
      <c r="JV45" s="976"/>
      <c r="JW45" s="976"/>
      <c r="JX45" s="976"/>
      <c r="JY45" s="976"/>
      <c r="JZ45" s="976"/>
      <c r="KA45" s="976"/>
      <c r="KB45" s="976"/>
      <c r="KC45" s="976"/>
      <c r="KD45" s="976"/>
      <c r="KE45" s="976"/>
      <c r="KF45" s="976"/>
      <c r="KG45" s="976"/>
      <c r="KH45" s="976"/>
      <c r="KI45" s="976"/>
      <c r="KJ45" s="976"/>
      <c r="KK45" s="976"/>
      <c r="KL45" s="976"/>
      <c r="KM45" s="976"/>
      <c r="KN45" s="976"/>
      <c r="KO45" s="976"/>
      <c r="KP45" s="976"/>
      <c r="KQ45" s="976"/>
      <c r="KR45" s="976"/>
      <c r="KS45" s="976"/>
      <c r="KT45" s="976"/>
      <c r="KU45" s="976"/>
      <c r="KV45" s="976"/>
      <c r="KW45" s="976"/>
      <c r="KX45" s="976"/>
      <c r="KY45" s="976"/>
      <c r="KZ45" s="976"/>
      <c r="LA45" s="976"/>
      <c r="LB45" s="976"/>
      <c r="LC45" s="976"/>
      <c r="LD45" s="976"/>
      <c r="LE45" s="976"/>
      <c r="LF45" s="976"/>
      <c r="LG45" s="976"/>
      <c r="LH45" s="976"/>
      <c r="LI45" s="976"/>
      <c r="LJ45" s="976"/>
      <c r="LK45" s="976"/>
      <c r="LL45" s="976"/>
      <c r="LM45" s="976"/>
      <c r="LN45" s="976"/>
      <c r="LO45" s="976"/>
      <c r="LP45" s="976"/>
      <c r="LQ45" s="976"/>
      <c r="LR45" s="976"/>
      <c r="LS45" s="976"/>
      <c r="LT45" s="976"/>
      <c r="LU45" s="976"/>
      <c r="LV45" s="976"/>
      <c r="LW45" s="976"/>
      <c r="LX45" s="976"/>
      <c r="LY45" s="976"/>
      <c r="LZ45" s="976"/>
      <c r="MA45" s="976"/>
      <c r="MB45" s="976"/>
      <c r="MC45" s="976"/>
      <c r="MD45" s="976"/>
      <c r="ME45" s="976"/>
      <c r="MF45" s="976"/>
      <c r="MG45" s="976"/>
      <c r="MH45" s="976"/>
      <c r="MI45" s="976"/>
      <c r="MJ45" s="976"/>
      <c r="MK45" s="976"/>
      <c r="ML45" s="976"/>
      <c r="MM45" s="976"/>
      <c r="MN45" s="976"/>
      <c r="MO45" s="976"/>
      <c r="MP45" s="976"/>
      <c r="MQ45" s="976"/>
      <c r="MR45" s="976"/>
      <c r="MS45" s="976"/>
      <c r="MT45" s="976"/>
      <c r="MU45" s="976"/>
      <c r="MV45" s="976"/>
      <c r="MW45" s="976"/>
      <c r="MX45" s="976"/>
      <c r="MY45" s="976"/>
      <c r="MZ45" s="976"/>
      <c r="NA45" s="976"/>
      <c r="NB45" s="976"/>
      <c r="NC45" s="976"/>
      <c r="ND45" s="976"/>
      <c r="NE45" s="976"/>
      <c r="NF45" s="976"/>
      <c r="NG45" s="976"/>
      <c r="NH45" s="976"/>
      <c r="NI45" s="976"/>
      <c r="NJ45" s="976"/>
      <c r="NK45" s="976"/>
      <c r="NL45" s="976"/>
      <c r="NM45" s="976"/>
      <c r="NN45" s="976"/>
      <c r="NO45" s="976"/>
      <c r="NP45" s="976"/>
      <c r="NQ45" s="976"/>
      <c r="NR45" s="976"/>
      <c r="NS45" s="976"/>
      <c r="NT45" s="976"/>
      <c r="NU45" s="976"/>
      <c r="NV45" s="976"/>
      <c r="NW45" s="976"/>
      <c r="NX45" s="976"/>
      <c r="NY45" s="976"/>
      <c r="NZ45" s="976"/>
      <c r="OA45" s="976"/>
      <c r="OB45" s="976"/>
      <c r="OC45" s="976"/>
      <c r="OD45" s="976"/>
      <c r="OE45" s="976"/>
      <c r="OF45" s="976"/>
      <c r="OG45" s="976"/>
      <c r="OH45" s="976"/>
      <c r="OI45" s="976"/>
      <c r="OJ45" s="976"/>
      <c r="OK45" s="976"/>
      <c r="OL45" s="976"/>
      <c r="OM45" s="976"/>
      <c r="ON45" s="976"/>
      <c r="OO45" s="976"/>
      <c r="OP45" s="976"/>
      <c r="OQ45" s="976"/>
      <c r="OR45" s="976"/>
      <c r="OS45" s="976"/>
      <c r="OT45" s="976"/>
      <c r="OU45" s="976"/>
      <c r="OV45" s="976"/>
      <c r="OW45" s="976"/>
      <c r="OX45" s="976"/>
      <c r="OY45" s="976"/>
      <c r="OZ45" s="976"/>
      <c r="PA45" s="976"/>
      <c r="PB45" s="976"/>
      <c r="PC45" s="976"/>
      <c r="PD45" s="976"/>
      <c r="PE45" s="976"/>
      <c r="PF45" s="976"/>
      <c r="PG45" s="976"/>
      <c r="PH45" s="976"/>
      <c r="PI45" s="976"/>
      <c r="PJ45" s="976"/>
      <c r="PK45" s="976"/>
      <c r="PL45" s="976"/>
      <c r="PM45" s="976"/>
      <c r="PN45" s="976"/>
      <c r="PO45" s="976"/>
      <c r="PP45" s="976"/>
      <c r="PQ45" s="976"/>
      <c r="PR45" s="976"/>
      <c r="PS45" s="976"/>
      <c r="PT45" s="976"/>
      <c r="PU45" s="976"/>
      <c r="PV45" s="976"/>
      <c r="PW45" s="976"/>
      <c r="PX45" s="976"/>
      <c r="PY45" s="976"/>
      <c r="PZ45" s="976"/>
      <c r="QA45" s="976"/>
      <c r="QB45" s="976"/>
      <c r="QC45" s="976"/>
      <c r="QD45" s="976"/>
      <c r="QE45" s="976"/>
      <c r="QF45" s="976"/>
      <c r="QG45" s="976"/>
      <c r="QH45" s="976"/>
      <c r="QI45" s="976"/>
      <c r="QJ45" s="976"/>
      <c r="QK45" s="976"/>
      <c r="QL45" s="976"/>
      <c r="QM45" s="976"/>
      <c r="QN45" s="976"/>
      <c r="QO45" s="976"/>
      <c r="QP45" s="976"/>
      <c r="QQ45" s="976"/>
      <c r="QR45" s="976"/>
      <c r="QS45" s="976"/>
      <c r="QT45" s="976"/>
      <c r="QU45" s="976"/>
      <c r="QV45" s="976"/>
      <c r="QW45" s="976"/>
      <c r="QX45" s="976"/>
      <c r="QY45" s="976"/>
      <c r="QZ45" s="976"/>
      <c r="RA45" s="976"/>
      <c r="RB45" s="976"/>
      <c r="RC45" s="976"/>
      <c r="RD45" s="976"/>
      <c r="RE45" s="976"/>
      <c r="RF45" s="976"/>
      <c r="RG45" s="976"/>
      <c r="RH45" s="976"/>
      <c r="RI45" s="976"/>
      <c r="RJ45" s="976"/>
      <c r="RK45" s="976"/>
      <c r="RL45" s="976"/>
      <c r="RM45" s="976"/>
      <c r="RN45" s="976"/>
      <c r="RO45" s="976"/>
      <c r="RP45" s="976"/>
      <c r="RQ45" s="976"/>
      <c r="RR45" s="976"/>
      <c r="RS45" s="976"/>
      <c r="RT45" s="976"/>
      <c r="RU45" s="976"/>
      <c r="RV45" s="976"/>
      <c r="RW45" s="976"/>
      <c r="RX45" s="976"/>
      <c r="RY45" s="976"/>
      <c r="RZ45" s="976"/>
      <c r="SA45" s="976"/>
      <c r="SB45" s="976"/>
      <c r="SC45" s="976"/>
      <c r="SD45" s="976"/>
      <c r="SE45" s="976"/>
      <c r="SF45" s="976"/>
      <c r="SG45" s="976"/>
      <c r="SH45" s="976"/>
      <c r="SI45" s="976"/>
      <c r="SJ45" s="976"/>
      <c r="SK45" s="976"/>
      <c r="SL45" s="976"/>
      <c r="SM45" s="976"/>
      <c r="SN45" s="976"/>
      <c r="SO45" s="976"/>
      <c r="SP45" s="976"/>
      <c r="SQ45" s="976"/>
      <c r="SR45" s="976"/>
      <c r="SS45" s="976"/>
      <c r="ST45" s="976"/>
      <c r="SU45" s="976"/>
      <c r="SV45" s="976"/>
      <c r="SW45" s="976"/>
      <c r="SX45" s="976"/>
      <c r="SY45" s="976"/>
      <c r="SZ45" s="976"/>
      <c r="TA45" s="976"/>
      <c r="TB45" s="976"/>
      <c r="TC45" s="976"/>
      <c r="TD45" s="976"/>
      <c r="TE45" s="976"/>
      <c r="TF45" s="976"/>
      <c r="TG45" s="976"/>
      <c r="TH45" s="976"/>
      <c r="TI45" s="976"/>
      <c r="TJ45" s="976"/>
      <c r="TK45" s="976"/>
      <c r="TL45" s="976"/>
      <c r="TM45" s="976"/>
      <c r="TN45" s="976"/>
      <c r="TO45" s="976"/>
    </row>
    <row r="46" spans="1:535" s="38" customFormat="1" ht="38.25" x14ac:dyDescent="0.25">
      <c r="A46" s="1005">
        <v>41</v>
      </c>
      <c r="B46" s="1005" t="s">
        <v>86</v>
      </c>
      <c r="C46" s="1148" t="s">
        <v>347</v>
      </c>
      <c r="D46" s="1008">
        <v>0.77</v>
      </c>
      <c r="E46" s="1008">
        <v>0.95</v>
      </c>
      <c r="F46" s="1008">
        <v>0.93</v>
      </c>
      <c r="G46" s="1008">
        <v>0.61</v>
      </c>
      <c r="H46" s="1008">
        <v>1</v>
      </c>
      <c r="I46" s="1008">
        <v>0.183</v>
      </c>
      <c r="J46" s="1006">
        <v>6.4000000000000001E-2</v>
      </c>
      <c r="K46" s="1006">
        <v>1</v>
      </c>
      <c r="L46" s="1006">
        <v>1</v>
      </c>
      <c r="M46" s="1008">
        <v>-2.7E-2</v>
      </c>
      <c r="N46" s="1008">
        <v>-9.5000000000000001E-2</v>
      </c>
      <c r="O46" s="131">
        <f t="shared" si="0"/>
        <v>0.58045454545454545</v>
      </c>
      <c r="P46" s="1007"/>
      <c r="Q46" s="998"/>
      <c r="R46" s="998"/>
      <c r="S46" s="998"/>
      <c r="T46" s="998"/>
      <c r="U46" s="998"/>
      <c r="V46" s="998"/>
      <c r="W46" s="998"/>
      <c r="X46" s="998"/>
      <c r="Y46" s="998"/>
      <c r="Z46" s="998"/>
      <c r="AA46" s="998"/>
      <c r="AB46" s="998"/>
      <c r="AC46" s="998"/>
      <c r="AD46" s="998"/>
      <c r="AE46" s="998"/>
      <c r="AF46" s="998"/>
      <c r="AG46" s="998"/>
      <c r="AH46" s="998"/>
      <c r="AI46" s="998"/>
      <c r="AJ46" s="998"/>
      <c r="AK46" s="998"/>
      <c r="AL46" s="998"/>
      <c r="AM46" s="998"/>
      <c r="AN46" s="998"/>
      <c r="AO46" s="998"/>
      <c r="AP46" s="998"/>
      <c r="AQ46" s="998"/>
      <c r="AR46" s="998"/>
      <c r="AS46" s="998"/>
      <c r="AT46" s="998"/>
      <c r="AU46" s="998"/>
      <c r="AV46" s="998"/>
      <c r="AW46" s="998"/>
      <c r="AX46" s="998"/>
      <c r="AY46" s="998"/>
      <c r="AZ46" s="998"/>
      <c r="BA46" s="998"/>
      <c r="BB46" s="998"/>
      <c r="BC46" s="998"/>
      <c r="BD46" s="998"/>
      <c r="BE46" s="998"/>
      <c r="BF46" s="998"/>
      <c r="BG46" s="998"/>
      <c r="BH46" s="998"/>
      <c r="BI46" s="998"/>
      <c r="BJ46" s="998"/>
      <c r="BK46" s="998"/>
      <c r="BL46" s="998"/>
      <c r="BM46" s="998"/>
      <c r="BN46" s="998"/>
      <c r="BO46" s="998"/>
      <c r="BP46" s="998"/>
      <c r="BQ46" s="998"/>
      <c r="BR46" s="998"/>
      <c r="BS46" s="998"/>
      <c r="BT46" s="998"/>
      <c r="BU46" s="998"/>
      <c r="BV46" s="998"/>
      <c r="BW46" s="998"/>
      <c r="BX46" s="998"/>
      <c r="BY46" s="998"/>
      <c r="BZ46" s="998"/>
      <c r="CA46" s="998"/>
      <c r="CB46" s="998"/>
      <c r="CC46" s="998"/>
      <c r="CD46" s="998"/>
      <c r="CE46" s="998"/>
      <c r="CF46" s="998"/>
      <c r="CG46" s="998"/>
      <c r="CH46" s="998"/>
      <c r="CI46" s="998"/>
      <c r="CJ46" s="998"/>
      <c r="CK46" s="998"/>
      <c r="CL46" s="998"/>
      <c r="CM46" s="998"/>
      <c r="CN46" s="998"/>
      <c r="CO46" s="998"/>
      <c r="CP46" s="998"/>
      <c r="CQ46" s="998"/>
      <c r="CR46" s="998"/>
      <c r="CS46" s="998"/>
      <c r="CT46" s="998"/>
      <c r="CU46" s="998"/>
      <c r="CV46" s="998"/>
      <c r="CW46" s="998"/>
      <c r="CX46" s="998"/>
      <c r="CY46" s="998"/>
      <c r="CZ46" s="998"/>
      <c r="DA46" s="998"/>
      <c r="DB46" s="998"/>
      <c r="DC46" s="998"/>
      <c r="DD46" s="998"/>
      <c r="DE46" s="998"/>
      <c r="DF46" s="998"/>
      <c r="DG46" s="998"/>
      <c r="DH46" s="998"/>
      <c r="DI46" s="998"/>
      <c r="DJ46" s="998"/>
      <c r="DK46" s="998"/>
      <c r="DL46" s="998"/>
      <c r="DM46" s="998"/>
      <c r="DN46" s="998"/>
      <c r="DO46" s="998"/>
      <c r="DP46" s="998"/>
      <c r="DQ46" s="998"/>
      <c r="DR46" s="998"/>
      <c r="DS46" s="998"/>
      <c r="DT46" s="998"/>
      <c r="DU46" s="998"/>
      <c r="DV46" s="998"/>
      <c r="DW46" s="998"/>
      <c r="DX46" s="998"/>
      <c r="DY46" s="998"/>
      <c r="DZ46" s="998"/>
      <c r="EA46" s="998"/>
      <c r="EB46" s="998"/>
      <c r="EC46" s="998"/>
      <c r="ED46" s="998"/>
      <c r="EE46" s="998"/>
      <c r="EF46" s="998"/>
      <c r="EG46" s="998"/>
      <c r="EH46" s="998"/>
      <c r="EI46" s="998"/>
      <c r="EJ46" s="998"/>
      <c r="EK46" s="998"/>
      <c r="EL46" s="998"/>
      <c r="EM46" s="998"/>
      <c r="EN46" s="998"/>
      <c r="EO46" s="998"/>
      <c r="EP46" s="998"/>
      <c r="EQ46" s="998"/>
      <c r="ER46" s="998"/>
      <c r="ES46" s="998"/>
      <c r="ET46" s="998"/>
      <c r="EU46" s="998"/>
      <c r="EV46" s="998"/>
      <c r="EW46" s="998"/>
      <c r="EX46" s="998"/>
      <c r="EY46" s="998"/>
      <c r="EZ46" s="998"/>
      <c r="FA46" s="998"/>
      <c r="FB46" s="998"/>
      <c r="FC46" s="998"/>
      <c r="FD46" s="998"/>
      <c r="FE46" s="998"/>
      <c r="FF46" s="998"/>
      <c r="FG46" s="998"/>
      <c r="FH46" s="998"/>
      <c r="FI46" s="998"/>
      <c r="FJ46" s="998"/>
      <c r="FK46" s="998"/>
      <c r="FL46" s="998"/>
      <c r="FM46" s="998"/>
      <c r="FN46" s="998"/>
      <c r="FO46" s="998"/>
      <c r="FP46" s="998"/>
      <c r="FQ46" s="998"/>
      <c r="FR46" s="998"/>
      <c r="FS46" s="998"/>
      <c r="FT46" s="998"/>
      <c r="FU46" s="998"/>
      <c r="FV46" s="998"/>
      <c r="FW46" s="998"/>
      <c r="FX46" s="998"/>
      <c r="FY46" s="998"/>
      <c r="FZ46" s="998"/>
      <c r="GA46" s="998"/>
      <c r="GB46" s="998"/>
      <c r="GC46" s="998"/>
      <c r="GD46" s="998"/>
      <c r="GE46" s="998"/>
      <c r="GF46" s="998"/>
      <c r="GG46" s="998"/>
      <c r="GH46" s="998"/>
      <c r="GI46" s="998"/>
      <c r="GJ46" s="998"/>
      <c r="GK46" s="998"/>
      <c r="GL46" s="998"/>
      <c r="GM46" s="998"/>
      <c r="GN46" s="998"/>
      <c r="GO46" s="998"/>
      <c r="GP46" s="998"/>
      <c r="GQ46" s="998"/>
      <c r="GR46" s="998"/>
      <c r="GS46" s="998"/>
      <c r="GT46" s="998"/>
      <c r="GU46" s="998"/>
      <c r="GV46" s="998"/>
      <c r="GW46" s="998"/>
      <c r="GX46" s="998"/>
      <c r="GY46" s="998"/>
      <c r="GZ46" s="998"/>
      <c r="HA46" s="998"/>
      <c r="HB46" s="998"/>
      <c r="HC46" s="998"/>
      <c r="HD46" s="998"/>
      <c r="HE46" s="998"/>
      <c r="HF46" s="998"/>
      <c r="HG46" s="998"/>
      <c r="HH46" s="998"/>
      <c r="HI46" s="998"/>
      <c r="HJ46" s="998"/>
      <c r="HK46" s="998"/>
      <c r="HL46" s="998"/>
      <c r="HM46" s="998"/>
      <c r="HN46" s="998"/>
      <c r="HO46" s="998"/>
      <c r="HP46" s="998"/>
      <c r="HQ46" s="998"/>
      <c r="HR46" s="998"/>
      <c r="HS46" s="998"/>
      <c r="HT46" s="998"/>
      <c r="HU46" s="998"/>
      <c r="HV46" s="998"/>
      <c r="HW46" s="998"/>
      <c r="HX46" s="998"/>
      <c r="HY46" s="998"/>
      <c r="HZ46" s="998"/>
      <c r="IA46" s="998"/>
      <c r="IB46" s="998"/>
      <c r="IC46" s="998"/>
      <c r="ID46" s="998"/>
      <c r="IE46" s="998"/>
      <c r="IF46" s="998"/>
      <c r="IG46" s="998"/>
      <c r="IH46" s="998"/>
      <c r="II46" s="998"/>
      <c r="IJ46" s="998"/>
      <c r="IK46" s="998"/>
      <c r="IL46" s="998"/>
      <c r="IM46" s="998"/>
      <c r="IN46" s="998"/>
      <c r="IO46" s="998"/>
      <c r="IP46" s="998"/>
      <c r="IQ46" s="998"/>
      <c r="IR46" s="998"/>
      <c r="IS46" s="998"/>
      <c r="IT46" s="998"/>
      <c r="IU46" s="998"/>
      <c r="IV46" s="998"/>
      <c r="IW46" s="998"/>
      <c r="IX46" s="998"/>
      <c r="IY46" s="998"/>
      <c r="IZ46" s="998"/>
      <c r="JA46" s="998"/>
      <c r="JB46" s="998"/>
      <c r="JC46" s="998"/>
      <c r="JD46" s="998"/>
      <c r="JE46" s="998"/>
      <c r="JF46" s="998"/>
      <c r="JG46" s="998"/>
      <c r="JH46" s="998"/>
      <c r="JI46" s="998"/>
      <c r="JJ46" s="998"/>
      <c r="JK46" s="998"/>
      <c r="JL46" s="998"/>
      <c r="JM46" s="998"/>
      <c r="JN46" s="998"/>
      <c r="JO46" s="998"/>
      <c r="JP46" s="998"/>
      <c r="JQ46" s="998"/>
      <c r="JR46" s="998"/>
      <c r="JS46" s="998"/>
      <c r="JT46" s="998"/>
      <c r="JU46" s="998"/>
      <c r="JV46" s="998"/>
      <c r="JW46" s="998"/>
      <c r="JX46" s="998"/>
      <c r="JY46" s="998"/>
      <c r="JZ46" s="998"/>
      <c r="KA46" s="998"/>
      <c r="KB46" s="998"/>
      <c r="KC46" s="998"/>
      <c r="KD46" s="998"/>
      <c r="KE46" s="998"/>
      <c r="KF46" s="998"/>
      <c r="KG46" s="998"/>
      <c r="KH46" s="998"/>
      <c r="KI46" s="998"/>
      <c r="KJ46" s="998"/>
      <c r="KK46" s="998"/>
      <c r="KL46" s="998"/>
      <c r="KM46" s="998"/>
      <c r="KN46" s="998"/>
      <c r="KO46" s="998"/>
      <c r="KP46" s="998"/>
      <c r="KQ46" s="998"/>
      <c r="KR46" s="998"/>
      <c r="KS46" s="998"/>
      <c r="KT46" s="998"/>
      <c r="KU46" s="998"/>
      <c r="KV46" s="998"/>
      <c r="KW46" s="998"/>
      <c r="KX46" s="998"/>
      <c r="KY46" s="998"/>
      <c r="KZ46" s="998"/>
      <c r="LA46" s="998"/>
      <c r="LB46" s="998"/>
      <c r="LC46" s="998"/>
      <c r="LD46" s="998"/>
      <c r="LE46" s="998"/>
      <c r="LF46" s="998"/>
      <c r="LG46" s="998"/>
      <c r="LH46" s="998"/>
      <c r="LI46" s="998"/>
      <c r="LJ46" s="998"/>
      <c r="LK46" s="998"/>
      <c r="LL46" s="998"/>
      <c r="LM46" s="998"/>
      <c r="LN46" s="998"/>
      <c r="LO46" s="998"/>
      <c r="LP46" s="998"/>
      <c r="LQ46" s="998"/>
      <c r="LR46" s="998"/>
      <c r="LS46" s="998"/>
      <c r="LT46" s="998"/>
      <c r="LU46" s="998"/>
      <c r="LV46" s="998"/>
      <c r="LW46" s="998"/>
      <c r="LX46" s="998"/>
      <c r="LY46" s="998"/>
      <c r="LZ46" s="998"/>
      <c r="MA46" s="998"/>
      <c r="MB46" s="998"/>
      <c r="MC46" s="998"/>
      <c r="MD46" s="998"/>
      <c r="ME46" s="998"/>
      <c r="MF46" s="998"/>
      <c r="MG46" s="998"/>
      <c r="MH46" s="998"/>
      <c r="MI46" s="998"/>
      <c r="MJ46" s="998"/>
      <c r="MK46" s="998"/>
      <c r="ML46" s="998"/>
      <c r="MM46" s="998"/>
      <c r="MN46" s="998"/>
      <c r="MO46" s="998"/>
      <c r="MP46" s="998"/>
      <c r="MQ46" s="998"/>
      <c r="MR46" s="998"/>
      <c r="MS46" s="998"/>
      <c r="MT46" s="998"/>
      <c r="MU46" s="998"/>
      <c r="MV46" s="998"/>
      <c r="MW46" s="998"/>
      <c r="MX46" s="998"/>
      <c r="MY46" s="998"/>
      <c r="MZ46" s="998"/>
      <c r="NA46" s="998"/>
      <c r="NB46" s="998"/>
      <c r="NC46" s="998"/>
      <c r="ND46" s="998"/>
      <c r="NE46" s="998"/>
      <c r="NF46" s="998"/>
      <c r="NG46" s="998"/>
      <c r="NH46" s="998"/>
      <c r="NI46" s="998"/>
      <c r="NJ46" s="998"/>
      <c r="NK46" s="998"/>
      <c r="NL46" s="998"/>
      <c r="NM46" s="998"/>
      <c r="NN46" s="998"/>
      <c r="NO46" s="998"/>
      <c r="NP46" s="998"/>
      <c r="NQ46" s="998"/>
      <c r="NR46" s="998"/>
      <c r="NS46" s="998"/>
      <c r="NT46" s="998"/>
      <c r="NU46" s="998"/>
      <c r="NV46" s="998"/>
      <c r="NW46" s="998"/>
      <c r="NX46" s="998"/>
      <c r="NY46" s="998"/>
      <c r="NZ46" s="998"/>
      <c r="OA46" s="998"/>
      <c r="OB46" s="998"/>
      <c r="OC46" s="998"/>
      <c r="OD46" s="998"/>
      <c r="OE46" s="998"/>
      <c r="OF46" s="998"/>
      <c r="OG46" s="998"/>
      <c r="OH46" s="998"/>
      <c r="OI46" s="998"/>
      <c r="OJ46" s="998"/>
      <c r="OK46" s="998"/>
      <c r="OL46" s="998"/>
      <c r="OM46" s="998"/>
      <c r="ON46" s="998"/>
      <c r="OO46" s="998"/>
      <c r="OP46" s="998"/>
      <c r="OQ46" s="998"/>
      <c r="OR46" s="998"/>
      <c r="OS46" s="998"/>
      <c r="OT46" s="998"/>
      <c r="OU46" s="998"/>
      <c r="OV46" s="998"/>
      <c r="OW46" s="998"/>
      <c r="OX46" s="998"/>
      <c r="OY46" s="998"/>
      <c r="OZ46" s="998"/>
      <c r="PA46" s="998"/>
      <c r="PB46" s="998"/>
      <c r="PC46" s="998"/>
      <c r="PD46" s="998"/>
      <c r="PE46" s="998"/>
      <c r="PF46" s="998"/>
      <c r="PG46" s="998"/>
      <c r="PH46" s="998"/>
      <c r="PI46" s="998"/>
      <c r="PJ46" s="998"/>
      <c r="PK46" s="998"/>
      <c r="PL46" s="998"/>
      <c r="PM46" s="998"/>
      <c r="PN46" s="998"/>
      <c r="PO46" s="998"/>
      <c r="PP46" s="998"/>
      <c r="PQ46" s="998"/>
      <c r="PR46" s="998"/>
      <c r="PS46" s="998"/>
      <c r="PT46" s="998"/>
      <c r="PU46" s="998"/>
      <c r="PV46" s="998"/>
      <c r="PW46" s="998"/>
      <c r="PX46" s="998"/>
      <c r="PY46" s="998"/>
      <c r="PZ46" s="998"/>
      <c r="QA46" s="998"/>
      <c r="QB46" s="998"/>
      <c r="QC46" s="998"/>
      <c r="QD46" s="998"/>
      <c r="QE46" s="998"/>
      <c r="QF46" s="998"/>
      <c r="QG46" s="998"/>
      <c r="QH46" s="998"/>
      <c r="QI46" s="998"/>
      <c r="QJ46" s="998"/>
      <c r="QK46" s="998"/>
      <c r="QL46" s="998"/>
      <c r="QM46" s="998"/>
      <c r="QN46" s="998"/>
      <c r="QO46" s="998"/>
      <c r="QP46" s="998"/>
      <c r="QQ46" s="998"/>
      <c r="QR46" s="998"/>
      <c r="QS46" s="998"/>
      <c r="QT46" s="998"/>
      <c r="QU46" s="998"/>
      <c r="QV46" s="998"/>
      <c r="QW46" s="998"/>
      <c r="QX46" s="998"/>
      <c r="QY46" s="998"/>
      <c r="QZ46" s="998"/>
      <c r="RA46" s="998"/>
      <c r="RB46" s="998"/>
      <c r="RC46" s="998"/>
      <c r="RD46" s="998"/>
      <c r="RE46" s="998"/>
      <c r="RF46" s="998"/>
      <c r="RG46" s="998"/>
      <c r="RH46" s="998"/>
      <c r="RI46" s="998"/>
      <c r="RJ46" s="998"/>
      <c r="RK46" s="998"/>
      <c r="RL46" s="998"/>
      <c r="RM46" s="998"/>
      <c r="RN46" s="998"/>
      <c r="RO46" s="998"/>
      <c r="RP46" s="998"/>
      <c r="RQ46" s="998"/>
      <c r="RR46" s="998"/>
      <c r="RS46" s="998"/>
      <c r="RT46" s="998"/>
      <c r="RU46" s="998"/>
      <c r="RV46" s="998"/>
      <c r="RW46" s="998"/>
      <c r="RX46" s="998"/>
      <c r="RY46" s="998"/>
      <c r="RZ46" s="998"/>
      <c r="SA46" s="998"/>
      <c r="SB46" s="998"/>
      <c r="SC46" s="998"/>
      <c r="SD46" s="998"/>
      <c r="SE46" s="998"/>
      <c r="SF46" s="998"/>
      <c r="SG46" s="998"/>
      <c r="SH46" s="998"/>
      <c r="SI46" s="998"/>
      <c r="SJ46" s="998"/>
      <c r="SK46" s="998"/>
      <c r="SL46" s="998"/>
      <c r="SM46" s="998"/>
      <c r="SN46" s="998"/>
      <c r="SO46" s="998"/>
      <c r="SP46" s="998"/>
      <c r="SQ46" s="998"/>
      <c r="SR46" s="998"/>
      <c r="SS46" s="998"/>
      <c r="ST46" s="998"/>
      <c r="SU46" s="998"/>
      <c r="SV46" s="998"/>
      <c r="SW46" s="998"/>
      <c r="SX46" s="998"/>
      <c r="SY46" s="998"/>
      <c r="SZ46" s="998"/>
      <c r="TA46" s="998"/>
      <c r="TB46" s="998"/>
      <c r="TC46" s="998"/>
      <c r="TD46" s="998"/>
      <c r="TE46" s="998"/>
      <c r="TF46" s="998"/>
      <c r="TG46" s="998"/>
      <c r="TH46" s="998"/>
      <c r="TI46" s="998"/>
      <c r="TJ46" s="998"/>
      <c r="TK46" s="998"/>
      <c r="TL46" s="998"/>
      <c r="TM46" s="998"/>
      <c r="TN46" s="998"/>
      <c r="TO46" s="998"/>
    </row>
    <row r="47" spans="1:535" s="38" customFormat="1" x14ac:dyDescent="0.25">
      <c r="A47" s="1147">
        <v>42</v>
      </c>
      <c r="B47" s="1030" t="s">
        <v>86</v>
      </c>
      <c r="C47" s="1026" t="s">
        <v>124</v>
      </c>
      <c r="D47" s="1031">
        <v>0.65700000000000003</v>
      </c>
      <c r="E47" s="1031">
        <v>0.84599999999999997</v>
      </c>
      <c r="F47" s="1031">
        <v>1</v>
      </c>
      <c r="G47" s="1031">
        <v>0.64</v>
      </c>
      <c r="H47" s="1031">
        <v>1</v>
      </c>
      <c r="I47" s="1031">
        <v>0.2</v>
      </c>
      <c r="J47" s="1031">
        <v>0</v>
      </c>
      <c r="K47" s="1031">
        <v>0</v>
      </c>
      <c r="L47" s="1031">
        <v>1</v>
      </c>
      <c r="M47" s="1031">
        <v>0</v>
      </c>
      <c r="N47" s="1031">
        <v>-0.307</v>
      </c>
      <c r="O47" s="131">
        <f t="shared" si="0"/>
        <v>0.45781818181818185</v>
      </c>
      <c r="P47" s="1032"/>
      <c r="Q47" s="1028"/>
      <c r="R47" s="1028"/>
      <c r="S47" s="1028"/>
      <c r="T47" s="1028"/>
      <c r="U47" s="1028"/>
      <c r="V47" s="1028"/>
      <c r="W47" s="1028"/>
      <c r="X47" s="1028"/>
      <c r="Y47" s="1028"/>
      <c r="Z47" s="1028"/>
      <c r="AA47" s="1028"/>
      <c r="AB47" s="1028"/>
      <c r="AC47" s="1028"/>
      <c r="AD47" s="1028"/>
      <c r="AE47" s="1028"/>
      <c r="AF47" s="1028"/>
      <c r="AG47" s="1028"/>
      <c r="AH47" s="1028"/>
      <c r="AI47" s="1028"/>
      <c r="AJ47" s="1028"/>
      <c r="AK47" s="1028"/>
      <c r="AL47" s="1028"/>
      <c r="AM47" s="1028"/>
      <c r="AN47" s="1028"/>
      <c r="AO47" s="1028"/>
      <c r="AP47" s="1028"/>
      <c r="AQ47" s="1028"/>
      <c r="AR47" s="1028"/>
      <c r="AS47" s="1028"/>
      <c r="AT47" s="1028"/>
      <c r="AU47" s="1028"/>
      <c r="AV47" s="1028"/>
      <c r="AW47" s="1028"/>
      <c r="AX47" s="1028"/>
      <c r="AY47" s="1028"/>
      <c r="AZ47" s="1028"/>
      <c r="BA47" s="1028"/>
      <c r="BB47" s="1028"/>
      <c r="BC47" s="1028"/>
      <c r="BD47" s="1028"/>
      <c r="BE47" s="1028"/>
      <c r="BF47" s="1028"/>
      <c r="BG47" s="1028"/>
      <c r="BH47" s="1028"/>
      <c r="BI47" s="1028"/>
      <c r="BJ47" s="1028"/>
      <c r="BK47" s="1028"/>
      <c r="BL47" s="1028"/>
      <c r="BM47" s="1028"/>
      <c r="BN47" s="1028"/>
      <c r="BO47" s="1028"/>
      <c r="BP47" s="1028"/>
      <c r="BQ47" s="1028"/>
      <c r="BR47" s="1028"/>
      <c r="BS47" s="1028"/>
      <c r="BT47" s="1028"/>
      <c r="BU47" s="1028"/>
      <c r="BV47" s="1028"/>
      <c r="BW47" s="1028"/>
      <c r="BX47" s="1028"/>
      <c r="BY47" s="1028"/>
      <c r="BZ47" s="1028"/>
      <c r="CA47" s="1028"/>
      <c r="CB47" s="1028"/>
      <c r="CC47" s="1028"/>
      <c r="CD47" s="1028"/>
      <c r="CE47" s="1028"/>
      <c r="CF47" s="1028"/>
      <c r="CG47" s="1028"/>
      <c r="CH47" s="1028"/>
      <c r="CI47" s="1028"/>
      <c r="CJ47" s="1028"/>
      <c r="CK47" s="1028"/>
      <c r="CL47" s="1028"/>
      <c r="CM47" s="1028"/>
      <c r="CN47" s="1028"/>
      <c r="CO47" s="1028"/>
      <c r="CP47" s="1028"/>
      <c r="CQ47" s="1028"/>
      <c r="CR47" s="1028"/>
      <c r="CS47" s="1028"/>
      <c r="CT47" s="1028"/>
      <c r="CU47" s="1028"/>
      <c r="CV47" s="1028"/>
      <c r="CW47" s="1028"/>
      <c r="CX47" s="1028"/>
      <c r="CY47" s="1028"/>
      <c r="CZ47" s="1028"/>
      <c r="DA47" s="1028"/>
      <c r="DB47" s="1028"/>
      <c r="DC47" s="1028"/>
      <c r="DD47" s="1028"/>
      <c r="DE47" s="1028"/>
      <c r="DF47" s="1028"/>
      <c r="DG47" s="1028"/>
      <c r="DH47" s="1028"/>
      <c r="DI47" s="1028"/>
      <c r="DJ47" s="1028"/>
      <c r="DK47" s="1028"/>
      <c r="DL47" s="1028"/>
      <c r="DM47" s="1028"/>
      <c r="DN47" s="1028"/>
      <c r="DO47" s="1028"/>
      <c r="DP47" s="1028"/>
      <c r="DQ47" s="1028"/>
      <c r="DR47" s="1028"/>
      <c r="DS47" s="1028"/>
      <c r="DT47" s="1028"/>
      <c r="DU47" s="1028"/>
      <c r="DV47" s="1028"/>
      <c r="DW47" s="1028"/>
      <c r="DX47" s="1028"/>
      <c r="DY47" s="1028"/>
      <c r="DZ47" s="1028"/>
      <c r="EA47" s="1028"/>
      <c r="EB47" s="1028"/>
      <c r="EC47" s="1028"/>
      <c r="ED47" s="1028"/>
      <c r="EE47" s="1028"/>
      <c r="EF47" s="1028"/>
      <c r="EG47" s="1028"/>
      <c r="EH47" s="1028"/>
      <c r="EI47" s="1028"/>
      <c r="EJ47" s="1028"/>
      <c r="EK47" s="1028"/>
      <c r="EL47" s="1028"/>
      <c r="EM47" s="1028"/>
      <c r="EN47" s="1028"/>
      <c r="EO47" s="1028"/>
      <c r="EP47" s="1028"/>
      <c r="EQ47" s="1028"/>
      <c r="ER47" s="1028"/>
      <c r="ES47" s="1028"/>
      <c r="ET47" s="1028"/>
      <c r="EU47" s="1028"/>
      <c r="EV47" s="1028"/>
      <c r="EW47" s="1028"/>
      <c r="EX47" s="1028"/>
      <c r="EY47" s="1028"/>
      <c r="EZ47" s="1028"/>
      <c r="FA47" s="1028"/>
      <c r="FB47" s="1028"/>
      <c r="FC47" s="1028"/>
      <c r="FD47" s="1028"/>
      <c r="FE47" s="1028"/>
      <c r="FF47" s="1028"/>
      <c r="FG47" s="1028"/>
      <c r="FH47" s="1028"/>
      <c r="FI47" s="1028"/>
      <c r="FJ47" s="1028"/>
      <c r="FK47" s="1028"/>
      <c r="FL47" s="1028"/>
      <c r="FM47" s="1028"/>
      <c r="FN47" s="1028"/>
      <c r="FO47" s="1028"/>
      <c r="FP47" s="1028"/>
      <c r="FQ47" s="1028"/>
      <c r="FR47" s="1028"/>
      <c r="FS47" s="1028"/>
      <c r="FT47" s="1028"/>
      <c r="FU47" s="1028"/>
      <c r="FV47" s="1028"/>
      <c r="FW47" s="1028"/>
      <c r="FX47" s="1028"/>
      <c r="FY47" s="1028"/>
      <c r="FZ47" s="1028"/>
      <c r="GA47" s="1028"/>
      <c r="GB47" s="1028"/>
      <c r="GC47" s="1028"/>
      <c r="GD47" s="1028"/>
      <c r="GE47" s="1028"/>
      <c r="GF47" s="1028"/>
      <c r="GG47" s="1028"/>
      <c r="GH47" s="1028"/>
      <c r="GI47" s="1028"/>
      <c r="GJ47" s="1028"/>
      <c r="GK47" s="1028"/>
      <c r="GL47" s="1028"/>
      <c r="GM47" s="1028"/>
      <c r="GN47" s="1028"/>
      <c r="GO47" s="1028"/>
      <c r="GP47" s="1028"/>
      <c r="GQ47" s="1028"/>
      <c r="GR47" s="1028"/>
      <c r="GS47" s="1028"/>
      <c r="GT47" s="1028"/>
      <c r="GU47" s="1028"/>
      <c r="GV47" s="1028"/>
      <c r="GW47" s="1028"/>
      <c r="GX47" s="1028"/>
      <c r="GY47" s="1028"/>
      <c r="GZ47" s="1028"/>
      <c r="HA47" s="1028"/>
      <c r="HB47" s="1028"/>
      <c r="HC47" s="1028"/>
      <c r="HD47" s="1028"/>
      <c r="HE47" s="1028"/>
      <c r="HF47" s="1028"/>
      <c r="HG47" s="1028"/>
      <c r="HH47" s="1028"/>
      <c r="HI47" s="1028"/>
      <c r="HJ47" s="1028"/>
      <c r="HK47" s="1028"/>
      <c r="HL47" s="1028"/>
      <c r="HM47" s="1028"/>
      <c r="HN47" s="1028"/>
      <c r="HO47" s="1028"/>
      <c r="HP47" s="1028"/>
      <c r="HQ47" s="1028"/>
      <c r="HR47" s="1028"/>
      <c r="HS47" s="1028"/>
      <c r="HT47" s="1028"/>
      <c r="HU47" s="1028"/>
      <c r="HV47" s="1028"/>
      <c r="HW47" s="1028"/>
      <c r="HX47" s="1028"/>
      <c r="HY47" s="1028"/>
      <c r="HZ47" s="1028"/>
      <c r="IA47" s="1028"/>
      <c r="IB47" s="1028"/>
      <c r="IC47" s="1028"/>
      <c r="ID47" s="1028"/>
      <c r="IE47" s="1028"/>
      <c r="IF47" s="1028"/>
      <c r="IG47" s="1028"/>
      <c r="IH47" s="1028"/>
      <c r="II47" s="1028"/>
      <c r="IJ47" s="1028"/>
      <c r="IK47" s="1028"/>
      <c r="IL47" s="1028"/>
      <c r="IM47" s="1028"/>
      <c r="IN47" s="1028"/>
      <c r="IO47" s="1028"/>
      <c r="IP47" s="1028"/>
      <c r="IQ47" s="1028"/>
      <c r="IR47" s="1028"/>
      <c r="IS47" s="1028"/>
      <c r="IT47" s="1028"/>
      <c r="IU47" s="1028"/>
      <c r="IV47" s="1028"/>
      <c r="IW47" s="1028"/>
      <c r="IX47" s="1028"/>
      <c r="IY47" s="1028"/>
      <c r="IZ47" s="1028"/>
      <c r="JA47" s="1028"/>
      <c r="JB47" s="1028"/>
      <c r="JC47" s="1028"/>
      <c r="JD47" s="1028"/>
      <c r="JE47" s="1028"/>
      <c r="JF47" s="1028"/>
      <c r="JG47" s="1028"/>
      <c r="JH47" s="1028"/>
      <c r="JI47" s="1028"/>
      <c r="JJ47" s="1028"/>
      <c r="JK47" s="1028"/>
      <c r="JL47" s="1028"/>
      <c r="JM47" s="1028"/>
      <c r="JN47" s="1028"/>
      <c r="JO47" s="1028"/>
      <c r="JP47" s="1028"/>
      <c r="JQ47" s="1028"/>
      <c r="JR47" s="1028"/>
      <c r="JS47" s="1028"/>
      <c r="JT47" s="1028"/>
      <c r="JU47" s="1028"/>
      <c r="JV47" s="1028"/>
      <c r="JW47" s="1028"/>
      <c r="JX47" s="1028"/>
      <c r="JY47" s="1028"/>
      <c r="JZ47" s="1028"/>
      <c r="KA47" s="1028"/>
      <c r="KB47" s="1028"/>
      <c r="KC47" s="1028"/>
      <c r="KD47" s="1028"/>
      <c r="KE47" s="1028"/>
      <c r="KF47" s="1028"/>
      <c r="KG47" s="1028"/>
      <c r="KH47" s="1028"/>
      <c r="KI47" s="1028"/>
      <c r="KJ47" s="1028"/>
      <c r="KK47" s="1028"/>
      <c r="KL47" s="1028"/>
      <c r="KM47" s="1028"/>
      <c r="KN47" s="1028"/>
      <c r="KO47" s="1028"/>
      <c r="KP47" s="1028"/>
      <c r="KQ47" s="1028"/>
      <c r="KR47" s="1028"/>
      <c r="KS47" s="1028"/>
      <c r="KT47" s="1028"/>
      <c r="KU47" s="1028"/>
      <c r="KV47" s="1028"/>
      <c r="KW47" s="1028"/>
      <c r="KX47" s="1028"/>
      <c r="KY47" s="1028"/>
      <c r="KZ47" s="1028"/>
      <c r="LA47" s="1028"/>
      <c r="LB47" s="1028"/>
      <c r="LC47" s="1028"/>
      <c r="LD47" s="1028"/>
      <c r="LE47" s="1028"/>
      <c r="LF47" s="1028"/>
      <c r="LG47" s="1028"/>
      <c r="LH47" s="1028"/>
      <c r="LI47" s="1028"/>
      <c r="LJ47" s="1028"/>
      <c r="LK47" s="1028"/>
      <c r="LL47" s="1028"/>
      <c r="LM47" s="1028"/>
      <c r="LN47" s="1028"/>
      <c r="LO47" s="1028"/>
      <c r="LP47" s="1028"/>
      <c r="LQ47" s="1028"/>
      <c r="LR47" s="1028"/>
      <c r="LS47" s="1028"/>
      <c r="LT47" s="1028"/>
      <c r="LU47" s="1028"/>
      <c r="LV47" s="1028"/>
      <c r="LW47" s="1028"/>
      <c r="LX47" s="1028"/>
      <c r="LY47" s="1028"/>
      <c r="LZ47" s="1028"/>
      <c r="MA47" s="1028"/>
      <c r="MB47" s="1028"/>
      <c r="MC47" s="1028"/>
      <c r="MD47" s="1028"/>
      <c r="ME47" s="1028"/>
      <c r="MF47" s="1028"/>
      <c r="MG47" s="1028"/>
      <c r="MH47" s="1028"/>
      <c r="MI47" s="1028"/>
      <c r="MJ47" s="1028"/>
      <c r="MK47" s="1028"/>
      <c r="ML47" s="1028"/>
      <c r="MM47" s="1028"/>
      <c r="MN47" s="1028"/>
      <c r="MO47" s="1028"/>
      <c r="MP47" s="1028"/>
      <c r="MQ47" s="1028"/>
      <c r="MR47" s="1028"/>
      <c r="MS47" s="1028"/>
      <c r="MT47" s="1028"/>
      <c r="MU47" s="1028"/>
      <c r="MV47" s="1028"/>
      <c r="MW47" s="1028"/>
      <c r="MX47" s="1028"/>
      <c r="MY47" s="1028"/>
      <c r="MZ47" s="1028"/>
      <c r="NA47" s="1028"/>
      <c r="NB47" s="1028"/>
      <c r="NC47" s="1028"/>
      <c r="ND47" s="1028"/>
      <c r="NE47" s="1028"/>
      <c r="NF47" s="1028"/>
      <c r="NG47" s="1028"/>
      <c r="NH47" s="1028"/>
      <c r="NI47" s="1028"/>
      <c r="NJ47" s="1028"/>
      <c r="NK47" s="1028"/>
      <c r="NL47" s="1028"/>
      <c r="NM47" s="1028"/>
      <c r="NN47" s="1028"/>
      <c r="NO47" s="1028"/>
      <c r="NP47" s="1028"/>
      <c r="NQ47" s="1028"/>
      <c r="NR47" s="1028"/>
      <c r="NS47" s="1028"/>
      <c r="NT47" s="1028"/>
      <c r="NU47" s="1028"/>
      <c r="NV47" s="1028"/>
      <c r="NW47" s="1028"/>
      <c r="NX47" s="1028"/>
      <c r="NY47" s="1028"/>
      <c r="NZ47" s="1028"/>
      <c r="OA47" s="1028"/>
      <c r="OB47" s="1028"/>
      <c r="OC47" s="1028"/>
      <c r="OD47" s="1028"/>
      <c r="OE47" s="1028"/>
      <c r="OF47" s="1028"/>
      <c r="OG47" s="1028"/>
      <c r="OH47" s="1028"/>
      <c r="OI47" s="1028"/>
      <c r="OJ47" s="1028"/>
      <c r="OK47" s="1028"/>
      <c r="OL47" s="1028"/>
      <c r="OM47" s="1028"/>
      <c r="ON47" s="1028"/>
      <c r="OO47" s="1028"/>
      <c r="OP47" s="1028"/>
      <c r="OQ47" s="1028"/>
      <c r="OR47" s="1028"/>
      <c r="OS47" s="1028"/>
      <c r="OT47" s="1028"/>
      <c r="OU47" s="1028"/>
      <c r="OV47" s="1028"/>
      <c r="OW47" s="1028"/>
      <c r="OX47" s="1028"/>
      <c r="OY47" s="1028"/>
      <c r="OZ47" s="1028"/>
      <c r="PA47" s="1028"/>
      <c r="PB47" s="1028"/>
      <c r="PC47" s="1028"/>
      <c r="PD47" s="1028"/>
      <c r="PE47" s="1028"/>
      <c r="PF47" s="1028"/>
      <c r="PG47" s="1028"/>
      <c r="PH47" s="1028"/>
      <c r="PI47" s="1028"/>
      <c r="PJ47" s="1028"/>
      <c r="PK47" s="1028"/>
      <c r="PL47" s="1028"/>
      <c r="PM47" s="1028"/>
      <c r="PN47" s="1028"/>
      <c r="PO47" s="1028"/>
      <c r="PP47" s="1028"/>
      <c r="PQ47" s="1028"/>
      <c r="PR47" s="1028"/>
      <c r="PS47" s="1028"/>
      <c r="PT47" s="1028"/>
      <c r="PU47" s="1028"/>
      <c r="PV47" s="1028"/>
      <c r="PW47" s="1028"/>
      <c r="PX47" s="1028"/>
      <c r="PY47" s="1028"/>
      <c r="PZ47" s="1028"/>
      <c r="QA47" s="1028"/>
      <c r="QB47" s="1028"/>
      <c r="QC47" s="1028"/>
      <c r="QD47" s="1028"/>
      <c r="QE47" s="1028"/>
      <c r="QF47" s="1028"/>
      <c r="QG47" s="1028"/>
      <c r="QH47" s="1028"/>
      <c r="QI47" s="1028"/>
      <c r="QJ47" s="1028"/>
      <c r="QK47" s="1028"/>
      <c r="QL47" s="1028"/>
      <c r="QM47" s="1028"/>
      <c r="QN47" s="1028"/>
      <c r="QO47" s="1028"/>
      <c r="QP47" s="1028"/>
      <c r="QQ47" s="1028"/>
      <c r="QR47" s="1028"/>
      <c r="QS47" s="1028"/>
      <c r="QT47" s="1028"/>
      <c r="QU47" s="1028"/>
      <c r="QV47" s="1028"/>
      <c r="QW47" s="1028"/>
      <c r="QX47" s="1028"/>
      <c r="QY47" s="1028"/>
      <c r="QZ47" s="1028"/>
      <c r="RA47" s="1028"/>
      <c r="RB47" s="1028"/>
      <c r="RC47" s="1028"/>
      <c r="RD47" s="1028"/>
      <c r="RE47" s="1028"/>
      <c r="RF47" s="1028"/>
      <c r="RG47" s="1028"/>
      <c r="RH47" s="1028"/>
      <c r="RI47" s="1028"/>
      <c r="RJ47" s="1028"/>
      <c r="RK47" s="1028"/>
      <c r="RL47" s="1028"/>
      <c r="RM47" s="1028"/>
      <c r="RN47" s="1028"/>
      <c r="RO47" s="1028"/>
      <c r="RP47" s="1028"/>
      <c r="RQ47" s="1028"/>
      <c r="RR47" s="1028"/>
      <c r="RS47" s="1028"/>
      <c r="RT47" s="1028"/>
      <c r="RU47" s="1028"/>
      <c r="RV47" s="1028"/>
      <c r="RW47" s="1028"/>
      <c r="RX47" s="1028"/>
      <c r="RY47" s="1028"/>
      <c r="RZ47" s="1028"/>
      <c r="SA47" s="1028"/>
      <c r="SB47" s="1028"/>
      <c r="SC47" s="1028"/>
      <c r="SD47" s="1028"/>
      <c r="SE47" s="1028"/>
      <c r="SF47" s="1028"/>
      <c r="SG47" s="1028"/>
      <c r="SH47" s="1028"/>
      <c r="SI47" s="1028"/>
      <c r="SJ47" s="1028"/>
      <c r="SK47" s="1028"/>
      <c r="SL47" s="1028"/>
      <c r="SM47" s="1028"/>
      <c r="SN47" s="1028"/>
      <c r="SO47" s="1028"/>
      <c r="SP47" s="1028"/>
      <c r="SQ47" s="1028"/>
      <c r="SR47" s="1028"/>
      <c r="SS47" s="1028"/>
      <c r="ST47" s="1028"/>
      <c r="SU47" s="1028"/>
      <c r="SV47" s="1028"/>
      <c r="SW47" s="1028"/>
      <c r="SX47" s="1028"/>
      <c r="SY47" s="1028"/>
      <c r="SZ47" s="1028"/>
      <c r="TA47" s="1028"/>
      <c r="TB47" s="1028"/>
      <c r="TC47" s="1028"/>
      <c r="TD47" s="1028"/>
      <c r="TE47" s="1028"/>
      <c r="TF47" s="1028"/>
      <c r="TG47" s="1028"/>
      <c r="TH47" s="1028"/>
      <c r="TI47" s="1028"/>
      <c r="TJ47" s="1028"/>
      <c r="TK47" s="1028"/>
      <c r="TL47" s="1028"/>
      <c r="TM47" s="1028"/>
      <c r="TN47" s="1028"/>
      <c r="TO47" s="1028"/>
    </row>
    <row r="48" spans="1:535" s="38" customFormat="1" ht="25.5" x14ac:dyDescent="0.25">
      <c r="A48" s="1147">
        <v>43</v>
      </c>
      <c r="B48" s="1048" t="s">
        <v>86</v>
      </c>
      <c r="C48" s="1148" t="s">
        <v>338</v>
      </c>
      <c r="D48" s="1049">
        <v>0.67500000000000004</v>
      </c>
      <c r="E48" s="1049">
        <v>0.98199999999999998</v>
      </c>
      <c r="F48" s="1049">
        <v>1</v>
      </c>
      <c r="G48" s="1049">
        <v>0.39700000000000002</v>
      </c>
      <c r="H48" s="1049">
        <v>1</v>
      </c>
      <c r="I48" s="1049">
        <v>0.121</v>
      </c>
      <c r="J48" s="1049">
        <v>6.9000000000000006E-2</v>
      </c>
      <c r="K48" s="1049">
        <v>1.7000000000000001E-2</v>
      </c>
      <c r="L48" s="1049">
        <v>1</v>
      </c>
      <c r="M48" s="1049">
        <v>-0.11600000000000001</v>
      </c>
      <c r="N48" s="1049">
        <v>-0.20899999999999999</v>
      </c>
      <c r="O48" s="131">
        <f t="shared" si="0"/>
        <v>0.44872727272727286</v>
      </c>
      <c r="P48" s="1050"/>
      <c r="Q48" s="1028"/>
      <c r="R48" s="1028"/>
      <c r="S48" s="1028"/>
      <c r="T48" s="1028"/>
      <c r="U48" s="1028"/>
      <c r="V48" s="1028"/>
      <c r="W48" s="1028"/>
      <c r="X48" s="1028"/>
      <c r="Y48" s="1028"/>
      <c r="Z48" s="1028"/>
      <c r="AA48" s="1028"/>
      <c r="AB48" s="1028"/>
      <c r="AC48" s="1028"/>
      <c r="AD48" s="1028"/>
      <c r="AE48" s="1028"/>
      <c r="AF48" s="1028"/>
      <c r="AG48" s="1028"/>
      <c r="AH48" s="1028"/>
      <c r="AI48" s="1028"/>
      <c r="AJ48" s="1028"/>
      <c r="AK48" s="1028"/>
      <c r="AL48" s="1028"/>
      <c r="AM48" s="1028"/>
      <c r="AN48" s="1028"/>
      <c r="AO48" s="1028"/>
      <c r="AP48" s="1028"/>
      <c r="AQ48" s="1028"/>
      <c r="AR48" s="1028"/>
      <c r="AS48" s="1028"/>
      <c r="AT48" s="1028"/>
      <c r="AU48" s="1028"/>
      <c r="AV48" s="1028"/>
      <c r="AW48" s="1028"/>
      <c r="AX48" s="1028"/>
      <c r="AY48" s="1028"/>
      <c r="AZ48" s="1028"/>
      <c r="BA48" s="1028"/>
      <c r="BB48" s="1028"/>
      <c r="BC48" s="1028"/>
      <c r="BD48" s="1028"/>
      <c r="BE48" s="1028"/>
      <c r="BF48" s="1028"/>
      <c r="BG48" s="1028"/>
      <c r="BH48" s="1028"/>
      <c r="BI48" s="1028"/>
      <c r="BJ48" s="1028"/>
      <c r="BK48" s="1028"/>
      <c r="BL48" s="1028"/>
      <c r="BM48" s="1028"/>
      <c r="BN48" s="1028"/>
      <c r="BO48" s="1028"/>
      <c r="BP48" s="1028"/>
      <c r="BQ48" s="1028"/>
      <c r="BR48" s="1028"/>
      <c r="BS48" s="1028"/>
      <c r="BT48" s="1028"/>
      <c r="BU48" s="1028"/>
      <c r="BV48" s="1028"/>
      <c r="BW48" s="1028"/>
      <c r="BX48" s="1028"/>
      <c r="BY48" s="1028"/>
      <c r="BZ48" s="1028"/>
      <c r="CA48" s="1028"/>
      <c r="CB48" s="1028"/>
      <c r="CC48" s="1028"/>
      <c r="CD48" s="1028"/>
      <c r="CE48" s="1028"/>
      <c r="CF48" s="1028"/>
      <c r="CG48" s="1028"/>
      <c r="CH48" s="1028"/>
      <c r="CI48" s="1028"/>
      <c r="CJ48" s="1028"/>
      <c r="CK48" s="1028"/>
      <c r="CL48" s="1028"/>
      <c r="CM48" s="1028"/>
      <c r="CN48" s="1028"/>
      <c r="CO48" s="1028"/>
      <c r="CP48" s="1028"/>
      <c r="CQ48" s="1028"/>
      <c r="CR48" s="1028"/>
      <c r="CS48" s="1028"/>
      <c r="CT48" s="1028"/>
      <c r="CU48" s="1028"/>
      <c r="CV48" s="1028"/>
      <c r="CW48" s="1028"/>
      <c r="CX48" s="1028"/>
      <c r="CY48" s="1028"/>
      <c r="CZ48" s="1028"/>
      <c r="DA48" s="1028"/>
      <c r="DB48" s="1028"/>
      <c r="DC48" s="1028"/>
      <c r="DD48" s="1028"/>
      <c r="DE48" s="1028"/>
      <c r="DF48" s="1028"/>
      <c r="DG48" s="1028"/>
      <c r="DH48" s="1028"/>
      <c r="DI48" s="1028"/>
      <c r="DJ48" s="1028"/>
      <c r="DK48" s="1028"/>
      <c r="DL48" s="1028"/>
      <c r="DM48" s="1028"/>
      <c r="DN48" s="1028"/>
      <c r="DO48" s="1028"/>
      <c r="DP48" s="1028"/>
      <c r="DQ48" s="1028"/>
      <c r="DR48" s="1028"/>
      <c r="DS48" s="1028"/>
      <c r="DT48" s="1028"/>
      <c r="DU48" s="1028"/>
      <c r="DV48" s="1028"/>
      <c r="DW48" s="1028"/>
      <c r="DX48" s="1028"/>
      <c r="DY48" s="1028"/>
      <c r="DZ48" s="1028"/>
      <c r="EA48" s="1028"/>
      <c r="EB48" s="1028"/>
      <c r="EC48" s="1028"/>
      <c r="ED48" s="1028"/>
      <c r="EE48" s="1028"/>
      <c r="EF48" s="1028"/>
      <c r="EG48" s="1028"/>
      <c r="EH48" s="1028"/>
      <c r="EI48" s="1028"/>
      <c r="EJ48" s="1028"/>
      <c r="EK48" s="1028"/>
      <c r="EL48" s="1028"/>
      <c r="EM48" s="1028"/>
      <c r="EN48" s="1028"/>
      <c r="EO48" s="1028"/>
      <c r="EP48" s="1028"/>
      <c r="EQ48" s="1028"/>
      <c r="ER48" s="1028"/>
      <c r="ES48" s="1028"/>
      <c r="ET48" s="1028"/>
      <c r="EU48" s="1028"/>
      <c r="EV48" s="1028"/>
      <c r="EW48" s="1028"/>
      <c r="EX48" s="1028"/>
      <c r="EY48" s="1028"/>
      <c r="EZ48" s="1028"/>
      <c r="FA48" s="1028"/>
      <c r="FB48" s="1028"/>
      <c r="FC48" s="1028"/>
      <c r="FD48" s="1028"/>
      <c r="FE48" s="1028"/>
      <c r="FF48" s="1028"/>
      <c r="FG48" s="1028"/>
      <c r="FH48" s="1028"/>
      <c r="FI48" s="1028"/>
      <c r="FJ48" s="1028"/>
      <c r="FK48" s="1028"/>
      <c r="FL48" s="1028"/>
      <c r="FM48" s="1028"/>
      <c r="FN48" s="1028"/>
      <c r="FO48" s="1028"/>
      <c r="FP48" s="1028"/>
      <c r="FQ48" s="1028"/>
      <c r="FR48" s="1028"/>
      <c r="FS48" s="1028"/>
      <c r="FT48" s="1028"/>
      <c r="FU48" s="1028"/>
      <c r="FV48" s="1028"/>
      <c r="FW48" s="1028"/>
      <c r="FX48" s="1028"/>
      <c r="FY48" s="1028"/>
      <c r="FZ48" s="1028"/>
      <c r="GA48" s="1028"/>
      <c r="GB48" s="1028"/>
      <c r="GC48" s="1028"/>
      <c r="GD48" s="1028"/>
      <c r="GE48" s="1028"/>
      <c r="GF48" s="1028"/>
      <c r="GG48" s="1028"/>
      <c r="GH48" s="1028"/>
      <c r="GI48" s="1028"/>
      <c r="GJ48" s="1028"/>
      <c r="GK48" s="1028"/>
      <c r="GL48" s="1028"/>
      <c r="GM48" s="1028"/>
      <c r="GN48" s="1028"/>
      <c r="GO48" s="1028"/>
      <c r="GP48" s="1028"/>
      <c r="GQ48" s="1028"/>
      <c r="GR48" s="1028"/>
      <c r="GS48" s="1028"/>
      <c r="GT48" s="1028"/>
      <c r="GU48" s="1028"/>
      <c r="GV48" s="1028"/>
      <c r="GW48" s="1028"/>
      <c r="GX48" s="1028"/>
      <c r="GY48" s="1028"/>
      <c r="GZ48" s="1028"/>
      <c r="HA48" s="1028"/>
      <c r="HB48" s="1028"/>
      <c r="HC48" s="1028"/>
      <c r="HD48" s="1028"/>
      <c r="HE48" s="1028"/>
      <c r="HF48" s="1028"/>
      <c r="HG48" s="1028"/>
      <c r="HH48" s="1028"/>
      <c r="HI48" s="1028"/>
      <c r="HJ48" s="1028"/>
      <c r="HK48" s="1028"/>
      <c r="HL48" s="1028"/>
      <c r="HM48" s="1028"/>
      <c r="HN48" s="1028"/>
      <c r="HO48" s="1028"/>
      <c r="HP48" s="1028"/>
      <c r="HQ48" s="1028"/>
      <c r="HR48" s="1028"/>
      <c r="HS48" s="1028"/>
      <c r="HT48" s="1028"/>
      <c r="HU48" s="1028"/>
      <c r="HV48" s="1028"/>
      <c r="HW48" s="1028"/>
      <c r="HX48" s="1028"/>
      <c r="HY48" s="1028"/>
      <c r="HZ48" s="1028"/>
      <c r="IA48" s="1028"/>
      <c r="IB48" s="1028"/>
      <c r="IC48" s="1028"/>
      <c r="ID48" s="1028"/>
      <c r="IE48" s="1028"/>
      <c r="IF48" s="1028"/>
      <c r="IG48" s="1028"/>
      <c r="IH48" s="1028"/>
      <c r="II48" s="1028"/>
      <c r="IJ48" s="1028"/>
      <c r="IK48" s="1028"/>
      <c r="IL48" s="1028"/>
      <c r="IM48" s="1028"/>
      <c r="IN48" s="1028"/>
      <c r="IO48" s="1028"/>
      <c r="IP48" s="1028"/>
      <c r="IQ48" s="1028"/>
      <c r="IR48" s="1028"/>
      <c r="IS48" s="1028"/>
      <c r="IT48" s="1028"/>
      <c r="IU48" s="1028"/>
      <c r="IV48" s="1028"/>
      <c r="IW48" s="1028"/>
      <c r="IX48" s="1028"/>
      <c r="IY48" s="1028"/>
      <c r="IZ48" s="1028"/>
      <c r="JA48" s="1028"/>
      <c r="JB48" s="1028"/>
      <c r="JC48" s="1028"/>
      <c r="JD48" s="1028"/>
      <c r="JE48" s="1028"/>
      <c r="JF48" s="1028"/>
      <c r="JG48" s="1028"/>
      <c r="JH48" s="1028"/>
      <c r="JI48" s="1028"/>
      <c r="JJ48" s="1028"/>
      <c r="JK48" s="1028"/>
      <c r="JL48" s="1028"/>
      <c r="JM48" s="1028"/>
      <c r="JN48" s="1028"/>
      <c r="JO48" s="1028"/>
      <c r="JP48" s="1028"/>
      <c r="JQ48" s="1028"/>
      <c r="JR48" s="1028"/>
      <c r="JS48" s="1028"/>
      <c r="JT48" s="1028"/>
      <c r="JU48" s="1028"/>
      <c r="JV48" s="1028"/>
      <c r="JW48" s="1028"/>
      <c r="JX48" s="1028"/>
      <c r="JY48" s="1028"/>
      <c r="JZ48" s="1028"/>
      <c r="KA48" s="1028"/>
      <c r="KB48" s="1028"/>
      <c r="KC48" s="1028"/>
      <c r="KD48" s="1028"/>
      <c r="KE48" s="1028"/>
      <c r="KF48" s="1028"/>
      <c r="KG48" s="1028"/>
      <c r="KH48" s="1028"/>
      <c r="KI48" s="1028"/>
      <c r="KJ48" s="1028"/>
      <c r="KK48" s="1028"/>
      <c r="KL48" s="1028"/>
      <c r="KM48" s="1028"/>
      <c r="KN48" s="1028"/>
      <c r="KO48" s="1028"/>
      <c r="KP48" s="1028"/>
      <c r="KQ48" s="1028"/>
      <c r="KR48" s="1028"/>
      <c r="KS48" s="1028"/>
      <c r="KT48" s="1028"/>
      <c r="KU48" s="1028"/>
      <c r="KV48" s="1028"/>
      <c r="KW48" s="1028"/>
      <c r="KX48" s="1028"/>
      <c r="KY48" s="1028"/>
      <c r="KZ48" s="1028"/>
      <c r="LA48" s="1028"/>
      <c r="LB48" s="1028"/>
      <c r="LC48" s="1028"/>
      <c r="LD48" s="1028"/>
      <c r="LE48" s="1028"/>
      <c r="LF48" s="1028"/>
      <c r="LG48" s="1028"/>
      <c r="LH48" s="1028"/>
      <c r="LI48" s="1028"/>
      <c r="LJ48" s="1028"/>
      <c r="LK48" s="1028"/>
      <c r="LL48" s="1028"/>
      <c r="LM48" s="1028"/>
      <c r="LN48" s="1028"/>
      <c r="LO48" s="1028"/>
      <c r="LP48" s="1028"/>
      <c r="LQ48" s="1028"/>
      <c r="LR48" s="1028"/>
      <c r="LS48" s="1028"/>
      <c r="LT48" s="1028"/>
      <c r="LU48" s="1028"/>
      <c r="LV48" s="1028"/>
      <c r="LW48" s="1028"/>
      <c r="LX48" s="1028"/>
      <c r="LY48" s="1028"/>
      <c r="LZ48" s="1028"/>
      <c r="MA48" s="1028"/>
      <c r="MB48" s="1028"/>
      <c r="MC48" s="1028"/>
      <c r="MD48" s="1028"/>
      <c r="ME48" s="1028"/>
      <c r="MF48" s="1028"/>
      <c r="MG48" s="1028"/>
      <c r="MH48" s="1028"/>
      <c r="MI48" s="1028"/>
      <c r="MJ48" s="1028"/>
      <c r="MK48" s="1028"/>
      <c r="ML48" s="1028"/>
      <c r="MM48" s="1028"/>
      <c r="MN48" s="1028"/>
      <c r="MO48" s="1028"/>
      <c r="MP48" s="1028"/>
      <c r="MQ48" s="1028"/>
      <c r="MR48" s="1028"/>
      <c r="MS48" s="1028"/>
      <c r="MT48" s="1028"/>
      <c r="MU48" s="1028"/>
      <c r="MV48" s="1028"/>
      <c r="MW48" s="1028"/>
      <c r="MX48" s="1028"/>
      <c r="MY48" s="1028"/>
      <c r="MZ48" s="1028"/>
      <c r="NA48" s="1028"/>
      <c r="NB48" s="1028"/>
      <c r="NC48" s="1028"/>
      <c r="ND48" s="1028"/>
      <c r="NE48" s="1028"/>
      <c r="NF48" s="1028"/>
      <c r="NG48" s="1028"/>
      <c r="NH48" s="1028"/>
      <c r="NI48" s="1028"/>
      <c r="NJ48" s="1028"/>
      <c r="NK48" s="1028"/>
      <c r="NL48" s="1028"/>
      <c r="NM48" s="1028"/>
      <c r="NN48" s="1028"/>
      <c r="NO48" s="1028"/>
      <c r="NP48" s="1028"/>
      <c r="NQ48" s="1028"/>
      <c r="NR48" s="1028"/>
      <c r="NS48" s="1028"/>
      <c r="NT48" s="1028"/>
      <c r="NU48" s="1028"/>
      <c r="NV48" s="1028"/>
      <c r="NW48" s="1028"/>
      <c r="NX48" s="1028"/>
      <c r="NY48" s="1028"/>
      <c r="NZ48" s="1028"/>
      <c r="OA48" s="1028"/>
      <c r="OB48" s="1028"/>
      <c r="OC48" s="1028"/>
      <c r="OD48" s="1028"/>
      <c r="OE48" s="1028"/>
      <c r="OF48" s="1028"/>
      <c r="OG48" s="1028"/>
      <c r="OH48" s="1028"/>
      <c r="OI48" s="1028"/>
      <c r="OJ48" s="1028"/>
      <c r="OK48" s="1028"/>
      <c r="OL48" s="1028"/>
      <c r="OM48" s="1028"/>
      <c r="ON48" s="1028"/>
      <c r="OO48" s="1028"/>
      <c r="OP48" s="1028"/>
      <c r="OQ48" s="1028"/>
      <c r="OR48" s="1028"/>
      <c r="OS48" s="1028"/>
      <c r="OT48" s="1028"/>
      <c r="OU48" s="1028"/>
      <c r="OV48" s="1028"/>
      <c r="OW48" s="1028"/>
      <c r="OX48" s="1028"/>
      <c r="OY48" s="1028"/>
      <c r="OZ48" s="1028"/>
      <c r="PA48" s="1028"/>
      <c r="PB48" s="1028"/>
      <c r="PC48" s="1028"/>
      <c r="PD48" s="1028"/>
      <c r="PE48" s="1028"/>
      <c r="PF48" s="1028"/>
      <c r="PG48" s="1028"/>
      <c r="PH48" s="1028"/>
      <c r="PI48" s="1028"/>
      <c r="PJ48" s="1028"/>
      <c r="PK48" s="1028"/>
      <c r="PL48" s="1028"/>
      <c r="PM48" s="1028"/>
      <c r="PN48" s="1028"/>
      <c r="PO48" s="1028"/>
      <c r="PP48" s="1028"/>
      <c r="PQ48" s="1028"/>
      <c r="PR48" s="1028"/>
      <c r="PS48" s="1028"/>
      <c r="PT48" s="1028"/>
      <c r="PU48" s="1028"/>
      <c r="PV48" s="1028"/>
      <c r="PW48" s="1028"/>
      <c r="PX48" s="1028"/>
      <c r="PY48" s="1028"/>
      <c r="PZ48" s="1028"/>
      <c r="QA48" s="1028"/>
      <c r="QB48" s="1028"/>
      <c r="QC48" s="1028"/>
      <c r="QD48" s="1028"/>
      <c r="QE48" s="1028"/>
      <c r="QF48" s="1028"/>
      <c r="QG48" s="1028"/>
      <c r="QH48" s="1028"/>
      <c r="QI48" s="1028"/>
      <c r="QJ48" s="1028"/>
      <c r="QK48" s="1028"/>
      <c r="QL48" s="1028"/>
      <c r="QM48" s="1028"/>
      <c r="QN48" s="1028"/>
      <c r="QO48" s="1028"/>
      <c r="QP48" s="1028"/>
      <c r="QQ48" s="1028"/>
      <c r="QR48" s="1028"/>
      <c r="QS48" s="1028"/>
      <c r="QT48" s="1028"/>
      <c r="QU48" s="1028"/>
      <c r="QV48" s="1028"/>
      <c r="QW48" s="1028"/>
      <c r="QX48" s="1028"/>
      <c r="QY48" s="1028"/>
      <c r="QZ48" s="1028"/>
      <c r="RA48" s="1028"/>
      <c r="RB48" s="1028"/>
      <c r="RC48" s="1028"/>
      <c r="RD48" s="1028"/>
      <c r="RE48" s="1028"/>
      <c r="RF48" s="1028"/>
      <c r="RG48" s="1028"/>
      <c r="RH48" s="1028"/>
      <c r="RI48" s="1028"/>
      <c r="RJ48" s="1028"/>
      <c r="RK48" s="1028"/>
      <c r="RL48" s="1028"/>
      <c r="RM48" s="1028"/>
      <c r="RN48" s="1028"/>
      <c r="RO48" s="1028"/>
      <c r="RP48" s="1028"/>
      <c r="RQ48" s="1028"/>
      <c r="RR48" s="1028"/>
      <c r="RS48" s="1028"/>
      <c r="RT48" s="1028"/>
      <c r="RU48" s="1028"/>
      <c r="RV48" s="1028"/>
      <c r="RW48" s="1028"/>
      <c r="RX48" s="1028"/>
      <c r="RY48" s="1028"/>
      <c r="RZ48" s="1028"/>
      <c r="SA48" s="1028"/>
      <c r="SB48" s="1028"/>
      <c r="SC48" s="1028"/>
      <c r="SD48" s="1028"/>
      <c r="SE48" s="1028"/>
      <c r="SF48" s="1028"/>
      <c r="SG48" s="1028"/>
      <c r="SH48" s="1028"/>
      <c r="SI48" s="1028"/>
      <c r="SJ48" s="1028"/>
      <c r="SK48" s="1028"/>
      <c r="SL48" s="1028"/>
      <c r="SM48" s="1028"/>
      <c r="SN48" s="1028"/>
      <c r="SO48" s="1028"/>
      <c r="SP48" s="1028"/>
      <c r="SQ48" s="1028"/>
      <c r="SR48" s="1028"/>
      <c r="SS48" s="1028"/>
      <c r="ST48" s="1028"/>
      <c r="SU48" s="1028"/>
      <c r="SV48" s="1028"/>
      <c r="SW48" s="1028"/>
      <c r="SX48" s="1028"/>
      <c r="SY48" s="1028"/>
      <c r="SZ48" s="1028"/>
      <c r="TA48" s="1028"/>
      <c r="TB48" s="1028"/>
      <c r="TC48" s="1028"/>
      <c r="TD48" s="1028"/>
      <c r="TE48" s="1028"/>
      <c r="TF48" s="1028"/>
      <c r="TG48" s="1028"/>
      <c r="TH48" s="1028"/>
      <c r="TI48" s="1028"/>
      <c r="TJ48" s="1028"/>
      <c r="TK48" s="1028"/>
      <c r="TL48" s="1028"/>
      <c r="TM48" s="1028"/>
      <c r="TN48" s="1028"/>
      <c r="TO48" s="1028"/>
    </row>
    <row r="49" spans="1:16" ht="29.25" customHeight="1" x14ac:dyDescent="0.25">
      <c r="A49" s="42" t="s">
        <v>125</v>
      </c>
      <c r="B49" s="61" t="s">
        <v>86</v>
      </c>
      <c r="C49" s="61"/>
      <c r="D49" s="43">
        <f>AVERAGE(D6:D48)</f>
        <v>0.88533565621370491</v>
      </c>
      <c r="E49" s="43">
        <f t="shared" ref="E49:N49" si="1">AVERAGE(E6:E48)</f>
        <v>0.93269999999999997</v>
      </c>
      <c r="F49" s="43">
        <f t="shared" si="1"/>
        <v>0.8557560975609757</v>
      </c>
      <c r="G49" s="43">
        <f t="shared" si="1"/>
        <v>0.52380623306233054</v>
      </c>
      <c r="H49" s="43">
        <f t="shared" si="1"/>
        <v>0.67121463414634153</v>
      </c>
      <c r="I49" s="43">
        <f t="shared" si="1"/>
        <v>0.12488536585365859</v>
      </c>
      <c r="J49" s="43">
        <f t="shared" si="1"/>
        <v>6.7056097560975622E-2</v>
      </c>
      <c r="K49" s="43">
        <f t="shared" si="1"/>
        <v>0.11229268292682927</v>
      </c>
      <c r="L49" s="43">
        <f t="shared" si="1"/>
        <v>0.84634146341463423</v>
      </c>
      <c r="M49" s="43">
        <f t="shared" si="1"/>
        <v>-5.8050135501355023E-2</v>
      </c>
      <c r="N49" s="43">
        <f t="shared" si="1"/>
        <v>-0.14182195121951219</v>
      </c>
      <c r="O49" s="61"/>
      <c r="P49" s="57"/>
    </row>
  </sheetData>
  <sheetProtection algorithmName="SHA-512" hashValue="73yWeP5NuwAg4xZxjkqWd8Af6P9hZoDCTNJKzGEbvGSB9/I4c4UzdV3LtfadnK1VhwbbX3+3KJo2fuBCuceFKA==" saltValue="+A2pn78MZ9+AQC902UrlnA==" spinCount="100000" sheet="1" selectLockedCells="1" selectUnlockedCells="1"/>
  <sortState ref="A7:T34">
    <sortCondition ref="A7:A34"/>
  </sortState>
  <mergeCells count="15">
    <mergeCell ref="P3:P5"/>
    <mergeCell ref="A1:O1"/>
    <mergeCell ref="A2:O2"/>
    <mergeCell ref="A3:A5"/>
    <mergeCell ref="B3:B5"/>
    <mergeCell ref="C3:C5"/>
    <mergeCell ref="D3:D5"/>
    <mergeCell ref="E3:E5"/>
    <mergeCell ref="F3:F5"/>
    <mergeCell ref="G3:G5"/>
    <mergeCell ref="H3:H5"/>
    <mergeCell ref="I3:I5"/>
    <mergeCell ref="J3:K3"/>
    <mergeCell ref="L3:L5"/>
    <mergeCell ref="M3:N3"/>
  </mergeCells>
  <pageMargins left="0" right="0" top="0" bottom="0" header="0" footer="0"/>
  <pageSetup paperSize="9" scale="40" firstPageNumber="2147483648" fitToWidth="2"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ML49"/>
  <sheetViews>
    <sheetView zoomScale="90" zoomScaleNormal="90" workbookViewId="0">
      <selection activeCell="H9" sqref="H9"/>
    </sheetView>
  </sheetViews>
  <sheetFormatPr defaultColWidth="8.85546875" defaultRowHeight="15" x14ac:dyDescent="0.25"/>
  <cols>
    <col min="1" max="1" width="8.85546875" style="46"/>
    <col min="2" max="2" width="24.7109375" style="46" customWidth="1"/>
    <col min="3" max="3" width="30.85546875" style="46" customWidth="1"/>
    <col min="4" max="4" width="22.5703125" style="46" customWidth="1"/>
    <col min="5" max="5" width="18.42578125" style="46" customWidth="1"/>
    <col min="6" max="6" width="8.42578125" style="46" customWidth="1"/>
    <col min="7" max="7" width="7.7109375" style="46" customWidth="1"/>
    <col min="8" max="8" width="8.140625" style="46" customWidth="1"/>
    <col min="9" max="9" width="20.85546875" style="46" customWidth="1"/>
    <col min="10" max="10" width="17.28515625" style="46" customWidth="1"/>
    <col min="11" max="11" width="8.140625" style="46" customWidth="1"/>
    <col min="12" max="14" width="8.140625" style="501" customWidth="1"/>
    <col min="15" max="15" width="16.140625" style="46" customWidth="1"/>
    <col min="16" max="16384" width="8.85546875" style="46"/>
  </cols>
  <sheetData>
    <row r="1" spans="1:15" ht="15.75" customHeight="1" x14ac:dyDescent="0.25">
      <c r="A1" s="1349" t="s">
        <v>148</v>
      </c>
      <c r="B1" s="1349"/>
      <c r="C1" s="1349"/>
      <c r="D1" s="1349"/>
      <c r="E1" s="1349"/>
      <c r="F1" s="1349"/>
      <c r="G1" s="1349"/>
      <c r="H1" s="1349"/>
      <c r="I1" s="1349"/>
      <c r="J1" s="1349"/>
      <c r="K1" s="1349"/>
      <c r="L1" s="1152"/>
      <c r="M1" s="1152"/>
      <c r="N1" s="1152"/>
    </row>
    <row r="2" spans="1:15" ht="15.75" customHeight="1" x14ac:dyDescent="0.25">
      <c r="A2" s="1349"/>
      <c r="B2" s="1349"/>
      <c r="C2" s="1362"/>
      <c r="D2" s="1362"/>
      <c r="E2" s="1362"/>
      <c r="F2" s="1362"/>
      <c r="G2" s="1362"/>
      <c r="H2" s="1362"/>
      <c r="I2" s="1362"/>
      <c r="J2" s="1362"/>
      <c r="K2" s="1362"/>
      <c r="L2" s="1153"/>
      <c r="M2" s="1153"/>
      <c r="N2" s="1153"/>
    </row>
    <row r="3" spans="1:15" ht="54" customHeight="1" x14ac:dyDescent="0.25">
      <c r="A3" s="1351" t="s">
        <v>50</v>
      </c>
      <c r="B3" s="1338" t="s">
        <v>51</v>
      </c>
      <c r="C3" s="1338" t="s">
        <v>52</v>
      </c>
      <c r="D3" s="1363" t="s">
        <v>149</v>
      </c>
      <c r="E3" s="1364"/>
      <c r="F3" s="1365" t="s">
        <v>150</v>
      </c>
      <c r="G3" s="1366"/>
      <c r="H3" s="1367"/>
      <c r="I3" s="1368" t="s">
        <v>151</v>
      </c>
      <c r="J3" s="1368" t="s">
        <v>152</v>
      </c>
      <c r="K3" s="54" t="s">
        <v>153</v>
      </c>
      <c r="L3" s="1371" t="s">
        <v>136</v>
      </c>
      <c r="M3" s="1371" t="s">
        <v>60</v>
      </c>
      <c r="N3" s="1154"/>
      <c r="O3" s="1328" t="s">
        <v>61</v>
      </c>
    </row>
    <row r="4" spans="1:15" ht="30.75" customHeight="1" x14ac:dyDescent="0.25">
      <c r="A4" s="1351"/>
      <c r="B4" s="1338"/>
      <c r="C4" s="1338"/>
      <c r="D4" s="63" t="s">
        <v>154</v>
      </c>
      <c r="E4" s="49" t="s">
        <v>155</v>
      </c>
      <c r="F4" s="49" t="s">
        <v>156</v>
      </c>
      <c r="G4" s="62" t="s">
        <v>157</v>
      </c>
      <c r="H4" s="62" t="s">
        <v>158</v>
      </c>
      <c r="I4" s="1369"/>
      <c r="J4" s="1369"/>
      <c r="K4" s="55"/>
      <c r="L4" s="1371"/>
      <c r="M4" s="1371"/>
      <c r="N4" s="1155"/>
      <c r="O4" s="1329"/>
    </row>
    <row r="5" spans="1:15" ht="51" x14ac:dyDescent="0.25">
      <c r="A5" s="1352"/>
      <c r="B5" s="1353"/>
      <c r="C5" s="1353"/>
      <c r="D5" s="50" t="s">
        <v>159</v>
      </c>
      <c r="E5" s="51" t="s">
        <v>160</v>
      </c>
      <c r="F5" s="49" t="s">
        <v>62</v>
      </c>
      <c r="G5" s="62" t="s">
        <v>63</v>
      </c>
      <c r="H5" s="62" t="s">
        <v>64</v>
      </c>
      <c r="I5" s="1370"/>
      <c r="J5" s="1370"/>
      <c r="K5" s="55" t="s">
        <v>147</v>
      </c>
      <c r="L5" s="1156" t="s">
        <v>294</v>
      </c>
      <c r="M5" s="1156" t="s">
        <v>367</v>
      </c>
      <c r="N5" s="1169" t="s">
        <v>368</v>
      </c>
      <c r="O5" s="1330"/>
    </row>
    <row r="6" spans="1:15" ht="25.5" x14ac:dyDescent="0.25">
      <c r="A6" s="132">
        <v>1</v>
      </c>
      <c r="B6" s="132" t="s">
        <v>86</v>
      </c>
      <c r="C6" s="58" t="s">
        <v>87</v>
      </c>
      <c r="D6" s="419"/>
      <c r="E6" s="419"/>
      <c r="F6" s="419">
        <v>0.52500000000000002</v>
      </c>
      <c r="G6" s="419"/>
      <c r="H6" s="419"/>
      <c r="I6" s="419">
        <v>0.87</v>
      </c>
      <c r="J6" s="133"/>
      <c r="K6" s="1151">
        <f>AVERAGE(D6:J6)</f>
        <v>0.69750000000000001</v>
      </c>
      <c r="L6" s="1151">
        <f>'1.2.'!O6</f>
        <v>0.47272727272727266</v>
      </c>
      <c r="M6" s="1151">
        <f>'1.1.'!X8</f>
        <v>1.17</v>
      </c>
      <c r="N6" s="1168">
        <f>AVERAGE(K6:M6)</f>
        <v>0.78007575757575742</v>
      </c>
      <c r="O6" s="134"/>
    </row>
    <row r="7" spans="1:15" s="38" customFormat="1" ht="25.5" x14ac:dyDescent="0.25">
      <c r="A7" s="23">
        <v>2</v>
      </c>
      <c r="B7" s="23" t="s">
        <v>86</v>
      </c>
      <c r="C7" s="58" t="s">
        <v>88</v>
      </c>
      <c r="D7" s="419"/>
      <c r="E7" s="419"/>
      <c r="F7" s="419"/>
      <c r="G7" s="419"/>
      <c r="H7" s="419"/>
      <c r="I7" s="419"/>
      <c r="J7" s="33"/>
      <c r="K7" s="1151"/>
      <c r="L7" s="1151"/>
      <c r="M7" s="1151"/>
      <c r="N7" s="1168"/>
      <c r="O7" s="39"/>
    </row>
    <row r="8" spans="1:15" s="38" customFormat="1" ht="25.5" x14ac:dyDescent="0.25">
      <c r="A8" s="150">
        <v>3</v>
      </c>
      <c r="B8" s="150" t="s">
        <v>86</v>
      </c>
      <c r="C8" s="58" t="s">
        <v>89</v>
      </c>
      <c r="D8" s="419"/>
      <c r="E8" s="419"/>
      <c r="F8" s="419">
        <v>0.6</v>
      </c>
      <c r="G8" s="419"/>
      <c r="H8" s="419"/>
      <c r="I8" s="419">
        <v>0.86699999999999999</v>
      </c>
      <c r="J8" s="151"/>
      <c r="K8" s="1151">
        <f t="shared" ref="K8:K48" si="0">AVERAGE(D8:J8)</f>
        <v>0.73350000000000004</v>
      </c>
      <c r="L8" s="1151">
        <f>'1.2.'!O8</f>
        <v>0.38190909090909098</v>
      </c>
      <c r="M8" s="1151">
        <f>'1.1.'!X10</f>
        <v>0.94200000000000017</v>
      </c>
      <c r="N8" s="1168">
        <f t="shared" ref="N8:N48" si="1">AVERAGE(K8:M8)</f>
        <v>0.68580303030303036</v>
      </c>
      <c r="O8" s="152"/>
    </row>
    <row r="9" spans="1:15" s="38" customFormat="1" ht="25.5" x14ac:dyDescent="0.25">
      <c r="A9" s="173">
        <v>4</v>
      </c>
      <c r="B9" s="173" t="s">
        <v>86</v>
      </c>
      <c r="C9" s="189" t="s">
        <v>90</v>
      </c>
      <c r="D9" s="419"/>
      <c r="E9" s="419"/>
      <c r="F9" s="419">
        <v>0.82499999999999996</v>
      </c>
      <c r="G9" s="419">
        <v>0.92</v>
      </c>
      <c r="H9" s="419"/>
      <c r="I9" s="1170">
        <v>0</v>
      </c>
      <c r="J9" s="1203"/>
      <c r="K9" s="1151">
        <f t="shared" si="0"/>
        <v>0.58166666666666667</v>
      </c>
      <c r="L9" s="1151">
        <f>'1.2.'!O9</f>
        <v>0.32413636363636361</v>
      </c>
      <c r="M9" s="1151">
        <f>'1.1.'!X11</f>
        <v>0.81599999999999984</v>
      </c>
      <c r="N9" s="1168">
        <f t="shared" si="1"/>
        <v>0.57393434343434335</v>
      </c>
      <c r="O9" s="174"/>
    </row>
    <row r="10" spans="1:15" s="38" customFormat="1" ht="26.25" customHeight="1" x14ac:dyDescent="0.25">
      <c r="A10" s="23">
        <v>5</v>
      </c>
      <c r="B10" s="23" t="s">
        <v>86</v>
      </c>
      <c r="C10" s="189" t="s">
        <v>92</v>
      </c>
      <c r="D10" s="419"/>
      <c r="E10" s="419"/>
      <c r="F10" s="419"/>
      <c r="G10" s="419"/>
      <c r="H10" s="419"/>
      <c r="I10" s="419"/>
      <c r="J10" s="66"/>
      <c r="K10" s="1151"/>
      <c r="L10" s="1151"/>
      <c r="M10" s="1151"/>
      <c r="N10" s="1168"/>
      <c r="O10" s="39"/>
    </row>
    <row r="11" spans="1:15" s="38" customFormat="1" x14ac:dyDescent="0.25">
      <c r="A11" s="211">
        <v>6</v>
      </c>
      <c r="B11" s="211" t="s">
        <v>86</v>
      </c>
      <c r="C11" s="1026" t="s">
        <v>93</v>
      </c>
      <c r="D11" s="419">
        <v>0</v>
      </c>
      <c r="E11" s="419">
        <v>1</v>
      </c>
      <c r="F11" s="419">
        <v>0.6</v>
      </c>
      <c r="G11" s="419">
        <v>0.76700000000000002</v>
      </c>
      <c r="H11" s="419">
        <v>0.3</v>
      </c>
      <c r="I11" s="1170">
        <v>0</v>
      </c>
      <c r="J11" s="1170">
        <v>0</v>
      </c>
      <c r="K11" s="1151">
        <f t="shared" si="0"/>
        <v>0.38099999999999995</v>
      </c>
      <c r="L11" s="1151">
        <f>'1.2.'!O11</f>
        <v>0.49590909090909102</v>
      </c>
      <c r="M11" s="1151">
        <f>'1.1.'!X13</f>
        <v>1.0528846153846156</v>
      </c>
      <c r="N11" s="1168">
        <f t="shared" si="1"/>
        <v>0.64326456876456894</v>
      </c>
      <c r="O11" s="212"/>
    </row>
    <row r="12" spans="1:15" s="38" customFormat="1" x14ac:dyDescent="0.25">
      <c r="A12" s="234">
        <v>7</v>
      </c>
      <c r="B12" s="234" t="s">
        <v>86</v>
      </c>
      <c r="C12" s="1026" t="s">
        <v>94</v>
      </c>
      <c r="D12" s="419">
        <v>0</v>
      </c>
      <c r="E12" s="419">
        <v>1</v>
      </c>
      <c r="F12" s="419">
        <v>0.74299999999999999</v>
      </c>
      <c r="G12" s="419">
        <v>0.71599999999999997</v>
      </c>
      <c r="H12" s="419">
        <v>0.77800000000000002</v>
      </c>
      <c r="I12" s="419">
        <v>1</v>
      </c>
      <c r="J12" s="236">
        <v>1</v>
      </c>
      <c r="K12" s="1151">
        <f t="shared" si="0"/>
        <v>0.74814285714285711</v>
      </c>
      <c r="L12" s="1151">
        <f>'1.2.'!O12</f>
        <v>0.35481818181818181</v>
      </c>
      <c r="M12" s="1151">
        <f>'1.1.'!X14</f>
        <v>0.88003846153846155</v>
      </c>
      <c r="N12" s="1168">
        <f t="shared" si="1"/>
        <v>0.66099983349983349</v>
      </c>
      <c r="O12" s="235"/>
    </row>
    <row r="13" spans="1:15" s="38" customFormat="1" x14ac:dyDescent="0.25">
      <c r="A13" s="258">
        <v>8</v>
      </c>
      <c r="B13" s="258" t="s">
        <v>86</v>
      </c>
      <c r="C13" s="1026" t="s">
        <v>95</v>
      </c>
      <c r="D13" s="419">
        <v>0.42099999999999999</v>
      </c>
      <c r="E13" s="419">
        <v>0.57899999999999996</v>
      </c>
      <c r="F13" s="419">
        <v>0.91700000000000004</v>
      </c>
      <c r="G13" s="419">
        <v>0.42499999999999999</v>
      </c>
      <c r="H13" s="419">
        <v>0.6</v>
      </c>
      <c r="I13" s="1170">
        <v>0</v>
      </c>
      <c r="J13" s="1170">
        <v>0</v>
      </c>
      <c r="K13" s="1151">
        <f t="shared" si="0"/>
        <v>0.42028571428571432</v>
      </c>
      <c r="L13" s="1151">
        <f>'1.2.'!O13</f>
        <v>0.39981818181818185</v>
      </c>
      <c r="M13" s="1151">
        <f>'1.1.'!X15</f>
        <v>1.3158461538461537</v>
      </c>
      <c r="N13" s="1168">
        <f t="shared" si="1"/>
        <v>0.71198334998334989</v>
      </c>
      <c r="O13" s="259"/>
    </row>
    <row r="14" spans="1:15" s="38" customFormat="1" ht="25.5" x14ac:dyDescent="0.25">
      <c r="A14" s="278">
        <v>9</v>
      </c>
      <c r="B14" s="278" t="s">
        <v>86</v>
      </c>
      <c r="C14" s="1026" t="s">
        <v>96</v>
      </c>
      <c r="D14" s="419">
        <v>1</v>
      </c>
      <c r="E14" s="419">
        <v>0</v>
      </c>
      <c r="F14" s="419">
        <v>0.45800000000000002</v>
      </c>
      <c r="G14" s="419">
        <v>0.24199999999999999</v>
      </c>
      <c r="H14" s="419">
        <v>0.7</v>
      </c>
      <c r="I14" s="419">
        <v>0.89</v>
      </c>
      <c r="J14" s="280">
        <v>0.93500000000000005</v>
      </c>
      <c r="K14" s="1151">
        <f t="shared" si="0"/>
        <v>0.60357142857142854</v>
      </c>
      <c r="L14" s="1151">
        <f>'1.2.'!O14</f>
        <v>0.37872727272727275</v>
      </c>
      <c r="M14" s="1151">
        <f>'1.1.'!X16</f>
        <v>1.1665384615384615</v>
      </c>
      <c r="N14" s="1168">
        <f t="shared" si="1"/>
        <v>0.71627905427905425</v>
      </c>
      <c r="O14" s="279"/>
    </row>
    <row r="15" spans="1:15" s="38" customFormat="1" ht="25.5" x14ac:dyDescent="0.25">
      <c r="A15" s="302">
        <v>10</v>
      </c>
      <c r="B15" s="302" t="s">
        <v>86</v>
      </c>
      <c r="C15" s="1026" t="s">
        <v>97</v>
      </c>
      <c r="D15" s="419">
        <v>1</v>
      </c>
      <c r="E15" s="419">
        <v>0</v>
      </c>
      <c r="F15" s="419">
        <v>0.5</v>
      </c>
      <c r="G15" s="419">
        <v>0.76</v>
      </c>
      <c r="H15" s="419">
        <v>0.65</v>
      </c>
      <c r="I15" s="419">
        <v>0.73</v>
      </c>
      <c r="J15" s="304">
        <v>0.82</v>
      </c>
      <c r="K15" s="1151">
        <f t="shared" si="0"/>
        <v>0.63714285714285712</v>
      </c>
      <c r="L15" s="1151">
        <f>'1.2.'!O15</f>
        <v>0.50354545454545463</v>
      </c>
      <c r="M15" s="1151">
        <f>'1.1.'!X17</f>
        <v>1.0476923076923077</v>
      </c>
      <c r="N15" s="1168">
        <f t="shared" si="1"/>
        <v>0.72946020646020637</v>
      </c>
      <c r="O15" s="303"/>
    </row>
    <row r="16" spans="1:15" s="38" customFormat="1" x14ac:dyDescent="0.25">
      <c r="A16" s="191">
        <v>11</v>
      </c>
      <c r="B16" s="191" t="s">
        <v>86</v>
      </c>
      <c r="C16" s="1026" t="s">
        <v>98</v>
      </c>
      <c r="D16" s="419">
        <v>0</v>
      </c>
      <c r="E16" s="419">
        <v>1</v>
      </c>
      <c r="F16" s="419">
        <v>0.6</v>
      </c>
      <c r="G16" s="419">
        <v>0.62</v>
      </c>
      <c r="H16" s="419">
        <v>0.6</v>
      </c>
      <c r="I16" s="419">
        <v>0.85</v>
      </c>
      <c r="J16" s="197">
        <v>1</v>
      </c>
      <c r="K16" s="1151">
        <f t="shared" si="0"/>
        <v>0.66714285714285715</v>
      </c>
      <c r="L16" s="1151">
        <f>'1.2.'!O16</f>
        <v>0.53063636363636368</v>
      </c>
      <c r="M16" s="1151">
        <f>'1.1.'!X18</f>
        <v>1.0376538461538463</v>
      </c>
      <c r="N16" s="1168">
        <f t="shared" si="1"/>
        <v>0.74514435564435566</v>
      </c>
      <c r="O16" s="194"/>
    </row>
    <row r="17" spans="1:1026" s="38" customFormat="1" ht="25.5" x14ac:dyDescent="0.25">
      <c r="A17" s="323">
        <v>12</v>
      </c>
      <c r="B17" s="323" t="s">
        <v>86</v>
      </c>
      <c r="C17" s="1026" t="s">
        <v>99</v>
      </c>
      <c r="D17" s="419">
        <v>0.25900000000000001</v>
      </c>
      <c r="E17" s="419">
        <v>0.74099999999999999</v>
      </c>
      <c r="F17" s="419">
        <v>0.72</v>
      </c>
      <c r="G17" s="419">
        <v>0.53</v>
      </c>
      <c r="H17" s="419">
        <v>0.25</v>
      </c>
      <c r="I17" s="1170">
        <v>0</v>
      </c>
      <c r="J17" s="1170">
        <v>0</v>
      </c>
      <c r="K17" s="1151">
        <f t="shared" si="0"/>
        <v>0.35714285714285715</v>
      </c>
      <c r="L17" s="1151">
        <f>'1.2.'!O17</f>
        <v>0.51600909090909075</v>
      </c>
      <c r="M17" s="1151">
        <f>'1.1.'!X19</f>
        <v>1.1148461538461536</v>
      </c>
      <c r="N17" s="1168">
        <f t="shared" si="1"/>
        <v>0.66266603396603385</v>
      </c>
      <c r="O17" s="324"/>
    </row>
    <row r="18" spans="1:1026" s="38" customFormat="1" ht="25.5" x14ac:dyDescent="0.25">
      <c r="A18" s="345">
        <v>13</v>
      </c>
      <c r="B18" s="345" t="s">
        <v>86</v>
      </c>
      <c r="C18" s="1148" t="s">
        <v>337</v>
      </c>
      <c r="D18" s="419">
        <v>1</v>
      </c>
      <c r="E18" s="419">
        <v>0</v>
      </c>
      <c r="F18" s="419">
        <v>0.6</v>
      </c>
      <c r="G18" s="419">
        <v>0.7</v>
      </c>
      <c r="H18" s="419">
        <v>0.6</v>
      </c>
      <c r="I18" s="419">
        <v>0.89</v>
      </c>
      <c r="J18" s="347">
        <v>0.9</v>
      </c>
      <c r="K18" s="1151">
        <f t="shared" si="0"/>
        <v>0.67</v>
      </c>
      <c r="L18" s="1151">
        <f>'1.2.'!O18</f>
        <v>0.46800000000000003</v>
      </c>
      <c r="M18" s="1151">
        <f>'1.1.'!X20</f>
        <v>1.2386538461538463</v>
      </c>
      <c r="N18" s="1168">
        <f t="shared" si="1"/>
        <v>0.79221794871794893</v>
      </c>
      <c r="O18" s="346"/>
    </row>
    <row r="19" spans="1:1026" s="38" customFormat="1" x14ac:dyDescent="0.25">
      <c r="A19" s="368">
        <v>14</v>
      </c>
      <c r="B19" s="368" t="s">
        <v>86</v>
      </c>
      <c r="C19" s="1026" t="s">
        <v>100</v>
      </c>
      <c r="D19" s="419">
        <v>0</v>
      </c>
      <c r="E19" s="419">
        <v>1</v>
      </c>
      <c r="F19" s="419">
        <v>0.625</v>
      </c>
      <c r="G19" s="419">
        <v>0.56000000000000005</v>
      </c>
      <c r="H19" s="419">
        <v>0.6</v>
      </c>
      <c r="I19" s="419">
        <v>0.85</v>
      </c>
      <c r="J19" s="370">
        <v>1</v>
      </c>
      <c r="K19" s="1151">
        <f t="shared" si="0"/>
        <v>0.66214285714285714</v>
      </c>
      <c r="L19" s="1151">
        <f>'1.2.'!O19</f>
        <v>0.41552380952380957</v>
      </c>
      <c r="M19" s="1151">
        <f>'1.1.'!X21</f>
        <v>0.90115384615384619</v>
      </c>
      <c r="N19" s="1168">
        <f t="shared" si="1"/>
        <v>0.65960683760683769</v>
      </c>
      <c r="O19" s="369"/>
    </row>
    <row r="20" spans="1:1026" s="38" customFormat="1" ht="25.5" x14ac:dyDescent="0.25">
      <c r="A20" s="391">
        <v>15</v>
      </c>
      <c r="B20" s="391" t="s">
        <v>86</v>
      </c>
      <c r="C20" s="1148" t="s">
        <v>339</v>
      </c>
      <c r="D20" s="419">
        <v>0</v>
      </c>
      <c r="E20" s="419">
        <v>1</v>
      </c>
      <c r="F20" s="419">
        <v>0.83799999999999997</v>
      </c>
      <c r="G20" s="419">
        <v>0.68</v>
      </c>
      <c r="H20" s="419">
        <v>0.53300000000000003</v>
      </c>
      <c r="I20" s="419">
        <v>0.76500000000000001</v>
      </c>
      <c r="J20" s="393">
        <v>1</v>
      </c>
      <c r="K20" s="1151">
        <f t="shared" si="0"/>
        <v>0.68800000000000006</v>
      </c>
      <c r="L20" s="1151">
        <f>'1.2.'!O20</f>
        <v>0.53636363636363638</v>
      </c>
      <c r="M20" s="1151">
        <f>'1.1.'!X22</f>
        <v>1.1264999999999998</v>
      </c>
      <c r="N20" s="1168">
        <f t="shared" si="1"/>
        <v>0.78362121212121194</v>
      </c>
      <c r="O20" s="392"/>
    </row>
    <row r="21" spans="1:1026" s="38" customFormat="1" ht="38.25" x14ac:dyDescent="0.25">
      <c r="A21" s="415">
        <v>16</v>
      </c>
      <c r="B21" s="415" t="s">
        <v>86</v>
      </c>
      <c r="C21" s="1026" t="s">
        <v>101</v>
      </c>
      <c r="D21" s="419">
        <v>0</v>
      </c>
      <c r="E21" s="419">
        <v>1</v>
      </c>
      <c r="F21" s="1170">
        <v>0.35</v>
      </c>
      <c r="G21" s="1170">
        <v>0.55000000000000004</v>
      </c>
      <c r="H21" s="1170">
        <v>0.65</v>
      </c>
      <c r="I21" s="1170">
        <v>0</v>
      </c>
      <c r="J21" s="417">
        <v>1</v>
      </c>
      <c r="K21" s="1151">
        <f t="shared" si="0"/>
        <v>0.50714285714285723</v>
      </c>
      <c r="L21" s="1151">
        <f>'1.2.'!O21</f>
        <v>0.5</v>
      </c>
      <c r="M21" s="1151">
        <f>'1.1.'!X23</f>
        <v>1.0913076923076923</v>
      </c>
      <c r="N21" s="1168">
        <f t="shared" si="1"/>
        <v>0.69948351648351659</v>
      </c>
      <c r="O21" s="416"/>
    </row>
    <row r="22" spans="1:1026" s="38" customFormat="1" x14ac:dyDescent="0.25">
      <c r="A22" s="442">
        <v>17</v>
      </c>
      <c r="B22" s="442" t="s">
        <v>86</v>
      </c>
      <c r="C22" s="1148" t="s">
        <v>362</v>
      </c>
      <c r="D22" s="419">
        <v>0.56000000000000005</v>
      </c>
      <c r="E22" s="419">
        <v>0.44</v>
      </c>
      <c r="F22" s="419">
        <v>0.9</v>
      </c>
      <c r="G22" s="419">
        <v>1</v>
      </c>
      <c r="H22" s="419">
        <v>0.9</v>
      </c>
      <c r="I22" s="419">
        <v>0.91500000000000004</v>
      </c>
      <c r="J22" s="444">
        <v>0.97099999999999997</v>
      </c>
      <c r="K22" s="1151">
        <f t="shared" si="0"/>
        <v>0.81228571428571428</v>
      </c>
      <c r="L22" s="1151">
        <f>'1.2.'!O22</f>
        <v>0.56536363636363629</v>
      </c>
      <c r="M22" s="1151">
        <f>'1.1.'!X24</f>
        <v>1.1297307692307692</v>
      </c>
      <c r="N22" s="1168">
        <f t="shared" si="1"/>
        <v>0.83579337329337322</v>
      </c>
      <c r="O22" s="443"/>
    </row>
    <row r="23" spans="1:1026" s="38" customFormat="1" ht="25.5" x14ac:dyDescent="0.25">
      <c r="A23" s="471">
        <v>18</v>
      </c>
      <c r="B23" s="471" t="s">
        <v>86</v>
      </c>
      <c r="C23" s="1079" t="s">
        <v>340</v>
      </c>
      <c r="D23" s="419">
        <v>0</v>
      </c>
      <c r="E23" s="419">
        <v>1</v>
      </c>
      <c r="F23" s="419">
        <v>0.81200000000000006</v>
      </c>
      <c r="G23" s="419">
        <v>0.75</v>
      </c>
      <c r="H23" s="419">
        <v>0.625</v>
      </c>
      <c r="I23" s="1170">
        <v>0</v>
      </c>
      <c r="J23" s="1204">
        <v>0</v>
      </c>
      <c r="K23" s="1151">
        <f t="shared" si="0"/>
        <v>0.45528571428571435</v>
      </c>
      <c r="L23" s="1151">
        <f>'1.2.'!O23</f>
        <v>0.52209090909090916</v>
      </c>
      <c r="M23" s="1151">
        <f>'1.1.'!X25</f>
        <v>1.0305</v>
      </c>
      <c r="N23" s="1168">
        <f t="shared" si="1"/>
        <v>0.66929220779220788</v>
      </c>
      <c r="O23" s="472"/>
    </row>
    <row r="24" spans="1:1026" s="38" customFormat="1" x14ac:dyDescent="0.25">
      <c r="A24" s="492">
        <v>19</v>
      </c>
      <c r="B24" s="492" t="s">
        <v>86</v>
      </c>
      <c r="C24" s="1079" t="s">
        <v>341</v>
      </c>
      <c r="D24" s="419">
        <v>0.53700000000000003</v>
      </c>
      <c r="E24" s="419">
        <v>0.46300000000000002</v>
      </c>
      <c r="F24" s="419">
        <v>0.77900000000000003</v>
      </c>
      <c r="G24" s="419">
        <v>0.38600000000000001</v>
      </c>
      <c r="H24" s="419">
        <v>0.26500000000000001</v>
      </c>
      <c r="I24" s="419">
        <v>0.89600000000000002</v>
      </c>
      <c r="J24" s="494">
        <v>0.86199999999999999</v>
      </c>
      <c r="K24" s="1151">
        <f t="shared" si="0"/>
        <v>0.5982857142857142</v>
      </c>
      <c r="L24" s="1151">
        <f>'1.2.'!O24</f>
        <v>0.60981818181818181</v>
      </c>
      <c r="M24" s="1151">
        <f>'1.1.'!X26</f>
        <v>1.4284615384615387</v>
      </c>
      <c r="N24" s="1168">
        <f t="shared" si="1"/>
        <v>0.87885514485514482</v>
      </c>
      <c r="O24" s="493"/>
    </row>
    <row r="25" spans="1:1026" s="38" customFormat="1" x14ac:dyDescent="0.25">
      <c r="A25" s="513">
        <v>20</v>
      </c>
      <c r="B25" s="513" t="s">
        <v>86</v>
      </c>
      <c r="C25" s="1026" t="s">
        <v>104</v>
      </c>
      <c r="D25" s="419">
        <v>1</v>
      </c>
      <c r="E25" s="419">
        <v>0</v>
      </c>
      <c r="F25" s="419">
        <v>0.52</v>
      </c>
      <c r="G25" s="419">
        <v>0.49</v>
      </c>
      <c r="H25" s="419">
        <v>0.17</v>
      </c>
      <c r="I25" s="419">
        <v>0.83899999999999997</v>
      </c>
      <c r="J25" s="1011">
        <v>0.86099999999999999</v>
      </c>
      <c r="K25" s="1151">
        <f t="shared" si="0"/>
        <v>0.55428571428571427</v>
      </c>
      <c r="L25" s="1151">
        <f>'1.2.'!O25</f>
        <v>0.35336363636363638</v>
      </c>
      <c r="M25" s="1151">
        <f>'1.1.'!X27</f>
        <v>1.125</v>
      </c>
      <c r="N25" s="1168">
        <f t="shared" si="1"/>
        <v>0.67754978354978357</v>
      </c>
      <c r="O25" s="514"/>
    </row>
    <row r="26" spans="1:1026" s="38" customFormat="1" x14ac:dyDescent="0.25">
      <c r="A26" s="534">
        <v>21</v>
      </c>
      <c r="B26" s="534" t="s">
        <v>86</v>
      </c>
      <c r="C26" s="1026" t="s">
        <v>106</v>
      </c>
      <c r="D26" s="419">
        <v>1</v>
      </c>
      <c r="E26" s="419">
        <v>0</v>
      </c>
      <c r="F26" s="419">
        <v>0.438</v>
      </c>
      <c r="G26" s="419">
        <v>0.41099999999999998</v>
      </c>
      <c r="H26" s="419">
        <v>0.35</v>
      </c>
      <c r="I26" s="419">
        <v>0.8</v>
      </c>
      <c r="J26" s="536">
        <v>0.81</v>
      </c>
      <c r="K26" s="1151">
        <f t="shared" si="0"/>
        <v>0.54414285714285715</v>
      </c>
      <c r="L26" s="1151">
        <f>'1.2.'!O26</f>
        <v>0.53645454545454552</v>
      </c>
      <c r="M26" s="1151">
        <f>'1.1.'!X28</f>
        <v>1.0420384615384615</v>
      </c>
      <c r="N26" s="1168">
        <f t="shared" si="1"/>
        <v>0.70754528804528805</v>
      </c>
      <c r="O26" s="535"/>
      <c r="P26" s="500"/>
      <c r="Q26" s="500"/>
      <c r="R26" s="500"/>
      <c r="S26" s="500"/>
      <c r="T26" s="500"/>
      <c r="U26" s="500"/>
      <c r="V26" s="500"/>
      <c r="W26" s="500"/>
      <c r="X26" s="500"/>
      <c r="Y26" s="500"/>
      <c r="Z26" s="500"/>
      <c r="AA26" s="500"/>
      <c r="AB26" s="500"/>
      <c r="AC26" s="500"/>
      <c r="AD26" s="500"/>
      <c r="AE26" s="500"/>
      <c r="AF26" s="500"/>
      <c r="AG26" s="500"/>
      <c r="AH26" s="500"/>
      <c r="AI26" s="500"/>
      <c r="AJ26" s="500"/>
      <c r="AK26" s="500"/>
      <c r="AL26" s="500"/>
      <c r="AM26" s="500"/>
      <c r="AN26" s="500"/>
      <c r="AO26" s="500"/>
      <c r="AP26" s="500"/>
      <c r="AQ26" s="500"/>
      <c r="AR26" s="500"/>
      <c r="AS26" s="500"/>
      <c r="AT26" s="500"/>
      <c r="AU26" s="500"/>
      <c r="AV26" s="500"/>
      <c r="AW26" s="500"/>
      <c r="AX26" s="500"/>
      <c r="AY26" s="500"/>
      <c r="AZ26" s="500"/>
      <c r="BA26" s="500"/>
      <c r="BB26" s="500"/>
      <c r="BC26" s="500"/>
      <c r="BD26" s="500"/>
      <c r="BE26" s="500"/>
      <c r="BF26" s="500"/>
      <c r="BG26" s="500"/>
      <c r="BH26" s="500"/>
      <c r="BI26" s="500"/>
      <c r="BJ26" s="500"/>
      <c r="BK26" s="500"/>
      <c r="BL26" s="500"/>
      <c r="BM26" s="500"/>
      <c r="BN26" s="500"/>
      <c r="BO26" s="500"/>
      <c r="BP26" s="500"/>
      <c r="BQ26" s="500"/>
      <c r="BR26" s="500"/>
      <c r="BS26" s="500"/>
      <c r="BT26" s="500"/>
      <c r="BU26" s="500"/>
      <c r="BV26" s="500"/>
      <c r="BW26" s="500"/>
      <c r="BX26" s="500"/>
      <c r="BY26" s="500"/>
      <c r="BZ26" s="500"/>
      <c r="CA26" s="500"/>
      <c r="CB26" s="500"/>
      <c r="CC26" s="500"/>
      <c r="CD26" s="500"/>
      <c r="CE26" s="500"/>
      <c r="CF26" s="500"/>
      <c r="CG26" s="500"/>
      <c r="CH26" s="500"/>
      <c r="CI26" s="500"/>
      <c r="CJ26" s="500"/>
      <c r="CK26" s="500"/>
      <c r="CL26" s="500"/>
      <c r="CM26" s="500"/>
      <c r="CN26" s="500"/>
      <c r="CO26" s="500"/>
      <c r="CP26" s="500"/>
      <c r="CQ26" s="500"/>
      <c r="CR26" s="500"/>
      <c r="CS26" s="500"/>
      <c r="CT26" s="500"/>
      <c r="CU26" s="500"/>
      <c r="CV26" s="500"/>
      <c r="CW26" s="500"/>
      <c r="CX26" s="500"/>
      <c r="CY26" s="500"/>
      <c r="CZ26" s="500"/>
      <c r="DA26" s="500"/>
      <c r="DB26" s="500"/>
      <c r="DC26" s="500"/>
      <c r="DD26" s="500"/>
      <c r="DE26" s="500"/>
      <c r="DF26" s="500"/>
      <c r="DG26" s="500"/>
      <c r="DH26" s="500"/>
      <c r="DI26" s="500"/>
      <c r="DJ26" s="500"/>
      <c r="DK26" s="500"/>
      <c r="DL26" s="500"/>
      <c r="DM26" s="500"/>
      <c r="DN26" s="500"/>
      <c r="DO26" s="500"/>
      <c r="DP26" s="500"/>
      <c r="DQ26" s="500"/>
      <c r="DR26" s="500"/>
      <c r="DS26" s="500"/>
      <c r="DT26" s="500"/>
      <c r="DU26" s="500"/>
      <c r="DV26" s="500"/>
      <c r="DW26" s="500"/>
      <c r="DX26" s="500"/>
      <c r="DY26" s="500"/>
      <c r="DZ26" s="500"/>
      <c r="EA26" s="500"/>
      <c r="EB26" s="500"/>
      <c r="EC26" s="500"/>
      <c r="ED26" s="500"/>
      <c r="EE26" s="500"/>
      <c r="EF26" s="500"/>
      <c r="EG26" s="500"/>
      <c r="EH26" s="500"/>
      <c r="EI26" s="500"/>
      <c r="EJ26" s="500"/>
      <c r="EK26" s="500"/>
      <c r="EL26" s="500"/>
      <c r="EM26" s="500"/>
      <c r="EN26" s="500"/>
      <c r="EO26" s="500"/>
      <c r="EP26" s="500"/>
      <c r="EQ26" s="500"/>
      <c r="ER26" s="500"/>
      <c r="ES26" s="500"/>
      <c r="ET26" s="500"/>
      <c r="EU26" s="500"/>
      <c r="EV26" s="500"/>
      <c r="EW26" s="500"/>
      <c r="EX26" s="500"/>
      <c r="EY26" s="500"/>
      <c r="EZ26" s="500"/>
      <c r="FA26" s="500"/>
      <c r="FB26" s="500"/>
      <c r="FC26" s="500"/>
      <c r="FD26" s="500"/>
      <c r="FE26" s="500"/>
      <c r="FF26" s="500"/>
      <c r="FG26" s="500"/>
      <c r="FH26" s="500"/>
      <c r="FI26" s="500"/>
      <c r="FJ26" s="500"/>
      <c r="FK26" s="500"/>
      <c r="FL26" s="500"/>
      <c r="FM26" s="500"/>
      <c r="FN26" s="500"/>
      <c r="FO26" s="500"/>
      <c r="FP26" s="500"/>
      <c r="FQ26" s="500"/>
      <c r="FR26" s="500"/>
      <c r="FS26" s="500"/>
      <c r="FT26" s="500"/>
      <c r="FU26" s="500"/>
      <c r="FV26" s="500"/>
      <c r="FW26" s="500"/>
      <c r="FX26" s="500"/>
      <c r="FY26" s="500"/>
      <c r="FZ26" s="500"/>
      <c r="GA26" s="500"/>
      <c r="GB26" s="500"/>
      <c r="GC26" s="500"/>
      <c r="GD26" s="500"/>
      <c r="GE26" s="500"/>
      <c r="GF26" s="500"/>
      <c r="GG26" s="500"/>
      <c r="GH26" s="500"/>
      <c r="GI26" s="500"/>
      <c r="GJ26" s="500"/>
      <c r="GK26" s="500"/>
      <c r="GL26" s="500"/>
      <c r="GM26" s="500"/>
      <c r="GN26" s="500"/>
      <c r="GO26" s="500"/>
      <c r="GP26" s="500"/>
      <c r="GQ26" s="500"/>
      <c r="GR26" s="500"/>
      <c r="GS26" s="500"/>
      <c r="GT26" s="500"/>
      <c r="GU26" s="500"/>
      <c r="GV26" s="500"/>
      <c r="GW26" s="500"/>
      <c r="GX26" s="500"/>
      <c r="GY26" s="500"/>
      <c r="GZ26" s="500"/>
      <c r="HA26" s="500"/>
      <c r="HB26" s="500"/>
      <c r="HC26" s="500"/>
      <c r="HD26" s="500"/>
      <c r="HE26" s="500"/>
      <c r="HF26" s="500"/>
      <c r="HG26" s="500"/>
      <c r="HH26" s="500"/>
      <c r="HI26" s="500"/>
      <c r="HJ26" s="500"/>
      <c r="HK26" s="500"/>
      <c r="HL26" s="500"/>
      <c r="HM26" s="500"/>
      <c r="HN26" s="500"/>
      <c r="HO26" s="500"/>
      <c r="HP26" s="500"/>
      <c r="HQ26" s="500"/>
      <c r="HR26" s="500"/>
      <c r="HS26" s="500"/>
      <c r="HT26" s="500"/>
      <c r="HU26" s="500"/>
      <c r="HV26" s="500"/>
      <c r="HW26" s="500"/>
      <c r="HX26" s="500"/>
      <c r="HY26" s="500"/>
      <c r="HZ26" s="500"/>
      <c r="IA26" s="500"/>
      <c r="IB26" s="500"/>
      <c r="IC26" s="500"/>
      <c r="ID26" s="500"/>
      <c r="IE26" s="500"/>
      <c r="IF26" s="500"/>
      <c r="IG26" s="500"/>
      <c r="IH26" s="500"/>
      <c r="II26" s="500"/>
      <c r="IJ26" s="500"/>
      <c r="IK26" s="500"/>
      <c r="IL26" s="500"/>
      <c r="IM26" s="500"/>
      <c r="IN26" s="500"/>
      <c r="IO26" s="500"/>
      <c r="IP26" s="500"/>
      <c r="IQ26" s="500"/>
      <c r="IR26" s="500"/>
      <c r="IS26" s="500"/>
      <c r="IT26" s="500"/>
      <c r="IU26" s="500"/>
      <c r="IV26" s="500"/>
      <c r="IW26" s="500"/>
      <c r="IX26" s="500"/>
      <c r="IY26" s="500"/>
      <c r="IZ26" s="500"/>
      <c r="JA26" s="500"/>
      <c r="JB26" s="500"/>
      <c r="JC26" s="500"/>
      <c r="JD26" s="500"/>
      <c r="JE26" s="500"/>
      <c r="JF26" s="500"/>
      <c r="JG26" s="500"/>
      <c r="JH26" s="500"/>
      <c r="JI26" s="500"/>
      <c r="JJ26" s="500"/>
      <c r="JK26" s="500"/>
      <c r="JL26" s="500"/>
      <c r="JM26" s="500"/>
      <c r="JN26" s="500"/>
      <c r="JO26" s="500"/>
      <c r="JP26" s="500"/>
      <c r="JQ26" s="500"/>
      <c r="JR26" s="500"/>
      <c r="JS26" s="500"/>
      <c r="JT26" s="500"/>
      <c r="JU26" s="500"/>
      <c r="JV26" s="500"/>
      <c r="JW26" s="500"/>
      <c r="JX26" s="500"/>
      <c r="JY26" s="500"/>
      <c r="JZ26" s="500"/>
      <c r="KA26" s="500"/>
      <c r="KB26" s="500"/>
      <c r="KC26" s="500"/>
      <c r="KD26" s="500"/>
      <c r="KE26" s="500"/>
      <c r="KF26" s="500"/>
      <c r="KG26" s="500"/>
      <c r="KH26" s="500"/>
      <c r="KI26" s="500"/>
      <c r="KJ26" s="500"/>
      <c r="KK26" s="500"/>
      <c r="KL26" s="500"/>
      <c r="KM26" s="500"/>
      <c r="KN26" s="500"/>
      <c r="KO26" s="500"/>
      <c r="KP26" s="500"/>
      <c r="KQ26" s="500"/>
      <c r="KR26" s="500"/>
      <c r="KS26" s="500"/>
      <c r="KT26" s="500"/>
      <c r="KU26" s="500"/>
      <c r="KV26" s="500"/>
      <c r="KW26" s="500"/>
      <c r="KX26" s="500"/>
      <c r="KY26" s="500"/>
      <c r="KZ26" s="500"/>
      <c r="LA26" s="500"/>
      <c r="LB26" s="500"/>
      <c r="LC26" s="500"/>
      <c r="LD26" s="500"/>
      <c r="LE26" s="500"/>
      <c r="LF26" s="500"/>
      <c r="LG26" s="500"/>
      <c r="LH26" s="500"/>
      <c r="LI26" s="500"/>
      <c r="LJ26" s="500"/>
      <c r="LK26" s="500"/>
      <c r="LL26" s="500"/>
      <c r="LM26" s="500"/>
      <c r="LN26" s="500"/>
      <c r="LO26" s="500"/>
      <c r="LP26" s="500"/>
      <c r="LQ26" s="500"/>
      <c r="LR26" s="500"/>
      <c r="LS26" s="500"/>
      <c r="LT26" s="500"/>
      <c r="LU26" s="500"/>
      <c r="LV26" s="500"/>
      <c r="LW26" s="500"/>
      <c r="LX26" s="500"/>
      <c r="LY26" s="500"/>
      <c r="LZ26" s="500"/>
      <c r="MA26" s="500"/>
      <c r="MB26" s="500"/>
      <c r="MC26" s="500"/>
      <c r="MD26" s="500"/>
      <c r="ME26" s="500"/>
      <c r="MF26" s="500"/>
      <c r="MG26" s="500"/>
      <c r="MH26" s="500"/>
      <c r="MI26" s="500"/>
      <c r="MJ26" s="500"/>
      <c r="MK26" s="500"/>
      <c r="ML26" s="500"/>
      <c r="MM26" s="500"/>
      <c r="MN26" s="500"/>
      <c r="MO26" s="500"/>
      <c r="MP26" s="500"/>
      <c r="MQ26" s="500"/>
      <c r="MR26" s="500"/>
      <c r="MS26" s="500"/>
      <c r="MT26" s="500"/>
      <c r="MU26" s="500"/>
      <c r="MV26" s="500"/>
      <c r="MW26" s="500"/>
      <c r="MX26" s="500"/>
      <c r="MY26" s="500"/>
      <c r="MZ26" s="500"/>
      <c r="NA26" s="500"/>
      <c r="NB26" s="500"/>
      <c r="NC26" s="500"/>
      <c r="ND26" s="500"/>
      <c r="NE26" s="500"/>
      <c r="NF26" s="500"/>
      <c r="NG26" s="500"/>
      <c r="NH26" s="500"/>
      <c r="NI26" s="500"/>
      <c r="NJ26" s="500"/>
      <c r="NK26" s="500"/>
      <c r="NL26" s="500"/>
      <c r="NM26" s="500"/>
      <c r="NN26" s="500"/>
      <c r="NO26" s="500"/>
      <c r="NP26" s="500"/>
      <c r="NQ26" s="500"/>
      <c r="NR26" s="500"/>
      <c r="NS26" s="500"/>
      <c r="NT26" s="500"/>
      <c r="NU26" s="500"/>
      <c r="NV26" s="500"/>
      <c r="NW26" s="500"/>
      <c r="NX26" s="500"/>
      <c r="NY26" s="500"/>
      <c r="NZ26" s="500"/>
      <c r="OA26" s="500"/>
      <c r="OB26" s="500"/>
      <c r="OC26" s="500"/>
      <c r="OD26" s="500"/>
      <c r="OE26" s="500"/>
      <c r="OF26" s="500"/>
      <c r="OG26" s="500"/>
      <c r="OH26" s="500"/>
      <c r="OI26" s="500"/>
      <c r="OJ26" s="500"/>
      <c r="OK26" s="500"/>
      <c r="OL26" s="500"/>
      <c r="OM26" s="500"/>
      <c r="ON26" s="500"/>
      <c r="OO26" s="500"/>
      <c r="OP26" s="500"/>
      <c r="OQ26" s="500"/>
      <c r="OR26" s="500"/>
      <c r="OS26" s="500"/>
      <c r="OT26" s="500"/>
      <c r="OU26" s="500"/>
      <c r="OV26" s="500"/>
      <c r="OW26" s="500"/>
      <c r="OX26" s="500"/>
      <c r="OY26" s="500"/>
      <c r="OZ26" s="500"/>
      <c r="PA26" s="500"/>
      <c r="PB26" s="500"/>
      <c r="PC26" s="500"/>
      <c r="PD26" s="500"/>
      <c r="PE26" s="500"/>
      <c r="PF26" s="500"/>
      <c r="PG26" s="500"/>
      <c r="PH26" s="500"/>
      <c r="PI26" s="500"/>
      <c r="PJ26" s="500"/>
      <c r="PK26" s="500"/>
      <c r="PL26" s="500"/>
      <c r="PM26" s="500"/>
      <c r="PN26" s="500"/>
      <c r="PO26" s="500"/>
      <c r="PP26" s="500"/>
      <c r="PQ26" s="500"/>
      <c r="PR26" s="500"/>
      <c r="PS26" s="500"/>
      <c r="PT26" s="500"/>
      <c r="PU26" s="500"/>
      <c r="PV26" s="500"/>
      <c r="PW26" s="500"/>
      <c r="PX26" s="500"/>
      <c r="PY26" s="500"/>
      <c r="PZ26" s="500"/>
      <c r="QA26" s="500"/>
      <c r="QB26" s="500"/>
      <c r="QC26" s="500"/>
      <c r="QD26" s="500"/>
      <c r="QE26" s="500"/>
      <c r="QF26" s="500"/>
      <c r="QG26" s="500"/>
      <c r="QH26" s="500"/>
      <c r="QI26" s="500"/>
      <c r="QJ26" s="500"/>
      <c r="QK26" s="500"/>
      <c r="QL26" s="500"/>
      <c r="QM26" s="500"/>
      <c r="QN26" s="500"/>
      <c r="QO26" s="500"/>
      <c r="QP26" s="500"/>
      <c r="QQ26" s="500"/>
      <c r="QR26" s="500"/>
      <c r="QS26" s="500"/>
      <c r="QT26" s="500"/>
      <c r="QU26" s="500"/>
      <c r="QV26" s="500"/>
      <c r="QW26" s="500"/>
      <c r="QX26" s="500"/>
      <c r="QY26" s="500"/>
      <c r="QZ26" s="500"/>
      <c r="RA26" s="500"/>
      <c r="RB26" s="500"/>
      <c r="RC26" s="500"/>
      <c r="RD26" s="500"/>
      <c r="RE26" s="500"/>
      <c r="RF26" s="500"/>
      <c r="RG26" s="500"/>
      <c r="RH26" s="500"/>
      <c r="RI26" s="500"/>
      <c r="RJ26" s="500"/>
      <c r="RK26" s="500"/>
      <c r="RL26" s="500"/>
      <c r="RM26" s="500"/>
      <c r="RN26" s="500"/>
      <c r="RO26" s="500"/>
      <c r="RP26" s="500"/>
      <c r="RQ26" s="500"/>
      <c r="RR26" s="500"/>
      <c r="RS26" s="500"/>
      <c r="RT26" s="500"/>
      <c r="RU26" s="500"/>
      <c r="RV26" s="500"/>
      <c r="RW26" s="500"/>
      <c r="RX26" s="500"/>
      <c r="RY26" s="500"/>
      <c r="RZ26" s="500"/>
      <c r="SA26" s="500"/>
      <c r="SB26" s="500"/>
      <c r="SC26" s="500"/>
      <c r="SD26" s="500"/>
      <c r="SE26" s="500"/>
      <c r="SF26" s="500"/>
      <c r="SG26" s="500"/>
      <c r="SH26" s="500"/>
      <c r="SI26" s="500"/>
      <c r="SJ26" s="500"/>
      <c r="SK26" s="500"/>
      <c r="SL26" s="500"/>
      <c r="SM26" s="500"/>
      <c r="SN26" s="500"/>
      <c r="SO26" s="500"/>
      <c r="SP26" s="500"/>
      <c r="SQ26" s="500"/>
      <c r="SR26" s="500"/>
      <c r="SS26" s="500"/>
      <c r="ST26" s="500"/>
      <c r="SU26" s="500"/>
      <c r="SV26" s="500"/>
      <c r="SW26" s="500"/>
      <c r="SX26" s="500"/>
      <c r="SY26" s="500"/>
      <c r="SZ26" s="500"/>
      <c r="TA26" s="500"/>
      <c r="TB26" s="500"/>
      <c r="TC26" s="500"/>
      <c r="TD26" s="500"/>
      <c r="TE26" s="500"/>
      <c r="TF26" s="500"/>
      <c r="TG26" s="500"/>
      <c r="TH26" s="500"/>
      <c r="TI26" s="500"/>
      <c r="TJ26" s="500"/>
      <c r="TK26" s="500"/>
      <c r="TL26" s="500"/>
      <c r="TM26" s="500"/>
      <c r="TN26" s="500"/>
      <c r="TO26" s="500"/>
      <c r="TP26" s="500"/>
      <c r="TQ26" s="500"/>
      <c r="TR26" s="500"/>
      <c r="TS26" s="500"/>
      <c r="TT26" s="500"/>
      <c r="TU26" s="500"/>
      <c r="TV26" s="500"/>
      <c r="TW26" s="500"/>
      <c r="TX26" s="500"/>
      <c r="TY26" s="500"/>
      <c r="TZ26" s="500"/>
      <c r="UA26" s="500"/>
      <c r="UB26" s="500"/>
      <c r="UC26" s="500"/>
      <c r="UD26" s="500"/>
      <c r="UE26" s="500"/>
      <c r="UF26" s="500"/>
      <c r="UG26" s="500"/>
      <c r="UH26" s="500"/>
      <c r="UI26" s="500"/>
      <c r="UJ26" s="500"/>
      <c r="UK26" s="500"/>
      <c r="UL26" s="500"/>
      <c r="UM26" s="500"/>
      <c r="UN26" s="500"/>
      <c r="UO26" s="500"/>
      <c r="UP26" s="500"/>
      <c r="UQ26" s="500"/>
      <c r="UR26" s="500"/>
      <c r="US26" s="500"/>
      <c r="UT26" s="500"/>
      <c r="UU26" s="500"/>
      <c r="UV26" s="500"/>
      <c r="UW26" s="500"/>
      <c r="UX26" s="500"/>
      <c r="UY26" s="500"/>
      <c r="UZ26" s="500"/>
      <c r="VA26" s="500"/>
      <c r="VB26" s="500"/>
      <c r="VC26" s="500"/>
      <c r="VD26" s="500"/>
      <c r="VE26" s="500"/>
      <c r="VF26" s="500"/>
      <c r="VG26" s="500"/>
      <c r="VH26" s="500"/>
      <c r="VI26" s="500"/>
      <c r="VJ26" s="500"/>
      <c r="VK26" s="500"/>
      <c r="VL26" s="500"/>
      <c r="VM26" s="500"/>
      <c r="VN26" s="500"/>
      <c r="VO26" s="500"/>
      <c r="VP26" s="500"/>
      <c r="VQ26" s="500"/>
      <c r="VR26" s="500"/>
      <c r="VS26" s="500"/>
      <c r="VT26" s="500"/>
      <c r="VU26" s="500"/>
      <c r="VV26" s="500"/>
      <c r="VW26" s="500"/>
      <c r="VX26" s="500"/>
      <c r="VY26" s="500"/>
      <c r="VZ26" s="500"/>
      <c r="WA26" s="500"/>
      <c r="WB26" s="500"/>
      <c r="WC26" s="500"/>
      <c r="WD26" s="500"/>
      <c r="WE26" s="500"/>
      <c r="WF26" s="500"/>
      <c r="WG26" s="500"/>
      <c r="WH26" s="500"/>
      <c r="WI26" s="500"/>
      <c r="WJ26" s="500"/>
      <c r="WK26" s="500"/>
      <c r="WL26" s="500"/>
      <c r="WM26" s="500"/>
      <c r="WN26" s="500"/>
      <c r="WO26" s="500"/>
      <c r="WP26" s="500"/>
      <c r="WQ26" s="500"/>
      <c r="WR26" s="500"/>
      <c r="WS26" s="500"/>
      <c r="WT26" s="500"/>
      <c r="WU26" s="500"/>
      <c r="WV26" s="500"/>
      <c r="WW26" s="500"/>
      <c r="WX26" s="500"/>
      <c r="WY26" s="500"/>
      <c r="WZ26" s="500"/>
      <c r="XA26" s="500"/>
      <c r="XB26" s="500"/>
      <c r="XC26" s="500"/>
      <c r="XD26" s="500"/>
      <c r="XE26" s="500"/>
      <c r="XF26" s="500"/>
      <c r="XG26" s="500"/>
      <c r="XH26" s="500"/>
      <c r="XI26" s="500"/>
      <c r="XJ26" s="500"/>
      <c r="XK26" s="500"/>
      <c r="XL26" s="500"/>
      <c r="XM26" s="500"/>
      <c r="XN26" s="500"/>
      <c r="XO26" s="500"/>
      <c r="XP26" s="500"/>
      <c r="XQ26" s="500"/>
      <c r="XR26" s="500"/>
      <c r="XS26" s="500"/>
      <c r="XT26" s="500"/>
      <c r="XU26" s="500"/>
      <c r="XV26" s="500"/>
      <c r="XW26" s="500"/>
      <c r="XX26" s="500"/>
      <c r="XY26" s="500"/>
      <c r="XZ26" s="500"/>
      <c r="YA26" s="500"/>
      <c r="YB26" s="500"/>
      <c r="YC26" s="500"/>
      <c r="YD26" s="500"/>
      <c r="YE26" s="500"/>
      <c r="YF26" s="500"/>
      <c r="YG26" s="500"/>
      <c r="YH26" s="500"/>
      <c r="YI26" s="500"/>
      <c r="YJ26" s="500"/>
      <c r="YK26" s="500"/>
      <c r="YL26" s="500"/>
      <c r="YM26" s="500"/>
      <c r="YN26" s="500"/>
      <c r="YO26" s="500"/>
      <c r="YP26" s="500"/>
      <c r="YQ26" s="500"/>
      <c r="YR26" s="500"/>
      <c r="YS26" s="500"/>
      <c r="YT26" s="500"/>
      <c r="YU26" s="500"/>
      <c r="YV26" s="500"/>
      <c r="YW26" s="500"/>
      <c r="YX26" s="500"/>
      <c r="YY26" s="500"/>
      <c r="YZ26" s="500"/>
      <c r="ZA26" s="500"/>
      <c r="ZB26" s="500"/>
      <c r="ZC26" s="500"/>
      <c r="ZD26" s="500"/>
      <c r="ZE26" s="500"/>
      <c r="ZF26" s="500"/>
      <c r="ZG26" s="500"/>
      <c r="ZH26" s="500"/>
      <c r="ZI26" s="500"/>
      <c r="ZJ26" s="500"/>
      <c r="ZK26" s="500"/>
      <c r="ZL26" s="500"/>
      <c r="ZM26" s="500"/>
      <c r="ZN26" s="500"/>
      <c r="ZO26" s="500"/>
      <c r="ZP26" s="500"/>
      <c r="ZQ26" s="500"/>
      <c r="ZR26" s="500"/>
      <c r="ZS26" s="500"/>
      <c r="ZT26" s="500"/>
      <c r="ZU26" s="500"/>
      <c r="ZV26" s="500"/>
      <c r="ZW26" s="500"/>
      <c r="ZX26" s="500"/>
      <c r="ZY26" s="500"/>
      <c r="ZZ26" s="500"/>
      <c r="AAA26" s="500"/>
      <c r="AAB26" s="500"/>
      <c r="AAC26" s="500"/>
      <c r="AAD26" s="500"/>
      <c r="AAE26" s="500"/>
      <c r="AAF26" s="500"/>
      <c r="AAG26" s="500"/>
      <c r="AAH26" s="500"/>
      <c r="AAI26" s="500"/>
      <c r="AAJ26" s="500"/>
      <c r="AAK26" s="500"/>
      <c r="AAL26" s="500"/>
      <c r="AAM26" s="500"/>
      <c r="AAN26" s="500"/>
      <c r="AAO26" s="500"/>
      <c r="AAP26" s="500"/>
      <c r="AAQ26" s="500"/>
      <c r="AAR26" s="500"/>
      <c r="AAS26" s="500"/>
      <c r="AAT26" s="500"/>
      <c r="AAU26" s="500"/>
      <c r="AAV26" s="500"/>
      <c r="AAW26" s="500"/>
      <c r="AAX26" s="500"/>
      <c r="AAY26" s="500"/>
      <c r="AAZ26" s="500"/>
      <c r="ABA26" s="500"/>
      <c r="ABB26" s="500"/>
      <c r="ABC26" s="500"/>
      <c r="ABD26" s="500"/>
      <c r="ABE26" s="500"/>
      <c r="ABF26" s="500"/>
      <c r="ABG26" s="500"/>
      <c r="ABH26" s="500"/>
      <c r="ABI26" s="500"/>
      <c r="ABJ26" s="500"/>
      <c r="ABK26" s="500"/>
      <c r="ABL26" s="500"/>
      <c r="ABM26" s="500"/>
      <c r="ABN26" s="500"/>
      <c r="ABO26" s="500"/>
      <c r="ABP26" s="500"/>
      <c r="ABQ26" s="500"/>
      <c r="ABR26" s="500"/>
      <c r="ABS26" s="500"/>
      <c r="ABT26" s="500"/>
      <c r="ABU26" s="500"/>
      <c r="ABV26" s="500"/>
      <c r="ABW26" s="500"/>
      <c r="ABX26" s="500"/>
      <c r="ABY26" s="500"/>
      <c r="ABZ26" s="500"/>
      <c r="ACA26" s="500"/>
      <c r="ACB26" s="500"/>
      <c r="ACC26" s="500"/>
      <c r="ACD26" s="500"/>
      <c r="ACE26" s="500"/>
      <c r="ACF26" s="500"/>
      <c r="ACG26" s="500"/>
      <c r="ACH26" s="500"/>
      <c r="ACI26" s="500"/>
      <c r="ACJ26" s="500"/>
      <c r="ACK26" s="500"/>
      <c r="ACL26" s="500"/>
      <c r="ACM26" s="500"/>
      <c r="ACN26" s="500"/>
      <c r="ACO26" s="500"/>
      <c r="ACP26" s="500"/>
      <c r="ACQ26" s="500"/>
      <c r="ACR26" s="500"/>
      <c r="ACS26" s="500"/>
      <c r="ACT26" s="500"/>
      <c r="ACU26" s="500"/>
      <c r="ACV26" s="500"/>
      <c r="ACW26" s="500"/>
      <c r="ACX26" s="500"/>
      <c r="ACY26" s="500"/>
      <c r="ACZ26" s="500"/>
      <c r="ADA26" s="500"/>
      <c r="ADB26" s="500"/>
      <c r="ADC26" s="500"/>
      <c r="ADD26" s="500"/>
      <c r="ADE26" s="500"/>
      <c r="ADF26" s="500"/>
      <c r="ADG26" s="500"/>
      <c r="ADH26" s="500"/>
      <c r="ADI26" s="500"/>
      <c r="ADJ26" s="500"/>
      <c r="ADK26" s="500"/>
      <c r="ADL26" s="500"/>
      <c r="ADM26" s="500"/>
      <c r="ADN26" s="500"/>
      <c r="ADO26" s="500"/>
      <c r="ADP26" s="500"/>
      <c r="ADQ26" s="500"/>
      <c r="ADR26" s="500"/>
      <c r="ADS26" s="500"/>
      <c r="ADT26" s="500"/>
      <c r="ADU26" s="500"/>
      <c r="ADV26" s="500"/>
      <c r="ADW26" s="500"/>
      <c r="ADX26" s="500"/>
      <c r="ADY26" s="500"/>
      <c r="ADZ26" s="500"/>
      <c r="AEA26" s="500"/>
      <c r="AEB26" s="500"/>
      <c r="AEC26" s="500"/>
      <c r="AED26" s="500"/>
      <c r="AEE26" s="500"/>
      <c r="AEF26" s="500"/>
      <c r="AEG26" s="500"/>
      <c r="AEH26" s="500"/>
      <c r="AEI26" s="500"/>
      <c r="AEJ26" s="500"/>
      <c r="AEK26" s="500"/>
      <c r="AEL26" s="500"/>
      <c r="AEM26" s="500"/>
      <c r="AEN26" s="500"/>
      <c r="AEO26" s="500"/>
      <c r="AEP26" s="500"/>
      <c r="AEQ26" s="500"/>
      <c r="AER26" s="500"/>
      <c r="AES26" s="500"/>
      <c r="AET26" s="500"/>
      <c r="AEU26" s="500"/>
      <c r="AEV26" s="500"/>
      <c r="AEW26" s="500"/>
      <c r="AEX26" s="500"/>
      <c r="AEY26" s="500"/>
      <c r="AEZ26" s="500"/>
      <c r="AFA26" s="500"/>
      <c r="AFB26" s="500"/>
      <c r="AFC26" s="500"/>
      <c r="AFD26" s="500"/>
      <c r="AFE26" s="500"/>
      <c r="AFF26" s="500"/>
      <c r="AFG26" s="500"/>
      <c r="AFH26" s="500"/>
      <c r="AFI26" s="500"/>
      <c r="AFJ26" s="500"/>
      <c r="AFK26" s="500"/>
      <c r="AFL26" s="500"/>
      <c r="AFM26" s="500"/>
      <c r="AFN26" s="500"/>
      <c r="AFO26" s="500"/>
      <c r="AFP26" s="500"/>
      <c r="AFQ26" s="500"/>
      <c r="AFR26" s="500"/>
      <c r="AFS26" s="500"/>
      <c r="AFT26" s="500"/>
      <c r="AFU26" s="500"/>
      <c r="AFV26" s="500"/>
      <c r="AFW26" s="500"/>
      <c r="AFX26" s="500"/>
      <c r="AFY26" s="500"/>
      <c r="AFZ26" s="500"/>
      <c r="AGA26" s="500"/>
      <c r="AGB26" s="500"/>
      <c r="AGC26" s="500"/>
      <c r="AGD26" s="500"/>
      <c r="AGE26" s="500"/>
      <c r="AGF26" s="500"/>
      <c r="AGG26" s="500"/>
      <c r="AGH26" s="500"/>
      <c r="AGI26" s="500"/>
      <c r="AGJ26" s="500"/>
      <c r="AGK26" s="500"/>
      <c r="AGL26" s="500"/>
      <c r="AGM26" s="500"/>
      <c r="AGN26" s="500"/>
      <c r="AGO26" s="500"/>
      <c r="AGP26" s="500"/>
      <c r="AGQ26" s="500"/>
      <c r="AGR26" s="500"/>
      <c r="AGS26" s="500"/>
      <c r="AGT26" s="500"/>
      <c r="AGU26" s="500"/>
      <c r="AGV26" s="500"/>
      <c r="AGW26" s="500"/>
      <c r="AGX26" s="500"/>
      <c r="AGY26" s="500"/>
      <c r="AGZ26" s="500"/>
      <c r="AHA26" s="500"/>
      <c r="AHB26" s="500"/>
      <c r="AHC26" s="500"/>
      <c r="AHD26" s="500"/>
      <c r="AHE26" s="500"/>
      <c r="AHF26" s="500"/>
      <c r="AHG26" s="500"/>
      <c r="AHH26" s="500"/>
      <c r="AHI26" s="500"/>
      <c r="AHJ26" s="500"/>
      <c r="AHK26" s="500"/>
      <c r="AHL26" s="500"/>
      <c r="AHM26" s="500"/>
      <c r="AHN26" s="500"/>
      <c r="AHO26" s="500"/>
      <c r="AHP26" s="500"/>
      <c r="AHQ26" s="500"/>
      <c r="AHR26" s="500"/>
      <c r="AHS26" s="500"/>
      <c r="AHT26" s="500"/>
      <c r="AHU26" s="500"/>
      <c r="AHV26" s="500"/>
      <c r="AHW26" s="500"/>
      <c r="AHX26" s="500"/>
      <c r="AHY26" s="500"/>
      <c r="AHZ26" s="500"/>
      <c r="AIA26" s="500"/>
      <c r="AIB26" s="500"/>
      <c r="AIC26" s="500"/>
      <c r="AID26" s="500"/>
      <c r="AIE26" s="500"/>
      <c r="AIF26" s="500"/>
      <c r="AIG26" s="500"/>
      <c r="AIH26" s="500"/>
      <c r="AII26" s="500"/>
      <c r="AIJ26" s="500"/>
      <c r="AIK26" s="500"/>
      <c r="AIL26" s="500"/>
      <c r="AIM26" s="500"/>
      <c r="AIN26" s="500"/>
      <c r="AIO26" s="500"/>
      <c r="AIP26" s="500"/>
      <c r="AIQ26" s="500"/>
      <c r="AIR26" s="500"/>
      <c r="AIS26" s="500"/>
      <c r="AIT26" s="500"/>
      <c r="AIU26" s="500"/>
      <c r="AIV26" s="500"/>
      <c r="AIW26" s="500"/>
      <c r="AIX26" s="500"/>
      <c r="AIY26" s="500"/>
      <c r="AIZ26" s="500"/>
      <c r="AJA26" s="500"/>
      <c r="AJB26" s="500"/>
      <c r="AJC26" s="500"/>
      <c r="AJD26" s="500"/>
      <c r="AJE26" s="500"/>
      <c r="AJF26" s="500"/>
      <c r="AJG26" s="500"/>
      <c r="AJH26" s="500"/>
      <c r="AJI26" s="500"/>
      <c r="AJJ26" s="500"/>
      <c r="AJK26" s="500"/>
      <c r="AJL26" s="500"/>
      <c r="AJM26" s="500"/>
      <c r="AJN26" s="500"/>
      <c r="AJO26" s="500"/>
      <c r="AJP26" s="500"/>
      <c r="AJQ26" s="500"/>
      <c r="AJR26" s="500"/>
      <c r="AJS26" s="500"/>
      <c r="AJT26" s="500"/>
      <c r="AJU26" s="500"/>
      <c r="AJV26" s="500"/>
      <c r="AJW26" s="500"/>
      <c r="AJX26" s="500"/>
      <c r="AJY26" s="500"/>
      <c r="AJZ26" s="500"/>
      <c r="AKA26" s="500"/>
      <c r="AKB26" s="500"/>
      <c r="AKC26" s="500"/>
      <c r="AKD26" s="500"/>
      <c r="AKE26" s="500"/>
      <c r="AKF26" s="500"/>
      <c r="AKG26" s="500"/>
      <c r="AKH26" s="500"/>
      <c r="AKI26" s="500"/>
      <c r="AKJ26" s="500"/>
      <c r="AKK26" s="500"/>
      <c r="AKL26" s="500"/>
      <c r="AKM26" s="500"/>
      <c r="AKN26" s="500"/>
      <c r="AKO26" s="500"/>
      <c r="AKP26" s="500"/>
      <c r="AKQ26" s="500"/>
      <c r="AKR26" s="500"/>
      <c r="AKS26" s="500"/>
      <c r="AKT26" s="500"/>
      <c r="AKU26" s="500"/>
      <c r="AKV26" s="500"/>
      <c r="AKW26" s="500"/>
      <c r="AKX26" s="500"/>
      <c r="AKY26" s="500"/>
      <c r="AKZ26" s="500"/>
      <c r="ALA26" s="500"/>
      <c r="ALB26" s="500"/>
      <c r="ALC26" s="500"/>
      <c r="ALD26" s="500"/>
      <c r="ALE26" s="500"/>
      <c r="ALF26" s="500"/>
      <c r="ALG26" s="500"/>
      <c r="ALH26" s="500"/>
      <c r="ALI26" s="500"/>
      <c r="ALJ26" s="500"/>
      <c r="ALK26" s="500"/>
      <c r="ALL26" s="500"/>
      <c r="ALM26" s="500"/>
      <c r="ALN26" s="500"/>
      <c r="ALO26" s="500"/>
      <c r="ALP26" s="500"/>
      <c r="ALQ26" s="500"/>
      <c r="ALR26" s="500"/>
      <c r="ALS26" s="500"/>
      <c r="ALT26" s="500"/>
      <c r="ALU26" s="500"/>
      <c r="ALV26" s="500"/>
      <c r="ALW26" s="500"/>
      <c r="ALX26" s="500"/>
      <c r="ALY26" s="500"/>
      <c r="ALZ26" s="500"/>
      <c r="AMA26" s="500"/>
      <c r="AMB26" s="500"/>
      <c r="AMC26" s="500"/>
      <c r="AMD26" s="500"/>
      <c r="AME26" s="500"/>
      <c r="AMF26" s="500"/>
      <c r="AMG26" s="500"/>
      <c r="AMH26" s="500"/>
      <c r="AMI26" s="500"/>
      <c r="AMJ26" s="500"/>
      <c r="AMK26" s="500"/>
      <c r="AML26" s="500"/>
    </row>
    <row r="27" spans="1:1026" s="38" customFormat="1" x14ac:dyDescent="0.25">
      <c r="A27" s="554">
        <v>22</v>
      </c>
      <c r="B27" s="554" t="s">
        <v>86</v>
      </c>
      <c r="C27" s="1026" t="s">
        <v>107</v>
      </c>
      <c r="D27" s="419">
        <v>0</v>
      </c>
      <c r="E27" s="419">
        <v>1</v>
      </c>
      <c r="F27" s="419">
        <v>0.8</v>
      </c>
      <c r="G27" s="419">
        <v>0.6</v>
      </c>
      <c r="H27" s="419">
        <v>0.45</v>
      </c>
      <c r="I27" s="419">
        <v>0.84199999999999997</v>
      </c>
      <c r="J27" s="555">
        <v>0.93</v>
      </c>
      <c r="K27" s="1151">
        <f t="shared" si="0"/>
        <v>0.66028571428571425</v>
      </c>
      <c r="L27" s="1151">
        <f>'1.2.'!O27</f>
        <v>0.27745454545454551</v>
      </c>
      <c r="M27" s="1151">
        <f>'1.1.'!X29</f>
        <v>0.95688461538461522</v>
      </c>
      <c r="N27" s="1168">
        <f t="shared" si="1"/>
        <v>0.63154162504162503</v>
      </c>
      <c r="O27" s="556"/>
    </row>
    <row r="28" spans="1:1026" s="38" customFormat="1" x14ac:dyDescent="0.25">
      <c r="A28" s="579">
        <v>23</v>
      </c>
      <c r="B28" s="579" t="s">
        <v>86</v>
      </c>
      <c r="C28" s="1026" t="s">
        <v>108</v>
      </c>
      <c r="D28" s="419">
        <v>0.45500000000000002</v>
      </c>
      <c r="E28" s="419">
        <v>0.54500000000000004</v>
      </c>
      <c r="F28" s="1170">
        <v>0.8</v>
      </c>
      <c r="G28" s="1170">
        <v>0.64</v>
      </c>
      <c r="H28" s="1170">
        <v>0.55000000000000004</v>
      </c>
      <c r="I28" s="419">
        <v>0.87</v>
      </c>
      <c r="J28" s="581">
        <v>1</v>
      </c>
      <c r="K28" s="1151">
        <f>AVERAGE(D28:J28)</f>
        <v>0.69428571428571428</v>
      </c>
      <c r="L28" s="1151">
        <f>'1.2.'!O28</f>
        <v>0.47427272727272723</v>
      </c>
      <c r="M28" s="1151">
        <f>'1.1.'!X30</f>
        <v>1.0684615384615386</v>
      </c>
      <c r="N28" s="1168">
        <f t="shared" si="1"/>
        <v>0.74567332667332664</v>
      </c>
      <c r="O28" s="580"/>
    </row>
    <row r="29" spans="1:1026" s="38" customFormat="1" ht="25.5" x14ac:dyDescent="0.25">
      <c r="A29" s="608">
        <v>24</v>
      </c>
      <c r="B29" s="608" t="s">
        <v>86</v>
      </c>
      <c r="C29" s="1026" t="s">
        <v>109</v>
      </c>
      <c r="D29" s="419">
        <v>1</v>
      </c>
      <c r="E29" s="419">
        <v>0</v>
      </c>
      <c r="F29" s="419">
        <v>0.61599999999999999</v>
      </c>
      <c r="G29" s="419">
        <v>0.61299999999999999</v>
      </c>
      <c r="H29" s="419">
        <v>0.65</v>
      </c>
      <c r="I29" s="419">
        <v>0.85</v>
      </c>
      <c r="J29" s="610">
        <v>0.96899999999999997</v>
      </c>
      <c r="K29" s="1151">
        <f t="shared" si="0"/>
        <v>0.67114285714285715</v>
      </c>
      <c r="L29" s="1151">
        <f>'1.2.'!O29</f>
        <v>0.52181818181818185</v>
      </c>
      <c r="M29" s="1151">
        <f>'1.1.'!X31</f>
        <v>1.2038076923076924</v>
      </c>
      <c r="N29" s="1168">
        <f t="shared" si="1"/>
        <v>0.79892291042291053</v>
      </c>
      <c r="O29" s="609"/>
    </row>
    <row r="30" spans="1:1026" s="38" customFormat="1" x14ac:dyDescent="0.25">
      <c r="A30" s="635">
        <v>25</v>
      </c>
      <c r="B30" s="635" t="s">
        <v>86</v>
      </c>
      <c r="C30" s="1026" t="s">
        <v>110</v>
      </c>
      <c r="D30" s="419">
        <v>0</v>
      </c>
      <c r="E30" s="419">
        <v>1</v>
      </c>
      <c r="F30" s="419">
        <v>0.65</v>
      </c>
      <c r="G30" s="419">
        <v>0.7</v>
      </c>
      <c r="H30" s="419">
        <v>0.9</v>
      </c>
      <c r="I30" s="419">
        <v>0.81</v>
      </c>
      <c r="J30" s="637">
        <v>1</v>
      </c>
      <c r="K30" s="1151">
        <f t="shared" si="0"/>
        <v>0.72285714285714275</v>
      </c>
      <c r="L30" s="1151">
        <f>'1.2.'!O30</f>
        <v>0.51227272727272721</v>
      </c>
      <c r="M30" s="1151">
        <f>'1.1.'!X32</f>
        <v>1.002576923076923</v>
      </c>
      <c r="N30" s="1168">
        <f t="shared" si="1"/>
        <v>0.74590226440226426</v>
      </c>
      <c r="O30" s="636"/>
    </row>
    <row r="31" spans="1:1026" s="38" customFormat="1" ht="25.5" x14ac:dyDescent="0.25">
      <c r="A31" s="659">
        <v>26</v>
      </c>
      <c r="B31" s="659" t="s">
        <v>86</v>
      </c>
      <c r="C31" s="1148" t="s">
        <v>342</v>
      </c>
      <c r="D31" s="419">
        <v>0.36399999999999999</v>
      </c>
      <c r="E31" s="419">
        <v>0.63600000000000001</v>
      </c>
      <c r="F31" s="1170">
        <v>0.7</v>
      </c>
      <c r="G31" s="1170">
        <v>0.6</v>
      </c>
      <c r="H31" s="1170">
        <v>0.7</v>
      </c>
      <c r="I31" s="419">
        <v>0.8</v>
      </c>
      <c r="J31" s="661">
        <v>1</v>
      </c>
      <c r="K31" s="1151">
        <f t="shared" si="0"/>
        <v>0.68571428571428572</v>
      </c>
      <c r="L31" s="1151">
        <f>'1.2.'!O31</f>
        <v>0.41809090909090901</v>
      </c>
      <c r="M31" s="1151">
        <f>'1.1.'!X33</f>
        <v>1.2148846153846156</v>
      </c>
      <c r="N31" s="1168">
        <f t="shared" si="1"/>
        <v>0.77289660339660349</v>
      </c>
      <c r="O31" s="660"/>
    </row>
    <row r="32" spans="1:1026" s="38" customFormat="1" x14ac:dyDescent="0.25">
      <c r="A32" s="683">
        <v>27</v>
      </c>
      <c r="B32" s="683" t="s">
        <v>86</v>
      </c>
      <c r="C32" s="1026" t="s">
        <v>112</v>
      </c>
      <c r="D32" s="419">
        <v>0</v>
      </c>
      <c r="E32" s="419">
        <v>1</v>
      </c>
      <c r="F32" s="419">
        <v>0.5</v>
      </c>
      <c r="G32" s="419">
        <v>0.36</v>
      </c>
      <c r="H32" s="419">
        <v>0.3</v>
      </c>
      <c r="I32" s="419">
        <v>0.9</v>
      </c>
      <c r="J32" s="685">
        <v>0.9</v>
      </c>
      <c r="K32" s="1151">
        <f t="shared" si="0"/>
        <v>0.56571428571428561</v>
      </c>
      <c r="L32" s="1151">
        <f>'1.2.'!O32</f>
        <v>0.39390909090909093</v>
      </c>
      <c r="M32" s="1151">
        <f>'1.1.'!X34</f>
        <v>1.0508076923076921</v>
      </c>
      <c r="N32" s="1168">
        <f t="shared" si="1"/>
        <v>0.67014368964368953</v>
      </c>
      <c r="O32" s="684"/>
    </row>
    <row r="33" spans="1:15" s="38" customFormat="1" ht="25.5" x14ac:dyDescent="0.25">
      <c r="A33" s="709">
        <v>28</v>
      </c>
      <c r="B33" s="709" t="s">
        <v>86</v>
      </c>
      <c r="C33" s="1148" t="s">
        <v>343</v>
      </c>
      <c r="D33" s="419">
        <v>0</v>
      </c>
      <c r="E33" s="419">
        <v>1</v>
      </c>
      <c r="F33" s="419">
        <v>1</v>
      </c>
      <c r="G33" s="419">
        <v>0.81599999999999995</v>
      </c>
      <c r="H33" s="419">
        <v>0.35</v>
      </c>
      <c r="I33" s="419">
        <v>0.84199999999999997</v>
      </c>
      <c r="J33" s="711">
        <v>1</v>
      </c>
      <c r="K33" s="1151">
        <f t="shared" si="0"/>
        <v>0.71542857142857141</v>
      </c>
      <c r="L33" s="1151">
        <f>'1.2.'!O33</f>
        <v>0.38363636363636372</v>
      </c>
      <c r="M33" s="1151">
        <f>'1.1.'!X35</f>
        <v>1.0670769230769233</v>
      </c>
      <c r="N33" s="1168">
        <f t="shared" si="1"/>
        <v>0.72204728604728619</v>
      </c>
      <c r="O33" s="710"/>
    </row>
    <row r="34" spans="1:15" s="38" customFormat="1" ht="38.25" x14ac:dyDescent="0.25">
      <c r="A34" s="734">
        <v>29</v>
      </c>
      <c r="B34" s="734" t="s">
        <v>86</v>
      </c>
      <c r="C34" s="1148" t="s">
        <v>345</v>
      </c>
      <c r="D34" s="419">
        <v>1</v>
      </c>
      <c r="E34" s="419">
        <v>0</v>
      </c>
      <c r="F34" s="419">
        <v>0.4</v>
      </c>
      <c r="G34" s="419">
        <v>0.26</v>
      </c>
      <c r="H34" s="419">
        <v>0.1</v>
      </c>
      <c r="I34" s="419">
        <v>0.78</v>
      </c>
      <c r="J34" s="736">
        <v>0.8</v>
      </c>
      <c r="K34" s="1151">
        <f t="shared" si="0"/>
        <v>0.47714285714285715</v>
      </c>
      <c r="L34" s="1151">
        <f>'1.2.'!O34</f>
        <v>0.23909090909090913</v>
      </c>
      <c r="M34" s="1151">
        <f>'1.1.'!X36</f>
        <v>1.0587692307692309</v>
      </c>
      <c r="N34" s="1168">
        <f t="shared" si="1"/>
        <v>0.59166766566766571</v>
      </c>
      <c r="O34" s="735"/>
    </row>
    <row r="35" spans="1:15" s="38" customFormat="1" x14ac:dyDescent="0.25">
      <c r="A35" s="758">
        <v>30</v>
      </c>
      <c r="B35" s="758" t="s">
        <v>86</v>
      </c>
      <c r="C35" s="1026" t="s">
        <v>114</v>
      </c>
      <c r="D35" s="419">
        <v>0</v>
      </c>
      <c r="E35" s="419">
        <v>1</v>
      </c>
      <c r="F35" s="419">
        <v>0.42899999999999999</v>
      </c>
      <c r="G35" s="419">
        <v>0.4</v>
      </c>
      <c r="H35" s="419">
        <v>0.3</v>
      </c>
      <c r="I35" s="419">
        <v>0.85599999999999998</v>
      </c>
      <c r="J35" s="760">
        <v>1</v>
      </c>
      <c r="K35" s="1151">
        <f t="shared" si="0"/>
        <v>0.56928571428571428</v>
      </c>
      <c r="L35" s="1151">
        <f>'1.2.'!O35</f>
        <v>0.4101818181818182</v>
      </c>
      <c r="M35" s="1151">
        <f>'1.1.'!X37</f>
        <v>1.0761923076923077</v>
      </c>
      <c r="N35" s="1168">
        <f t="shared" si="1"/>
        <v>0.68521994671994679</v>
      </c>
      <c r="O35" s="759"/>
    </row>
    <row r="36" spans="1:15" s="38" customFormat="1" ht="25.5" x14ac:dyDescent="0.25">
      <c r="A36" s="783">
        <v>31</v>
      </c>
      <c r="B36" s="783" t="s">
        <v>86</v>
      </c>
      <c r="C36" s="1148" t="s">
        <v>344</v>
      </c>
      <c r="D36" s="419">
        <v>1</v>
      </c>
      <c r="E36" s="419">
        <v>0</v>
      </c>
      <c r="F36" s="419">
        <v>0.5</v>
      </c>
      <c r="G36" s="419">
        <v>0.45</v>
      </c>
      <c r="H36" s="419">
        <v>0.5</v>
      </c>
      <c r="I36" s="419">
        <v>0.8</v>
      </c>
      <c r="J36" s="785">
        <v>0.91</v>
      </c>
      <c r="K36" s="1151">
        <f t="shared" si="0"/>
        <v>0.59428571428571431</v>
      </c>
      <c r="L36" s="1151">
        <f>'1.2.'!O36</f>
        <v>0.35605454545454546</v>
      </c>
      <c r="M36" s="1151">
        <f>'1.1.'!X38</f>
        <v>0.99749999999999983</v>
      </c>
      <c r="N36" s="1168">
        <f t="shared" si="1"/>
        <v>0.64928008658008651</v>
      </c>
      <c r="O36" s="784"/>
    </row>
    <row r="37" spans="1:15" s="38" customFormat="1" x14ac:dyDescent="0.25">
      <c r="A37" s="808">
        <v>32</v>
      </c>
      <c r="B37" s="808" t="s">
        <v>86</v>
      </c>
      <c r="C37" s="1026" t="s">
        <v>115</v>
      </c>
      <c r="D37" s="419">
        <v>0</v>
      </c>
      <c r="E37" s="419">
        <v>1</v>
      </c>
      <c r="F37" s="419">
        <v>0.42499999999999999</v>
      </c>
      <c r="G37" s="419">
        <v>0.26800000000000002</v>
      </c>
      <c r="H37" s="419">
        <v>0.375</v>
      </c>
      <c r="I37" s="419">
        <v>0.93</v>
      </c>
      <c r="J37" s="810">
        <v>0.97</v>
      </c>
      <c r="K37" s="1151">
        <f t="shared" si="0"/>
        <v>0.56685714285714284</v>
      </c>
      <c r="L37" s="1151">
        <f>'1.2.'!O37</f>
        <v>0.32090909090909092</v>
      </c>
      <c r="M37" s="1151">
        <f>'1.1.'!X39</f>
        <v>1.0814999999999999</v>
      </c>
      <c r="N37" s="1168">
        <f t="shared" si="1"/>
        <v>0.65642207792207785</v>
      </c>
      <c r="O37" s="809"/>
    </row>
    <row r="38" spans="1:15" s="38" customFormat="1" ht="25.5" x14ac:dyDescent="0.25">
      <c r="A38" s="828">
        <v>33</v>
      </c>
      <c r="B38" s="828" t="s">
        <v>86</v>
      </c>
      <c r="C38" s="1026" t="s">
        <v>116</v>
      </c>
      <c r="D38" s="419">
        <v>0</v>
      </c>
      <c r="E38" s="419">
        <v>1</v>
      </c>
      <c r="F38" s="419">
        <v>0.49</v>
      </c>
      <c r="G38" s="419">
        <v>0.58299999999999996</v>
      </c>
      <c r="H38" s="419">
        <v>0.6</v>
      </c>
      <c r="I38" s="419">
        <v>0.81100000000000005</v>
      </c>
      <c r="J38" s="830">
        <v>0.98</v>
      </c>
      <c r="K38" s="1151">
        <f t="shared" si="0"/>
        <v>0.63771428571428579</v>
      </c>
      <c r="L38" s="1151">
        <f>'1.2.'!O38</f>
        <v>0.49022727272727279</v>
      </c>
      <c r="M38" s="1151">
        <f>'1.1.'!X40</f>
        <v>1.0913076923076923</v>
      </c>
      <c r="N38" s="1168">
        <f t="shared" si="1"/>
        <v>0.73974975024975043</v>
      </c>
      <c r="O38" s="829"/>
    </row>
    <row r="39" spans="1:15" s="38" customFormat="1" x14ac:dyDescent="0.25">
      <c r="A39" s="851">
        <v>34</v>
      </c>
      <c r="B39" s="851" t="s">
        <v>86</v>
      </c>
      <c r="C39" s="1026" t="s">
        <v>117</v>
      </c>
      <c r="D39" s="419">
        <v>0</v>
      </c>
      <c r="E39" s="419">
        <v>1</v>
      </c>
      <c r="F39" s="1170">
        <v>0.7</v>
      </c>
      <c r="G39" s="1170">
        <v>0.9</v>
      </c>
      <c r="H39" s="1170">
        <v>0.7</v>
      </c>
      <c r="I39" s="419">
        <v>0.91</v>
      </c>
      <c r="J39" s="853">
        <v>1</v>
      </c>
      <c r="K39" s="1151">
        <f t="shared" si="0"/>
        <v>0.74428571428571433</v>
      </c>
      <c r="L39" s="1151">
        <f>'1.2.'!O39</f>
        <v>0.47836363636363632</v>
      </c>
      <c r="M39" s="1151">
        <f>'1.1.'!X41</f>
        <v>1.0862307692307693</v>
      </c>
      <c r="N39" s="1168">
        <f t="shared" si="1"/>
        <v>0.76962670662670662</v>
      </c>
      <c r="O39" s="852"/>
    </row>
    <row r="40" spans="1:15" s="38" customFormat="1" x14ac:dyDescent="0.25">
      <c r="A40" s="874">
        <v>35</v>
      </c>
      <c r="B40" s="874" t="s">
        <v>86</v>
      </c>
      <c r="C40" s="1026" t="s">
        <v>118</v>
      </c>
      <c r="D40" s="419">
        <v>1</v>
      </c>
      <c r="E40" s="419">
        <v>0</v>
      </c>
      <c r="F40" s="1170">
        <v>0.9</v>
      </c>
      <c r="G40" s="1170">
        <v>0.83</v>
      </c>
      <c r="H40" s="419">
        <v>1</v>
      </c>
      <c r="I40" s="1170">
        <v>0</v>
      </c>
      <c r="J40" s="1203">
        <v>0</v>
      </c>
      <c r="K40" s="1151">
        <f t="shared" si="0"/>
        <v>0.53285714285714281</v>
      </c>
      <c r="L40" s="1151">
        <f>'1.2.'!O40</f>
        <v>0.41736363636363638</v>
      </c>
      <c r="M40" s="1151">
        <f>'1.1.'!X42</f>
        <v>0.98596153846153833</v>
      </c>
      <c r="N40" s="1168">
        <f t="shared" si="1"/>
        <v>0.64539410589410584</v>
      </c>
      <c r="O40" s="875"/>
    </row>
    <row r="41" spans="1:15" s="38" customFormat="1" x14ac:dyDescent="0.25">
      <c r="A41" s="896">
        <v>36</v>
      </c>
      <c r="B41" s="896" t="s">
        <v>86</v>
      </c>
      <c r="C41" s="1026" t="s">
        <v>119</v>
      </c>
      <c r="D41" s="419">
        <v>0</v>
      </c>
      <c r="E41" s="419">
        <v>1</v>
      </c>
      <c r="F41" s="419">
        <v>0.88700000000000001</v>
      </c>
      <c r="G41" s="419">
        <v>0.53300000000000003</v>
      </c>
      <c r="H41" s="419">
        <v>0.8</v>
      </c>
      <c r="I41" s="419">
        <v>0.873</v>
      </c>
      <c r="J41" s="898">
        <v>1</v>
      </c>
      <c r="K41" s="1151">
        <f t="shared" si="0"/>
        <v>0.72757142857142854</v>
      </c>
      <c r="L41" s="1151">
        <f>'1.2.'!O41</f>
        <v>0.38336363636363641</v>
      </c>
      <c r="M41" s="1151">
        <f>'1.1.'!X43</f>
        <v>1.0478076923076922</v>
      </c>
      <c r="N41" s="1168">
        <f t="shared" si="1"/>
        <v>0.71958091908091903</v>
      </c>
      <c r="O41" s="897"/>
    </row>
    <row r="42" spans="1:15" s="38" customFormat="1" x14ac:dyDescent="0.25">
      <c r="A42" s="919">
        <v>37</v>
      </c>
      <c r="B42" s="919" t="s">
        <v>86</v>
      </c>
      <c r="C42" s="1026" t="s">
        <v>120</v>
      </c>
      <c r="D42" s="419">
        <v>1</v>
      </c>
      <c r="E42" s="419">
        <v>0</v>
      </c>
      <c r="F42" s="1170">
        <v>0.6</v>
      </c>
      <c r="G42" s="1170">
        <v>0.7</v>
      </c>
      <c r="H42" s="1170">
        <v>0.5</v>
      </c>
      <c r="I42" s="419">
        <v>0.93</v>
      </c>
      <c r="J42" s="921">
        <v>0.87</v>
      </c>
      <c r="K42" s="1151">
        <f t="shared" si="0"/>
        <v>0.65714285714285714</v>
      </c>
      <c r="L42" s="1151">
        <f>'1.2.'!O42</f>
        <v>0.36274545454545448</v>
      </c>
      <c r="M42" s="1151">
        <f>'1.1.'!X44</f>
        <v>0.86180769230769227</v>
      </c>
      <c r="N42" s="1168">
        <f t="shared" si="1"/>
        <v>0.6272320013320013</v>
      </c>
      <c r="O42" s="920"/>
    </row>
    <row r="43" spans="1:15" s="38" customFormat="1" x14ac:dyDescent="0.25">
      <c r="A43" s="941">
        <v>38</v>
      </c>
      <c r="B43" s="941" t="s">
        <v>86</v>
      </c>
      <c r="C43" s="1026" t="s">
        <v>121</v>
      </c>
      <c r="D43" s="419">
        <v>0.56000000000000005</v>
      </c>
      <c r="E43" s="419">
        <v>0.54</v>
      </c>
      <c r="F43" s="419">
        <v>0.44400000000000001</v>
      </c>
      <c r="G43" s="419">
        <v>0.36599999999999999</v>
      </c>
      <c r="H43" s="419">
        <v>0.19</v>
      </c>
      <c r="I43" s="419">
        <v>0.85</v>
      </c>
      <c r="J43" s="943">
        <v>1</v>
      </c>
      <c r="K43" s="1151">
        <f t="shared" si="0"/>
        <v>0.56428571428571428</v>
      </c>
      <c r="L43" s="1151">
        <f>'1.2.'!O43</f>
        <v>0.18327272727272723</v>
      </c>
      <c r="M43" s="1151">
        <f>'1.1.'!X45</f>
        <v>1.0183846153846154</v>
      </c>
      <c r="N43" s="1168">
        <f t="shared" si="1"/>
        <v>0.58864768564768566</v>
      </c>
      <c r="O43" s="942"/>
    </row>
    <row r="44" spans="1:15" s="38" customFormat="1" ht="25.5" x14ac:dyDescent="0.25">
      <c r="A44" s="965">
        <v>39</v>
      </c>
      <c r="B44" s="965" t="s">
        <v>86</v>
      </c>
      <c r="C44" s="1148" t="s">
        <v>346</v>
      </c>
      <c r="D44" s="419">
        <v>0</v>
      </c>
      <c r="E44" s="419">
        <v>1</v>
      </c>
      <c r="F44" s="419">
        <v>0.53</v>
      </c>
      <c r="G44" s="419">
        <v>0.47499999999999998</v>
      </c>
      <c r="H44" s="419">
        <v>0.5</v>
      </c>
      <c r="I44" s="419">
        <v>0.876</v>
      </c>
      <c r="J44" s="1011">
        <v>0.876</v>
      </c>
      <c r="K44" s="1151">
        <f t="shared" si="0"/>
        <v>0.6081428571428571</v>
      </c>
      <c r="L44" s="1151">
        <f>'1.2.'!O44</f>
        <v>0.53027272727272734</v>
      </c>
      <c r="M44" s="1151">
        <f>'1.1.'!X46</f>
        <v>1.0564615384615386</v>
      </c>
      <c r="N44" s="1168">
        <f t="shared" si="1"/>
        <v>0.73162570762570767</v>
      </c>
      <c r="O44" s="966"/>
    </row>
    <row r="45" spans="1:15" s="38" customFormat="1" x14ac:dyDescent="0.25">
      <c r="A45" s="984">
        <v>40</v>
      </c>
      <c r="B45" s="984" t="s">
        <v>86</v>
      </c>
      <c r="C45" s="1026" t="s">
        <v>122</v>
      </c>
      <c r="D45" s="419">
        <v>0</v>
      </c>
      <c r="E45" s="419">
        <v>1</v>
      </c>
      <c r="F45" s="419">
        <v>0.82</v>
      </c>
      <c r="G45" s="419">
        <v>0.75</v>
      </c>
      <c r="H45" s="419">
        <v>0.75</v>
      </c>
      <c r="I45" s="419">
        <v>0.96</v>
      </c>
      <c r="J45" s="986">
        <v>1</v>
      </c>
      <c r="K45" s="1151">
        <f t="shared" si="0"/>
        <v>0.75428571428571423</v>
      </c>
      <c r="L45" s="1151">
        <f>'1.2.'!O45</f>
        <v>0.45813636363636367</v>
      </c>
      <c r="M45" s="1151">
        <f>'1.1.'!X47</f>
        <v>1.1083846153846153</v>
      </c>
      <c r="N45" s="1168">
        <f t="shared" si="1"/>
        <v>0.77360223110223103</v>
      </c>
      <c r="O45" s="985"/>
    </row>
    <row r="46" spans="1:15" s="38" customFormat="1" ht="51" x14ac:dyDescent="0.25">
      <c r="A46" s="1009">
        <v>41</v>
      </c>
      <c r="B46" s="1009" t="s">
        <v>86</v>
      </c>
      <c r="C46" s="1148" t="s">
        <v>347</v>
      </c>
      <c r="D46" s="419">
        <v>0.158</v>
      </c>
      <c r="E46" s="419">
        <v>0.84199999999999997</v>
      </c>
      <c r="F46" s="419">
        <v>0.4</v>
      </c>
      <c r="G46" s="419">
        <v>0.44700000000000001</v>
      </c>
      <c r="H46" s="419">
        <v>0.41</v>
      </c>
      <c r="I46" s="419">
        <v>1</v>
      </c>
      <c r="J46" s="1011">
        <v>1</v>
      </c>
      <c r="K46" s="1151">
        <f t="shared" si="0"/>
        <v>0.6081428571428571</v>
      </c>
      <c r="L46" s="1151">
        <f>'1.2.'!O46</f>
        <v>0.58045454545454545</v>
      </c>
      <c r="M46" s="1151">
        <f>'1.1.'!X48</f>
        <v>1.1972307692307691</v>
      </c>
      <c r="N46" s="1168">
        <f t="shared" si="1"/>
        <v>0.79527605727605721</v>
      </c>
      <c r="O46" s="1010"/>
    </row>
    <row r="47" spans="1:15" s="38" customFormat="1" x14ac:dyDescent="0.25">
      <c r="A47" s="1033">
        <v>42</v>
      </c>
      <c r="B47" s="1033" t="s">
        <v>86</v>
      </c>
      <c r="C47" s="1026" t="s">
        <v>124</v>
      </c>
      <c r="D47" s="419">
        <v>0</v>
      </c>
      <c r="E47" s="419">
        <v>1</v>
      </c>
      <c r="F47" s="419">
        <v>0.97499999999999998</v>
      </c>
      <c r="G47" s="419">
        <v>0.82</v>
      </c>
      <c r="H47" s="419">
        <v>0.6</v>
      </c>
      <c r="I47" s="419">
        <v>0.94</v>
      </c>
      <c r="J47" s="1035">
        <v>0.96</v>
      </c>
      <c r="K47" s="1151">
        <f t="shared" si="0"/>
        <v>0.75642857142857145</v>
      </c>
      <c r="L47" s="1151">
        <f>'1.2.'!O47</f>
        <v>0.45781818181818185</v>
      </c>
      <c r="M47" s="1151">
        <f>'1.1.'!X49</f>
        <v>0.9306923076923076</v>
      </c>
      <c r="N47" s="1168">
        <f t="shared" si="1"/>
        <v>0.71497968697968695</v>
      </c>
      <c r="O47" s="1034"/>
    </row>
    <row r="48" spans="1:15" s="38" customFormat="1" ht="25.5" x14ac:dyDescent="0.25">
      <c r="A48" s="1054">
        <v>43</v>
      </c>
      <c r="B48" s="1051" t="s">
        <v>86</v>
      </c>
      <c r="C48" s="1148" t="s">
        <v>338</v>
      </c>
      <c r="D48" s="419">
        <v>1</v>
      </c>
      <c r="E48" s="419">
        <v>0</v>
      </c>
      <c r="F48" s="419">
        <v>0.76700000000000002</v>
      </c>
      <c r="G48" s="419">
        <v>0.73799999999999999</v>
      </c>
      <c r="H48" s="419">
        <v>0.76700000000000002</v>
      </c>
      <c r="I48" s="419">
        <v>0.97</v>
      </c>
      <c r="J48" s="1053">
        <v>1</v>
      </c>
      <c r="K48" s="1151">
        <f t="shared" si="0"/>
        <v>0.74885714285714289</v>
      </c>
      <c r="L48" s="1151">
        <f>'1.2.'!O48</f>
        <v>0.44872727272727286</v>
      </c>
      <c r="M48" s="1151">
        <f>'1.1.'!X50</f>
        <v>1.2466153846153847</v>
      </c>
      <c r="N48" s="1168">
        <f t="shared" si="1"/>
        <v>0.81473326673326685</v>
      </c>
      <c r="O48" s="1052"/>
    </row>
    <row r="49" spans="1:15" x14ac:dyDescent="0.25">
      <c r="A49" s="42" t="s">
        <v>125</v>
      </c>
      <c r="B49" s="61" t="s">
        <v>86</v>
      </c>
      <c r="C49" s="61"/>
      <c r="D49" s="43">
        <f>AVERAGE(D6:D48)</f>
        <v>0.37668421052631579</v>
      </c>
      <c r="E49" s="43">
        <f t="shared" ref="E49:J49" si="2">AVERAGE(E6:E48)</f>
        <v>0.62594736842105247</v>
      </c>
      <c r="F49" s="43">
        <f t="shared" si="2"/>
        <v>0.65080487804878029</v>
      </c>
      <c r="G49" s="43">
        <f t="shared" si="2"/>
        <v>0.59887179487179465</v>
      </c>
      <c r="H49" s="43">
        <f t="shared" si="2"/>
        <v>0.54113157894736852</v>
      </c>
      <c r="I49" s="43">
        <f t="shared" si="2"/>
        <v>0.72102439024390264</v>
      </c>
      <c r="J49" s="43">
        <f t="shared" si="2"/>
        <v>0.82431578947368422</v>
      </c>
      <c r="K49" s="61"/>
      <c r="L49" s="61"/>
      <c r="M49" s="61"/>
      <c r="N49" s="61"/>
      <c r="O49" s="57"/>
    </row>
  </sheetData>
  <sheetProtection algorithmName="SHA-512" hashValue="4fABTp/I1SRBtgackpb57y10CaP0/8MPv81KEsQ/WDBZdVHmmFCGN+FCrB/edMzY0bK3KgJJfRXo5NqqLRpkUQ==" saltValue="j4qR+RVS9GFvjeaYU7KYFg==" spinCount="100000" sheet="1" objects="1" selectLockedCells="1" selectUnlockedCells="1"/>
  <sortState ref="A7:H34">
    <sortCondition ref="A7:A34"/>
  </sortState>
  <mergeCells count="12">
    <mergeCell ref="O3:O5"/>
    <mergeCell ref="A1:K1"/>
    <mergeCell ref="A2:K2"/>
    <mergeCell ref="A3:A5"/>
    <mergeCell ref="B3:B5"/>
    <mergeCell ref="C3:C5"/>
    <mergeCell ref="D3:E3"/>
    <mergeCell ref="F3:H3"/>
    <mergeCell ref="I3:I5"/>
    <mergeCell ref="J3:J5"/>
    <mergeCell ref="L3:L4"/>
    <mergeCell ref="M3:M4"/>
  </mergeCells>
  <pageMargins left="0.70866141732283472" right="0.70866141732283472" top="0.74803149606299213" bottom="0.74803149606299213" header="0.31496062992125984" footer="0.31496062992125984"/>
  <pageSetup paperSize="9" scale="56" firstPageNumber="2147483648" fitToWidth="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MJ51"/>
  <sheetViews>
    <sheetView zoomScale="70" zoomScaleNormal="70" workbookViewId="0">
      <pane xSplit="3" ySplit="7" topLeftCell="D8" activePane="bottomRight" state="frozen"/>
      <selection activeCell="K7" sqref="K7"/>
      <selection pane="topRight"/>
      <selection pane="bottomLeft"/>
      <selection pane="bottomRight" activeCell="K29" sqref="K29"/>
    </sheetView>
  </sheetViews>
  <sheetFormatPr defaultColWidth="8.85546875" defaultRowHeight="15" x14ac:dyDescent="0.25"/>
  <cols>
    <col min="1" max="1" width="8.5703125" style="67" customWidth="1"/>
    <col min="2" max="2" width="21.42578125" style="67" customWidth="1"/>
    <col min="3" max="3" width="33" style="67" customWidth="1"/>
    <col min="4" max="4" width="15.5703125" style="67" customWidth="1"/>
    <col min="5" max="5" width="14.85546875" style="67" customWidth="1"/>
    <col min="6" max="9" width="13.42578125" style="67" customWidth="1"/>
    <col min="10" max="10" width="20.7109375" style="67" customWidth="1"/>
    <col min="11" max="11" width="21" style="67" customWidth="1"/>
    <col min="12" max="12" width="21.28515625" style="67" customWidth="1"/>
    <col min="13" max="13" width="15.5703125" style="67" customWidth="1"/>
    <col min="14" max="14" width="13.5703125" style="67" customWidth="1"/>
    <col min="15" max="15" width="14.28515625" style="67" customWidth="1"/>
    <col min="16" max="16" width="16.5703125" style="67" customWidth="1"/>
    <col min="17" max="17" width="17.140625" style="67" customWidth="1"/>
    <col min="18" max="18" width="13.42578125" style="67" customWidth="1"/>
    <col min="19" max="19" width="12.28515625" style="67" customWidth="1"/>
    <col min="20" max="20" width="13" style="67" customWidth="1"/>
    <col min="21" max="21" width="8.28515625" style="67" customWidth="1"/>
    <col min="22" max="22" width="16.85546875" style="67" customWidth="1"/>
    <col min="23" max="16384" width="8.85546875" style="67"/>
  </cols>
  <sheetData>
    <row r="1" spans="1:22" ht="15" customHeight="1" x14ac:dyDescent="0.25">
      <c r="A1" s="1372" t="s">
        <v>161</v>
      </c>
      <c r="B1" s="1372"/>
      <c r="C1" s="1372"/>
      <c r="D1" s="1372"/>
      <c r="E1" s="1372"/>
      <c r="F1" s="1372"/>
      <c r="G1" s="1372"/>
      <c r="H1" s="1372"/>
      <c r="I1" s="1372"/>
      <c r="J1" s="1372"/>
      <c r="K1" s="1372"/>
      <c r="L1" s="1372"/>
      <c r="M1" s="1372"/>
      <c r="N1" s="1372"/>
      <c r="O1" s="1372"/>
      <c r="P1" s="1372"/>
      <c r="Q1" s="1372"/>
      <c r="R1" s="1372"/>
      <c r="S1" s="1372"/>
      <c r="T1" s="1372"/>
      <c r="U1" s="1372"/>
    </row>
    <row r="2" spans="1:22" ht="15" customHeight="1" x14ac:dyDescent="0.25">
      <c r="A2" s="1373" t="s">
        <v>162</v>
      </c>
      <c r="B2" s="1373"/>
      <c r="C2" s="1373"/>
      <c r="D2" s="1373"/>
      <c r="E2" s="1373"/>
      <c r="F2" s="1373"/>
      <c r="G2" s="1373"/>
      <c r="H2" s="1373"/>
      <c r="I2" s="1373"/>
      <c r="J2" s="1373"/>
      <c r="K2" s="1373"/>
      <c r="L2" s="1373"/>
      <c r="M2" s="1373"/>
      <c r="N2" s="1373"/>
      <c r="O2" s="1373"/>
      <c r="P2" s="1373"/>
      <c r="Q2" s="1373"/>
      <c r="R2" s="1373"/>
      <c r="S2" s="1373"/>
      <c r="T2" s="1373"/>
      <c r="U2" s="1373"/>
    </row>
    <row r="3" spans="1:22" ht="15.75" x14ac:dyDescent="0.25">
      <c r="A3" s="1374" t="s">
        <v>163</v>
      </c>
      <c r="B3" s="1374"/>
      <c r="C3" s="1374"/>
      <c r="D3" s="1374"/>
      <c r="E3" s="1374"/>
      <c r="F3" s="1374"/>
      <c r="G3" s="1374"/>
      <c r="H3" s="1374"/>
      <c r="I3" s="1374"/>
      <c r="J3" s="1374"/>
      <c r="K3" s="1374"/>
      <c r="L3" s="1374"/>
      <c r="M3" s="1374"/>
      <c r="N3" s="1374"/>
      <c r="O3" s="1374"/>
      <c r="P3" s="1374"/>
      <c r="Q3" s="1374"/>
      <c r="R3" s="1374"/>
      <c r="S3" s="1374"/>
      <c r="T3" s="1374"/>
      <c r="U3" s="1374"/>
    </row>
    <row r="4" spans="1:22" ht="15.75" x14ac:dyDescent="0.25">
      <c r="A4" s="1374"/>
      <c r="B4" s="1374"/>
      <c r="C4" s="1374"/>
      <c r="D4" s="1374"/>
      <c r="E4" s="1374"/>
      <c r="F4" s="1374"/>
      <c r="G4" s="1374"/>
      <c r="H4" s="1374"/>
      <c r="I4" s="1374"/>
      <c r="J4" s="1374"/>
      <c r="K4" s="1374"/>
      <c r="L4" s="1374"/>
      <c r="M4" s="1374"/>
      <c r="N4" s="1374"/>
      <c r="O4" s="1374"/>
      <c r="P4" s="1374"/>
      <c r="Q4" s="1374"/>
      <c r="R4" s="1374"/>
      <c r="S4" s="1374"/>
      <c r="T4" s="1374"/>
      <c r="U4" s="1374"/>
    </row>
    <row r="5" spans="1:22" ht="67.5" customHeight="1" x14ac:dyDescent="0.25">
      <c r="A5" s="1375" t="s">
        <v>50</v>
      </c>
      <c r="B5" s="1338" t="s">
        <v>51</v>
      </c>
      <c r="C5" s="1338" t="s">
        <v>164</v>
      </c>
      <c r="D5" s="1377" t="s">
        <v>165</v>
      </c>
      <c r="E5" s="1378"/>
      <c r="F5" s="1378"/>
      <c r="G5" s="1378" t="s">
        <v>166</v>
      </c>
      <c r="H5" s="1378"/>
      <c r="I5" s="1378"/>
      <c r="J5" s="1379" t="s">
        <v>167</v>
      </c>
      <c r="K5" s="1367"/>
      <c r="L5" s="1380"/>
      <c r="M5" s="1381" t="s">
        <v>168</v>
      </c>
      <c r="N5" s="1381"/>
      <c r="O5" s="1382"/>
      <c r="P5" s="1376" t="s">
        <v>169</v>
      </c>
      <c r="Q5" s="1384" t="s">
        <v>170</v>
      </c>
      <c r="R5" s="1375"/>
      <c r="S5" s="1375" t="s">
        <v>171</v>
      </c>
      <c r="T5" s="1375"/>
      <c r="U5" s="73" t="s">
        <v>172</v>
      </c>
      <c r="V5" s="1328" t="s">
        <v>61</v>
      </c>
    </row>
    <row r="6" spans="1:22" ht="19.5" customHeight="1" x14ac:dyDescent="0.25">
      <c r="A6" s="1375"/>
      <c r="B6" s="1338"/>
      <c r="C6" s="1338"/>
      <c r="D6" s="70" t="s">
        <v>173</v>
      </c>
      <c r="E6" s="69" t="s">
        <v>174</v>
      </c>
      <c r="F6" s="69" t="s">
        <v>175</v>
      </c>
      <c r="G6" s="69" t="s">
        <v>176</v>
      </c>
      <c r="H6" s="69" t="s">
        <v>177</v>
      </c>
      <c r="I6" s="69" t="s">
        <v>178</v>
      </c>
      <c r="J6" s="69" t="s">
        <v>179</v>
      </c>
      <c r="K6" s="69" t="s">
        <v>180</v>
      </c>
      <c r="L6" s="69" t="s">
        <v>181</v>
      </c>
      <c r="M6" s="69" t="s">
        <v>182</v>
      </c>
      <c r="N6" s="69" t="s">
        <v>183</v>
      </c>
      <c r="O6" s="71" t="s">
        <v>184</v>
      </c>
      <c r="P6" s="1383"/>
      <c r="Q6" s="70" t="s">
        <v>185</v>
      </c>
      <c r="R6" s="69" t="s">
        <v>186</v>
      </c>
      <c r="S6" s="69" t="s">
        <v>187</v>
      </c>
      <c r="T6" s="69" t="s">
        <v>188</v>
      </c>
      <c r="U6" s="74"/>
      <c r="V6" s="1329"/>
    </row>
    <row r="7" spans="1:22" ht="78.75" customHeight="1" x14ac:dyDescent="0.25">
      <c r="A7" s="1376"/>
      <c r="B7" s="1353"/>
      <c r="C7" s="1353"/>
      <c r="D7" s="75" t="s">
        <v>62</v>
      </c>
      <c r="E7" s="69" t="s">
        <v>63</v>
      </c>
      <c r="F7" s="69" t="s">
        <v>64</v>
      </c>
      <c r="G7" s="69" t="s">
        <v>62</v>
      </c>
      <c r="H7" s="69" t="s">
        <v>63</v>
      </c>
      <c r="I7" s="69" t="s">
        <v>64</v>
      </c>
      <c r="J7" s="72" t="s">
        <v>189</v>
      </c>
      <c r="K7" s="72" t="s">
        <v>190</v>
      </c>
      <c r="L7" s="72" t="s">
        <v>191</v>
      </c>
      <c r="M7" s="69" t="s">
        <v>192</v>
      </c>
      <c r="N7" s="69" t="s">
        <v>193</v>
      </c>
      <c r="O7" s="71" t="s">
        <v>194</v>
      </c>
      <c r="P7" s="76" t="s">
        <v>195</v>
      </c>
      <c r="Q7" s="70" t="s">
        <v>196</v>
      </c>
      <c r="R7" s="69" t="s">
        <v>197</v>
      </c>
      <c r="S7" s="69" t="s">
        <v>63</v>
      </c>
      <c r="T7" s="69" t="s">
        <v>64</v>
      </c>
      <c r="U7" s="74" t="s">
        <v>198</v>
      </c>
      <c r="V7" s="1330"/>
    </row>
    <row r="8" spans="1:22" ht="25.5" x14ac:dyDescent="0.25">
      <c r="A8" s="23">
        <v>1</v>
      </c>
      <c r="B8" s="23" t="s">
        <v>86</v>
      </c>
      <c r="C8" s="1070" t="s">
        <v>87</v>
      </c>
      <c r="D8" s="135">
        <v>0.67</v>
      </c>
      <c r="E8" s="135"/>
      <c r="F8" s="135"/>
      <c r="G8" s="135">
        <v>1</v>
      </c>
      <c r="H8" s="77"/>
      <c r="I8" s="77"/>
      <c r="J8" s="77"/>
      <c r="K8" s="77"/>
      <c r="L8" s="77"/>
      <c r="M8" s="77"/>
      <c r="N8" s="77"/>
      <c r="O8" s="77"/>
      <c r="P8" s="77"/>
      <c r="Q8" s="77"/>
      <c r="R8" s="77">
        <v>0</v>
      </c>
      <c r="S8" s="77"/>
      <c r="T8" s="77"/>
      <c r="U8" s="78">
        <f>(AVERAGE(D8:T8))*2</f>
        <v>1.1133333333333333</v>
      </c>
      <c r="V8" s="79"/>
    </row>
    <row r="9" spans="1:22" s="80" customFormat="1" ht="25.5" x14ac:dyDescent="0.25">
      <c r="A9" s="23">
        <v>2</v>
      </c>
      <c r="B9" s="23" t="s">
        <v>86</v>
      </c>
      <c r="C9" s="1070" t="s">
        <v>88</v>
      </c>
      <c r="D9" s="77"/>
      <c r="E9" s="77"/>
      <c r="F9" s="77"/>
      <c r="G9" s="77"/>
      <c r="H9" s="77"/>
      <c r="I9" s="77"/>
      <c r="J9" s="77"/>
      <c r="K9" s="77"/>
      <c r="L9" s="77"/>
      <c r="M9" s="77"/>
      <c r="N9" s="77"/>
      <c r="O9" s="77"/>
      <c r="P9" s="77"/>
      <c r="Q9" s="77"/>
      <c r="R9" s="77"/>
      <c r="S9" s="77"/>
      <c r="T9" s="77"/>
      <c r="U9" s="1014"/>
      <c r="V9" s="81"/>
    </row>
    <row r="10" spans="1:22" s="46" customFormat="1" ht="25.5" x14ac:dyDescent="0.25">
      <c r="A10" s="153">
        <v>3</v>
      </c>
      <c r="B10" s="153" t="s">
        <v>86</v>
      </c>
      <c r="C10" s="1070" t="s">
        <v>89</v>
      </c>
      <c r="D10" s="155">
        <v>0.79500000000000004</v>
      </c>
      <c r="E10" s="155"/>
      <c r="F10" s="155"/>
      <c r="G10" s="155">
        <v>1</v>
      </c>
      <c r="H10" s="155"/>
      <c r="I10" s="155"/>
      <c r="J10" s="155">
        <v>1</v>
      </c>
      <c r="K10" s="155"/>
      <c r="L10" s="155"/>
      <c r="M10" s="155"/>
      <c r="N10" s="155"/>
      <c r="O10" s="155"/>
      <c r="P10" s="155"/>
      <c r="Q10" s="155">
        <v>0</v>
      </c>
      <c r="R10" s="155">
        <v>0</v>
      </c>
      <c r="S10" s="155"/>
      <c r="T10" s="155"/>
      <c r="U10" s="1014">
        <f t="shared" ref="U10:U50" si="0">(AVERAGE(D10:T10))*2</f>
        <v>1.1179999999999999</v>
      </c>
      <c r="V10" s="154"/>
    </row>
    <row r="11" spans="1:22" s="82" customFormat="1" ht="25.5" x14ac:dyDescent="0.25">
      <c r="A11" s="178">
        <v>4</v>
      </c>
      <c r="B11" s="178" t="s">
        <v>86</v>
      </c>
      <c r="C11" s="1071" t="s">
        <v>90</v>
      </c>
      <c r="D11" s="179">
        <v>0.51400000000000001</v>
      </c>
      <c r="E11" s="180">
        <v>0.36199999999999999</v>
      </c>
      <c r="F11" s="180">
        <v>0</v>
      </c>
      <c r="G11" s="180">
        <v>1</v>
      </c>
      <c r="H11" s="180">
        <v>1</v>
      </c>
      <c r="I11" s="180">
        <v>0</v>
      </c>
      <c r="J11" s="180">
        <v>1</v>
      </c>
      <c r="K11" s="180">
        <v>1</v>
      </c>
      <c r="L11" s="180"/>
      <c r="M11" s="180">
        <v>0</v>
      </c>
      <c r="N11" s="180">
        <v>0</v>
      </c>
      <c r="O11" s="180">
        <v>0</v>
      </c>
      <c r="P11" s="180">
        <v>0</v>
      </c>
      <c r="Q11" s="180">
        <v>0</v>
      </c>
      <c r="R11" s="180">
        <v>0.23</v>
      </c>
      <c r="S11" s="180">
        <v>1</v>
      </c>
      <c r="T11" s="180"/>
      <c r="U11" s="1014">
        <f t="shared" si="0"/>
        <v>0.81413333333333326</v>
      </c>
      <c r="V11" s="181"/>
    </row>
    <row r="12" spans="1:22" s="82" customFormat="1" ht="25.5" x14ac:dyDescent="0.25">
      <c r="A12" s="173">
        <v>5</v>
      </c>
      <c r="B12" s="173" t="s">
        <v>86</v>
      </c>
      <c r="C12" s="1071" t="s">
        <v>92</v>
      </c>
      <c r="D12" s="175"/>
      <c r="E12" s="176"/>
      <c r="F12" s="176"/>
      <c r="G12" s="176"/>
      <c r="H12" s="176"/>
      <c r="I12" s="176"/>
      <c r="J12" s="176"/>
      <c r="K12" s="176"/>
      <c r="L12" s="176"/>
      <c r="M12" s="176"/>
      <c r="N12" s="176"/>
      <c r="O12" s="176"/>
      <c r="P12" s="176"/>
      <c r="Q12" s="176"/>
      <c r="R12" s="176"/>
      <c r="S12" s="176"/>
      <c r="T12" s="176"/>
      <c r="U12" s="1014"/>
      <c r="V12" s="177"/>
    </row>
    <row r="13" spans="1:22" s="82" customFormat="1" ht="25.5" x14ac:dyDescent="0.25">
      <c r="A13" s="213">
        <v>6</v>
      </c>
      <c r="B13" s="213" t="s">
        <v>86</v>
      </c>
      <c r="C13" s="1072" t="s">
        <v>93</v>
      </c>
      <c r="D13" s="214">
        <v>0.623</v>
      </c>
      <c r="E13" s="215">
        <v>0.41399999999999998</v>
      </c>
      <c r="F13" s="215">
        <v>0.33300000000000002</v>
      </c>
      <c r="G13" s="215">
        <v>1</v>
      </c>
      <c r="H13" s="215">
        <v>1</v>
      </c>
      <c r="I13" s="215">
        <v>1</v>
      </c>
      <c r="J13" s="215">
        <v>1</v>
      </c>
      <c r="K13" s="215">
        <v>1</v>
      </c>
      <c r="L13" s="215"/>
      <c r="M13" s="215">
        <v>0.33300000000000002</v>
      </c>
      <c r="N13" s="215">
        <v>0</v>
      </c>
      <c r="O13" s="215">
        <v>0</v>
      </c>
      <c r="P13" s="215">
        <v>0</v>
      </c>
      <c r="Q13" s="215">
        <v>0</v>
      </c>
      <c r="R13" s="215">
        <v>0</v>
      </c>
      <c r="S13" s="215">
        <v>1</v>
      </c>
      <c r="T13" s="215"/>
      <c r="U13" s="1014">
        <f t="shared" si="0"/>
        <v>1.0270666666666668</v>
      </c>
      <c r="V13" s="216"/>
    </row>
    <row r="14" spans="1:22" s="82" customFormat="1" ht="25.5" x14ac:dyDescent="0.25">
      <c r="A14" s="237">
        <v>7</v>
      </c>
      <c r="B14" s="237" t="s">
        <v>86</v>
      </c>
      <c r="C14" s="1072" t="s">
        <v>94</v>
      </c>
      <c r="D14" s="238">
        <v>0.46200000000000002</v>
      </c>
      <c r="E14" s="239">
        <v>0.33300000000000002</v>
      </c>
      <c r="F14" s="239">
        <v>0.26300000000000001</v>
      </c>
      <c r="G14" s="239">
        <v>0.97799999999999998</v>
      </c>
      <c r="H14" s="239">
        <v>0.98399999999999999</v>
      </c>
      <c r="I14" s="239">
        <v>1</v>
      </c>
      <c r="J14" s="239">
        <v>0.91700000000000004</v>
      </c>
      <c r="K14" s="239">
        <v>1</v>
      </c>
      <c r="L14" s="239">
        <v>1</v>
      </c>
      <c r="M14" s="239">
        <v>0</v>
      </c>
      <c r="N14" s="239">
        <v>0</v>
      </c>
      <c r="O14" s="239">
        <v>0</v>
      </c>
      <c r="P14" s="239">
        <v>0</v>
      </c>
      <c r="Q14" s="239">
        <v>0</v>
      </c>
      <c r="R14" s="239">
        <v>0</v>
      </c>
      <c r="S14" s="239">
        <v>1</v>
      </c>
      <c r="T14" s="239">
        <v>1</v>
      </c>
      <c r="U14" s="1014">
        <f t="shared" si="0"/>
        <v>1.0514117647058823</v>
      </c>
      <c r="V14" s="240"/>
    </row>
    <row r="15" spans="1:22" s="82" customFormat="1" ht="25.5" x14ac:dyDescent="0.25">
      <c r="A15" s="260">
        <v>8</v>
      </c>
      <c r="B15" s="260" t="s">
        <v>86</v>
      </c>
      <c r="C15" s="1072" t="s">
        <v>95</v>
      </c>
      <c r="D15" s="261">
        <v>0.79100000000000004</v>
      </c>
      <c r="E15" s="262">
        <v>0.50800000000000001</v>
      </c>
      <c r="F15" s="262">
        <v>0.60499999999999998</v>
      </c>
      <c r="G15" s="262">
        <v>1</v>
      </c>
      <c r="H15" s="262">
        <v>1</v>
      </c>
      <c r="I15" s="262">
        <v>0.98699999999999999</v>
      </c>
      <c r="J15" s="262">
        <v>1</v>
      </c>
      <c r="K15" s="262">
        <v>1</v>
      </c>
      <c r="L15" s="262">
        <v>0.96899999999999997</v>
      </c>
      <c r="M15" s="262">
        <v>0.48199999999999998</v>
      </c>
      <c r="N15" s="262">
        <v>0.75</v>
      </c>
      <c r="O15" s="262">
        <v>0</v>
      </c>
      <c r="P15" s="262">
        <v>1.2999999999999999E-2</v>
      </c>
      <c r="Q15" s="262">
        <v>0</v>
      </c>
      <c r="R15" s="262">
        <v>0.82499999999999996</v>
      </c>
      <c r="S15" s="262">
        <v>1</v>
      </c>
      <c r="T15" s="262">
        <v>0.96899999999999997</v>
      </c>
      <c r="U15" s="1014">
        <f t="shared" si="0"/>
        <v>1.3998823529411764</v>
      </c>
      <c r="V15" s="263"/>
    </row>
    <row r="16" spans="1:22" s="82" customFormat="1" ht="25.5" x14ac:dyDescent="0.25">
      <c r="A16" s="281">
        <v>9</v>
      </c>
      <c r="B16" s="281" t="s">
        <v>86</v>
      </c>
      <c r="C16" s="1072" t="s">
        <v>96</v>
      </c>
      <c r="D16" s="282">
        <v>0.72</v>
      </c>
      <c r="E16" s="283">
        <v>0.5</v>
      </c>
      <c r="F16" s="283">
        <v>0.44</v>
      </c>
      <c r="G16" s="283">
        <v>1</v>
      </c>
      <c r="H16" s="283">
        <v>1</v>
      </c>
      <c r="I16" s="283">
        <v>1</v>
      </c>
      <c r="J16" s="283">
        <v>1</v>
      </c>
      <c r="K16" s="283">
        <v>1</v>
      </c>
      <c r="L16" s="283">
        <v>1</v>
      </c>
      <c r="M16" s="283">
        <v>0.36299999999999999</v>
      </c>
      <c r="N16" s="283">
        <v>0.33300000000000002</v>
      </c>
      <c r="O16" s="283">
        <v>0</v>
      </c>
      <c r="P16" s="283">
        <v>2.1999999999999999E-2</v>
      </c>
      <c r="Q16" s="283">
        <v>0</v>
      </c>
      <c r="R16" s="283">
        <v>0.65</v>
      </c>
      <c r="S16" s="283">
        <v>0.98399999999999999</v>
      </c>
      <c r="T16" s="283">
        <v>1</v>
      </c>
      <c r="U16" s="1014">
        <f t="shared" si="0"/>
        <v>1.295529411764706</v>
      </c>
      <c r="V16" s="284"/>
    </row>
    <row r="17" spans="1:1024" s="82" customFormat="1" ht="25.5" x14ac:dyDescent="0.25">
      <c r="A17" s="305">
        <v>10</v>
      </c>
      <c r="B17" s="305" t="s">
        <v>86</v>
      </c>
      <c r="C17" s="1072" t="s">
        <v>97</v>
      </c>
      <c r="D17" s="306">
        <v>0.68</v>
      </c>
      <c r="E17" s="307">
        <v>0.43</v>
      </c>
      <c r="F17" s="307">
        <v>0.5</v>
      </c>
      <c r="G17" s="307">
        <v>1</v>
      </c>
      <c r="H17" s="307">
        <v>1</v>
      </c>
      <c r="I17" s="307">
        <v>1</v>
      </c>
      <c r="J17" s="307">
        <v>0.93100000000000005</v>
      </c>
      <c r="K17" s="307">
        <v>1</v>
      </c>
      <c r="L17" s="307">
        <v>1</v>
      </c>
      <c r="M17" s="307">
        <v>0.33300000000000002</v>
      </c>
      <c r="N17" s="307">
        <v>0</v>
      </c>
      <c r="O17" s="307">
        <v>0</v>
      </c>
      <c r="P17" s="307">
        <v>8.0000000000000002E-3</v>
      </c>
      <c r="Q17" s="307">
        <v>0</v>
      </c>
      <c r="R17" s="307">
        <v>0.42899999999999999</v>
      </c>
      <c r="S17" s="307">
        <v>1</v>
      </c>
      <c r="T17" s="307">
        <v>1</v>
      </c>
      <c r="U17" s="1014">
        <f t="shared" si="0"/>
        <v>1.2130588235294117</v>
      </c>
      <c r="V17" s="308"/>
    </row>
    <row r="18" spans="1:1024" s="82" customFormat="1" ht="25.5" x14ac:dyDescent="0.25">
      <c r="A18" s="191">
        <v>11</v>
      </c>
      <c r="B18" s="191" t="s">
        <v>86</v>
      </c>
      <c r="C18" s="1072" t="s">
        <v>98</v>
      </c>
      <c r="D18" s="198">
        <v>0.64100000000000001</v>
      </c>
      <c r="E18" s="199">
        <v>0.4</v>
      </c>
      <c r="F18" s="199">
        <v>0.32</v>
      </c>
      <c r="G18" s="199">
        <v>1</v>
      </c>
      <c r="H18" s="199">
        <v>1</v>
      </c>
      <c r="I18" s="199">
        <v>1</v>
      </c>
      <c r="J18" s="199">
        <v>1</v>
      </c>
      <c r="K18" s="199">
        <v>1</v>
      </c>
      <c r="L18" s="199">
        <v>1</v>
      </c>
      <c r="M18" s="199">
        <v>0.3</v>
      </c>
      <c r="N18" s="199">
        <v>1</v>
      </c>
      <c r="O18" s="199">
        <v>0</v>
      </c>
      <c r="P18" s="199">
        <v>1.4999999999999999E-2</v>
      </c>
      <c r="Q18" s="199">
        <v>0</v>
      </c>
      <c r="R18" s="199">
        <v>0.55600000000000005</v>
      </c>
      <c r="S18" s="199">
        <v>1</v>
      </c>
      <c r="T18" s="199">
        <v>1</v>
      </c>
      <c r="U18" s="1014">
        <f t="shared" si="0"/>
        <v>1.3214117647058823</v>
      </c>
      <c r="V18" s="200"/>
    </row>
    <row r="19" spans="1:1024" s="82" customFormat="1" ht="25.5" x14ac:dyDescent="0.25">
      <c r="A19" s="325">
        <v>12</v>
      </c>
      <c r="B19" s="325" t="s">
        <v>86</v>
      </c>
      <c r="C19" s="1072" t="s">
        <v>99</v>
      </c>
      <c r="D19" s="326">
        <v>0.629</v>
      </c>
      <c r="E19" s="327">
        <v>0.45800000000000002</v>
      </c>
      <c r="F19" s="327">
        <v>0.50800000000000001</v>
      </c>
      <c r="G19" s="327">
        <v>1</v>
      </c>
      <c r="H19" s="327">
        <v>0.98799999999999999</v>
      </c>
      <c r="I19" s="327">
        <v>1</v>
      </c>
      <c r="J19" s="327">
        <v>1</v>
      </c>
      <c r="K19" s="327">
        <v>1</v>
      </c>
      <c r="L19" s="327">
        <v>1</v>
      </c>
      <c r="M19" s="327">
        <v>0.33300000000000002</v>
      </c>
      <c r="N19" s="327">
        <v>4.0000000000000001E-3</v>
      </c>
      <c r="O19" s="327">
        <v>0</v>
      </c>
      <c r="P19" s="327">
        <v>1.7000000000000001E-2</v>
      </c>
      <c r="Q19" s="327">
        <v>0</v>
      </c>
      <c r="R19" s="327">
        <v>0.66700000000000004</v>
      </c>
      <c r="S19" s="327">
        <v>1</v>
      </c>
      <c r="T19" s="327">
        <v>1</v>
      </c>
      <c r="U19" s="1014">
        <f t="shared" si="0"/>
        <v>1.247529411764706</v>
      </c>
      <c r="V19" s="328"/>
    </row>
    <row r="20" spans="1:1024" s="82" customFormat="1" ht="25.5" x14ac:dyDescent="0.25">
      <c r="A20" s="348">
        <v>13</v>
      </c>
      <c r="B20" s="348" t="s">
        <v>86</v>
      </c>
      <c r="C20" s="1077" t="s">
        <v>337</v>
      </c>
      <c r="D20" s="349">
        <v>0.65</v>
      </c>
      <c r="E20" s="350">
        <v>0.443</v>
      </c>
      <c r="F20" s="350">
        <v>0.4</v>
      </c>
      <c r="G20" s="350">
        <v>1</v>
      </c>
      <c r="H20" s="350">
        <v>1</v>
      </c>
      <c r="I20" s="350">
        <v>1</v>
      </c>
      <c r="J20" s="350">
        <v>1</v>
      </c>
      <c r="K20" s="350">
        <v>1</v>
      </c>
      <c r="L20" s="350">
        <v>1</v>
      </c>
      <c r="M20" s="350">
        <v>0.5</v>
      </c>
      <c r="N20" s="350">
        <v>0</v>
      </c>
      <c r="O20" s="350">
        <v>0</v>
      </c>
      <c r="P20" s="350">
        <v>0</v>
      </c>
      <c r="Q20" s="350">
        <v>0</v>
      </c>
      <c r="R20" s="350">
        <v>0</v>
      </c>
      <c r="S20" s="350">
        <v>1</v>
      </c>
      <c r="T20" s="350">
        <v>1</v>
      </c>
      <c r="U20" s="1014">
        <f t="shared" si="0"/>
        <v>1.1756470588235295</v>
      </c>
      <c r="V20" s="351"/>
    </row>
    <row r="21" spans="1:1024" s="82" customFormat="1" ht="25.5" x14ac:dyDescent="0.25">
      <c r="A21" s="371">
        <v>14</v>
      </c>
      <c r="B21" s="371" t="s">
        <v>86</v>
      </c>
      <c r="C21" s="1072" t="s">
        <v>100</v>
      </c>
      <c r="D21" s="372">
        <v>0.57299999999999995</v>
      </c>
      <c r="E21" s="373">
        <v>0.432</v>
      </c>
      <c r="F21" s="373">
        <v>0.35699999999999998</v>
      </c>
      <c r="G21" s="373">
        <v>0.97</v>
      </c>
      <c r="H21" s="373">
        <v>1</v>
      </c>
      <c r="I21" s="373">
        <v>1</v>
      </c>
      <c r="J21" s="373">
        <v>1</v>
      </c>
      <c r="K21" s="373">
        <v>1</v>
      </c>
      <c r="L21" s="373">
        <v>1</v>
      </c>
      <c r="M21" s="373">
        <v>0.1</v>
      </c>
      <c r="N21" s="373">
        <v>0</v>
      </c>
      <c r="O21" s="373">
        <v>0</v>
      </c>
      <c r="P21" s="373">
        <v>0</v>
      </c>
      <c r="Q21" s="373">
        <v>0</v>
      </c>
      <c r="R21" s="373">
        <v>0.12269938650306748</v>
      </c>
      <c r="S21" s="373">
        <v>1</v>
      </c>
      <c r="T21" s="373">
        <v>1</v>
      </c>
      <c r="U21" s="1014">
        <f t="shared" si="0"/>
        <v>1.1240822807650668</v>
      </c>
      <c r="V21" s="374"/>
    </row>
    <row r="22" spans="1:1024" s="82" customFormat="1" ht="25.5" x14ac:dyDescent="0.25">
      <c r="A22" s="394">
        <v>15</v>
      </c>
      <c r="B22" s="394" t="s">
        <v>86</v>
      </c>
      <c r="C22" s="1077" t="s">
        <v>339</v>
      </c>
      <c r="D22" s="395">
        <v>0.67</v>
      </c>
      <c r="E22" s="396">
        <v>0.54</v>
      </c>
      <c r="F22" s="396">
        <v>0.46</v>
      </c>
      <c r="G22" s="396">
        <v>1</v>
      </c>
      <c r="H22" s="396">
        <v>0.97899999999999998</v>
      </c>
      <c r="I22" s="396">
        <v>1</v>
      </c>
      <c r="J22" s="396">
        <v>0.98599999999999999</v>
      </c>
      <c r="K22" s="396">
        <v>1</v>
      </c>
      <c r="L22" s="396">
        <v>1</v>
      </c>
      <c r="M22" s="396">
        <v>0.129</v>
      </c>
      <c r="N22" s="396">
        <v>1</v>
      </c>
      <c r="O22" s="396">
        <v>0</v>
      </c>
      <c r="P22" s="396">
        <v>0</v>
      </c>
      <c r="Q22" s="396">
        <v>0</v>
      </c>
      <c r="R22" s="396">
        <v>0.58899999999999997</v>
      </c>
      <c r="S22" s="396">
        <v>1</v>
      </c>
      <c r="T22" s="396">
        <v>0.94399999999999995</v>
      </c>
      <c r="U22" s="1014">
        <f t="shared" si="0"/>
        <v>1.3290588235294118</v>
      </c>
      <c r="V22" s="397"/>
    </row>
    <row r="23" spans="1:1024" s="82" customFormat="1" ht="38.25" x14ac:dyDescent="0.25">
      <c r="A23" s="418">
        <v>16</v>
      </c>
      <c r="B23" s="418" t="s">
        <v>86</v>
      </c>
      <c r="C23" s="1072" t="s">
        <v>101</v>
      </c>
      <c r="D23" s="419">
        <v>0.64900000000000002</v>
      </c>
      <c r="E23" s="420">
        <v>0.39200000000000002</v>
      </c>
      <c r="F23" s="420">
        <v>0.47</v>
      </c>
      <c r="G23" s="420">
        <v>1</v>
      </c>
      <c r="H23" s="420">
        <v>1</v>
      </c>
      <c r="I23" s="420">
        <v>1</v>
      </c>
      <c r="J23" s="420">
        <v>1</v>
      </c>
      <c r="K23" s="420">
        <v>1</v>
      </c>
      <c r="L23" s="420">
        <v>1</v>
      </c>
      <c r="M23" s="420">
        <v>5.6000000000000001E-2</v>
      </c>
      <c r="N23" s="420">
        <v>0</v>
      </c>
      <c r="O23" s="420">
        <v>0</v>
      </c>
      <c r="P23" s="420">
        <v>0</v>
      </c>
      <c r="Q23" s="420">
        <v>0</v>
      </c>
      <c r="R23" s="420">
        <v>0</v>
      </c>
      <c r="S23" s="420">
        <v>1</v>
      </c>
      <c r="T23" s="420">
        <v>1</v>
      </c>
      <c r="U23" s="1014">
        <f t="shared" si="0"/>
        <v>1.1255294117647059</v>
      </c>
      <c r="V23" s="421"/>
    </row>
    <row r="24" spans="1:1024" s="82" customFormat="1" ht="25.5" x14ac:dyDescent="0.25">
      <c r="A24" s="445">
        <v>17</v>
      </c>
      <c r="B24" s="445" t="s">
        <v>86</v>
      </c>
      <c r="C24" s="1077" t="s">
        <v>362</v>
      </c>
      <c r="D24" s="446">
        <v>0.7</v>
      </c>
      <c r="E24" s="447">
        <v>0.42</v>
      </c>
      <c r="F24" s="447">
        <v>0.39</v>
      </c>
      <c r="G24" s="447">
        <v>1</v>
      </c>
      <c r="H24" s="447">
        <v>1</v>
      </c>
      <c r="I24" s="447">
        <v>1</v>
      </c>
      <c r="J24" s="447">
        <v>1</v>
      </c>
      <c r="K24" s="447">
        <v>1</v>
      </c>
      <c r="L24" s="447">
        <v>1</v>
      </c>
      <c r="M24" s="449">
        <v>0.22500000000000001</v>
      </c>
      <c r="N24" s="447">
        <v>0.33300000000000002</v>
      </c>
      <c r="O24" s="447">
        <v>0</v>
      </c>
      <c r="P24" s="447">
        <v>0</v>
      </c>
      <c r="Q24" s="447">
        <v>0</v>
      </c>
      <c r="R24" s="449">
        <v>0.10199999999999999</v>
      </c>
      <c r="S24" s="447">
        <v>1</v>
      </c>
      <c r="T24" s="447">
        <v>1</v>
      </c>
      <c r="U24" s="1014">
        <f t="shared" si="0"/>
        <v>1.1964705882352942</v>
      </c>
      <c r="V24" s="448"/>
    </row>
    <row r="25" spans="1:1024" s="82" customFormat="1" ht="25.5" x14ac:dyDescent="0.25">
      <c r="A25" s="473">
        <v>18</v>
      </c>
      <c r="B25" s="473" t="s">
        <v>86</v>
      </c>
      <c r="C25" s="1078" t="s">
        <v>340</v>
      </c>
      <c r="D25" s="474">
        <v>0.75</v>
      </c>
      <c r="E25" s="475">
        <v>0.55300000000000005</v>
      </c>
      <c r="F25" s="475">
        <v>0.77800000000000002</v>
      </c>
      <c r="G25" s="475">
        <v>1</v>
      </c>
      <c r="H25" s="475">
        <v>1</v>
      </c>
      <c r="I25" s="475">
        <v>1</v>
      </c>
      <c r="J25" s="475">
        <v>1</v>
      </c>
      <c r="K25" s="475">
        <v>1</v>
      </c>
      <c r="L25" s="475">
        <v>1</v>
      </c>
      <c r="M25" s="475">
        <v>0.36299999999999999</v>
      </c>
      <c r="N25" s="475">
        <v>0</v>
      </c>
      <c r="O25" s="475">
        <v>0</v>
      </c>
      <c r="P25" s="475">
        <v>2.8000000000000001E-2</v>
      </c>
      <c r="Q25" s="475">
        <v>5.0000000000000001E-3</v>
      </c>
      <c r="R25" s="475">
        <v>0</v>
      </c>
      <c r="S25" s="475">
        <v>1</v>
      </c>
      <c r="T25" s="475">
        <v>1</v>
      </c>
      <c r="U25" s="1014">
        <f t="shared" si="0"/>
        <v>1.2325882352941178</v>
      </c>
      <c r="V25" s="476"/>
    </row>
    <row r="26" spans="1:1024" s="82" customFormat="1" ht="25.5" x14ac:dyDescent="0.25">
      <c r="A26" s="495">
        <v>19</v>
      </c>
      <c r="B26" s="495" t="s">
        <v>86</v>
      </c>
      <c r="C26" s="1079" t="s">
        <v>341</v>
      </c>
      <c r="D26" s="496">
        <v>0.76300000000000001</v>
      </c>
      <c r="E26" s="497">
        <v>0.51200000000000001</v>
      </c>
      <c r="F26" s="497">
        <v>0.41199999999999998</v>
      </c>
      <c r="G26" s="497">
        <v>0.997</v>
      </c>
      <c r="H26" s="497">
        <v>0.99099999999999999</v>
      </c>
      <c r="I26" s="497">
        <v>0.97499999999999998</v>
      </c>
      <c r="J26" s="497">
        <v>1</v>
      </c>
      <c r="K26" s="497">
        <v>1</v>
      </c>
      <c r="L26" s="497">
        <v>1</v>
      </c>
      <c r="M26" s="497">
        <v>0.5</v>
      </c>
      <c r="N26" s="497">
        <v>0.28499999999999998</v>
      </c>
      <c r="O26" s="497">
        <v>0</v>
      </c>
      <c r="P26" s="497">
        <v>0</v>
      </c>
      <c r="Q26" s="497">
        <v>0</v>
      </c>
      <c r="R26" s="497">
        <v>0.5</v>
      </c>
      <c r="S26" s="497">
        <v>1</v>
      </c>
      <c r="T26" s="525"/>
      <c r="U26" s="1014">
        <f t="shared" si="0"/>
        <v>1.2418749999999998</v>
      </c>
      <c r="V26" s="498"/>
    </row>
    <row r="27" spans="1:1024" s="82" customFormat="1" ht="25.5" x14ac:dyDescent="0.25">
      <c r="A27" s="515">
        <v>20</v>
      </c>
      <c r="B27" s="515" t="s">
        <v>86</v>
      </c>
      <c r="C27" s="1072" t="s">
        <v>104</v>
      </c>
      <c r="D27" s="516">
        <v>0.67</v>
      </c>
      <c r="E27" s="517">
        <v>0.36</v>
      </c>
      <c r="F27" s="517">
        <v>0.35</v>
      </c>
      <c r="G27" s="517">
        <v>1</v>
      </c>
      <c r="H27" s="517">
        <v>1</v>
      </c>
      <c r="I27" s="517">
        <v>1</v>
      </c>
      <c r="J27" s="517">
        <v>1</v>
      </c>
      <c r="K27" s="517">
        <v>1</v>
      </c>
      <c r="L27" s="517">
        <v>1</v>
      </c>
      <c r="M27" s="517">
        <v>0.2</v>
      </c>
      <c r="N27" s="517">
        <v>0.2</v>
      </c>
      <c r="O27" s="517">
        <v>0</v>
      </c>
      <c r="P27" s="517">
        <v>0</v>
      </c>
      <c r="Q27" s="517">
        <v>0</v>
      </c>
      <c r="R27" s="517">
        <v>0.81699999999999995</v>
      </c>
      <c r="S27" s="517">
        <v>1</v>
      </c>
      <c r="T27" s="517">
        <v>1</v>
      </c>
      <c r="U27" s="1014">
        <f t="shared" si="0"/>
        <v>1.2467058823529411</v>
      </c>
      <c r="V27" s="518"/>
    </row>
    <row r="28" spans="1:1024" s="82" customFormat="1" ht="25.5" x14ac:dyDescent="0.25">
      <c r="A28" s="537">
        <v>21</v>
      </c>
      <c r="B28" s="537" t="s">
        <v>86</v>
      </c>
      <c r="C28" s="1072" t="s">
        <v>106</v>
      </c>
      <c r="D28" s="538">
        <v>0.78500000000000003</v>
      </c>
      <c r="E28" s="539">
        <v>0.47</v>
      </c>
      <c r="F28" s="539">
        <v>0.32400000000000001</v>
      </c>
      <c r="G28" s="539">
        <v>1</v>
      </c>
      <c r="H28" s="539">
        <v>0.99299999999999999</v>
      </c>
      <c r="I28" s="539">
        <v>1</v>
      </c>
      <c r="J28" s="539">
        <v>1</v>
      </c>
      <c r="K28" s="539">
        <v>1</v>
      </c>
      <c r="L28" s="539">
        <v>1</v>
      </c>
      <c r="M28" s="539">
        <v>0.2</v>
      </c>
      <c r="N28" s="539">
        <v>0</v>
      </c>
      <c r="O28" s="539">
        <v>0</v>
      </c>
      <c r="P28" s="539">
        <v>1.0999999999999999E-2</v>
      </c>
      <c r="Q28" s="539">
        <v>0</v>
      </c>
      <c r="R28" s="525">
        <v>0.55700000000000005</v>
      </c>
      <c r="S28" s="539">
        <v>1</v>
      </c>
      <c r="T28" s="539">
        <v>1</v>
      </c>
      <c r="U28" s="1014">
        <f t="shared" si="0"/>
        <v>1.2164705882352942</v>
      </c>
      <c r="V28" s="540"/>
      <c r="W28" s="503"/>
      <c r="X28" s="503"/>
      <c r="Y28" s="503"/>
      <c r="Z28" s="503"/>
      <c r="AA28" s="503"/>
      <c r="AB28" s="503"/>
      <c r="AC28" s="503"/>
      <c r="AD28" s="503"/>
      <c r="AE28" s="503"/>
      <c r="AF28" s="503"/>
      <c r="AG28" s="503"/>
      <c r="AH28" s="503"/>
      <c r="AI28" s="503"/>
      <c r="AJ28" s="503"/>
      <c r="AK28" s="503"/>
      <c r="AL28" s="503"/>
      <c r="AM28" s="503"/>
      <c r="AN28" s="503"/>
      <c r="AO28" s="503"/>
      <c r="AP28" s="503"/>
      <c r="AQ28" s="503"/>
      <c r="AR28" s="503"/>
      <c r="AS28" s="503"/>
      <c r="AT28" s="503"/>
      <c r="AU28" s="503"/>
      <c r="AV28" s="503"/>
      <c r="AW28" s="503"/>
      <c r="AX28" s="503"/>
      <c r="AY28" s="503"/>
      <c r="AZ28" s="503"/>
      <c r="BA28" s="503"/>
      <c r="BB28" s="503"/>
      <c r="BC28" s="503"/>
      <c r="BD28" s="503"/>
      <c r="BE28" s="503"/>
      <c r="BF28" s="503"/>
      <c r="BG28" s="503"/>
      <c r="BH28" s="503"/>
      <c r="BI28" s="503"/>
      <c r="BJ28" s="503"/>
      <c r="BK28" s="503"/>
      <c r="BL28" s="503"/>
      <c r="BM28" s="503"/>
      <c r="BN28" s="503"/>
      <c r="BO28" s="503"/>
      <c r="BP28" s="503"/>
      <c r="BQ28" s="503"/>
      <c r="BR28" s="503"/>
      <c r="BS28" s="503"/>
      <c r="BT28" s="503"/>
      <c r="BU28" s="503"/>
      <c r="BV28" s="503"/>
      <c r="BW28" s="503"/>
      <c r="BX28" s="503"/>
      <c r="BY28" s="503"/>
      <c r="BZ28" s="503"/>
      <c r="CA28" s="503"/>
      <c r="CB28" s="503"/>
      <c r="CC28" s="503"/>
      <c r="CD28" s="503"/>
      <c r="CE28" s="503"/>
      <c r="CF28" s="503"/>
      <c r="CG28" s="503"/>
      <c r="CH28" s="503"/>
      <c r="CI28" s="503"/>
      <c r="CJ28" s="503"/>
      <c r="CK28" s="503"/>
      <c r="CL28" s="503"/>
      <c r="CM28" s="503"/>
      <c r="CN28" s="503"/>
      <c r="CO28" s="503"/>
      <c r="CP28" s="503"/>
      <c r="CQ28" s="503"/>
      <c r="CR28" s="503"/>
      <c r="CS28" s="503"/>
      <c r="CT28" s="503"/>
      <c r="CU28" s="503"/>
      <c r="CV28" s="503"/>
      <c r="CW28" s="503"/>
      <c r="CX28" s="503"/>
      <c r="CY28" s="503"/>
      <c r="CZ28" s="503"/>
      <c r="DA28" s="503"/>
      <c r="DB28" s="503"/>
      <c r="DC28" s="503"/>
      <c r="DD28" s="503"/>
      <c r="DE28" s="503"/>
      <c r="DF28" s="503"/>
      <c r="DG28" s="503"/>
      <c r="DH28" s="503"/>
      <c r="DI28" s="503"/>
      <c r="DJ28" s="503"/>
      <c r="DK28" s="503"/>
      <c r="DL28" s="503"/>
      <c r="DM28" s="503"/>
      <c r="DN28" s="503"/>
      <c r="DO28" s="503"/>
      <c r="DP28" s="503"/>
      <c r="DQ28" s="503"/>
      <c r="DR28" s="503"/>
      <c r="DS28" s="503"/>
      <c r="DT28" s="503"/>
      <c r="DU28" s="503"/>
      <c r="DV28" s="503"/>
      <c r="DW28" s="503"/>
      <c r="DX28" s="503"/>
      <c r="DY28" s="503"/>
      <c r="DZ28" s="503"/>
      <c r="EA28" s="503"/>
      <c r="EB28" s="503"/>
      <c r="EC28" s="503"/>
      <c r="ED28" s="503"/>
      <c r="EE28" s="503"/>
      <c r="EF28" s="503"/>
      <c r="EG28" s="503"/>
      <c r="EH28" s="503"/>
      <c r="EI28" s="503"/>
      <c r="EJ28" s="503"/>
      <c r="EK28" s="503"/>
      <c r="EL28" s="503"/>
      <c r="EM28" s="503"/>
      <c r="EN28" s="503"/>
      <c r="EO28" s="503"/>
      <c r="EP28" s="503"/>
      <c r="EQ28" s="503"/>
      <c r="ER28" s="503"/>
      <c r="ES28" s="503"/>
      <c r="ET28" s="503"/>
      <c r="EU28" s="503"/>
      <c r="EV28" s="503"/>
      <c r="EW28" s="503"/>
      <c r="EX28" s="503"/>
      <c r="EY28" s="503"/>
      <c r="EZ28" s="503"/>
      <c r="FA28" s="503"/>
      <c r="FB28" s="503"/>
      <c r="FC28" s="503"/>
      <c r="FD28" s="503"/>
      <c r="FE28" s="503"/>
      <c r="FF28" s="503"/>
      <c r="FG28" s="503"/>
      <c r="FH28" s="503"/>
      <c r="FI28" s="503"/>
      <c r="FJ28" s="503"/>
      <c r="FK28" s="503"/>
      <c r="FL28" s="503"/>
      <c r="FM28" s="503"/>
      <c r="FN28" s="503"/>
      <c r="FO28" s="503"/>
      <c r="FP28" s="503"/>
      <c r="FQ28" s="503"/>
      <c r="FR28" s="503"/>
      <c r="FS28" s="503"/>
      <c r="FT28" s="503"/>
      <c r="FU28" s="503"/>
      <c r="FV28" s="503"/>
      <c r="FW28" s="503"/>
      <c r="FX28" s="503"/>
      <c r="FY28" s="503"/>
      <c r="FZ28" s="503"/>
      <c r="GA28" s="503"/>
      <c r="GB28" s="503"/>
      <c r="GC28" s="503"/>
      <c r="GD28" s="503"/>
      <c r="GE28" s="503"/>
      <c r="GF28" s="503"/>
      <c r="GG28" s="503"/>
      <c r="GH28" s="503"/>
      <c r="GI28" s="503"/>
      <c r="GJ28" s="503"/>
      <c r="GK28" s="503"/>
      <c r="GL28" s="503"/>
      <c r="GM28" s="503"/>
      <c r="GN28" s="503"/>
      <c r="GO28" s="503"/>
      <c r="GP28" s="503"/>
      <c r="GQ28" s="503"/>
      <c r="GR28" s="503"/>
      <c r="GS28" s="503"/>
      <c r="GT28" s="503"/>
      <c r="GU28" s="503"/>
      <c r="GV28" s="503"/>
      <c r="GW28" s="503"/>
      <c r="GX28" s="503"/>
      <c r="GY28" s="503"/>
      <c r="GZ28" s="503"/>
      <c r="HA28" s="503"/>
      <c r="HB28" s="503"/>
      <c r="HC28" s="503"/>
      <c r="HD28" s="503"/>
      <c r="HE28" s="503"/>
      <c r="HF28" s="503"/>
      <c r="HG28" s="503"/>
      <c r="HH28" s="503"/>
      <c r="HI28" s="503"/>
      <c r="HJ28" s="503"/>
      <c r="HK28" s="503"/>
      <c r="HL28" s="503"/>
      <c r="HM28" s="503"/>
      <c r="HN28" s="503"/>
      <c r="HO28" s="503"/>
      <c r="HP28" s="503"/>
      <c r="HQ28" s="503"/>
      <c r="HR28" s="503"/>
      <c r="HS28" s="503"/>
      <c r="HT28" s="503"/>
      <c r="HU28" s="503"/>
      <c r="HV28" s="503"/>
      <c r="HW28" s="503"/>
      <c r="HX28" s="503"/>
      <c r="HY28" s="503"/>
      <c r="HZ28" s="503"/>
      <c r="IA28" s="503"/>
      <c r="IB28" s="503"/>
      <c r="IC28" s="503"/>
      <c r="ID28" s="503"/>
      <c r="IE28" s="503"/>
      <c r="IF28" s="503"/>
      <c r="IG28" s="503"/>
      <c r="IH28" s="503"/>
      <c r="II28" s="503"/>
      <c r="IJ28" s="503"/>
      <c r="IK28" s="503"/>
      <c r="IL28" s="503"/>
      <c r="IM28" s="503"/>
      <c r="IN28" s="503"/>
      <c r="IO28" s="503"/>
      <c r="IP28" s="503"/>
      <c r="IQ28" s="503"/>
      <c r="IR28" s="503"/>
      <c r="IS28" s="503"/>
      <c r="IT28" s="503"/>
      <c r="IU28" s="503"/>
      <c r="IV28" s="503"/>
      <c r="IW28" s="503"/>
      <c r="IX28" s="503"/>
      <c r="IY28" s="503"/>
      <c r="IZ28" s="503"/>
      <c r="JA28" s="503"/>
      <c r="JB28" s="503"/>
      <c r="JC28" s="503"/>
      <c r="JD28" s="503"/>
      <c r="JE28" s="503"/>
      <c r="JF28" s="503"/>
      <c r="JG28" s="503"/>
      <c r="JH28" s="503"/>
      <c r="JI28" s="503"/>
      <c r="JJ28" s="503"/>
      <c r="JK28" s="503"/>
      <c r="JL28" s="503"/>
      <c r="JM28" s="503"/>
      <c r="JN28" s="503"/>
      <c r="JO28" s="503"/>
      <c r="JP28" s="503"/>
      <c r="JQ28" s="503"/>
      <c r="JR28" s="503"/>
      <c r="JS28" s="503"/>
      <c r="JT28" s="503"/>
      <c r="JU28" s="503"/>
      <c r="JV28" s="503"/>
      <c r="JW28" s="503"/>
      <c r="JX28" s="503"/>
      <c r="JY28" s="503"/>
      <c r="JZ28" s="503"/>
      <c r="KA28" s="503"/>
      <c r="KB28" s="503"/>
      <c r="KC28" s="503"/>
      <c r="KD28" s="503"/>
      <c r="KE28" s="503"/>
      <c r="KF28" s="503"/>
      <c r="KG28" s="503"/>
      <c r="KH28" s="503"/>
      <c r="KI28" s="503"/>
      <c r="KJ28" s="503"/>
      <c r="KK28" s="503"/>
      <c r="KL28" s="503"/>
      <c r="KM28" s="503"/>
      <c r="KN28" s="503"/>
      <c r="KO28" s="503"/>
      <c r="KP28" s="503"/>
      <c r="KQ28" s="503"/>
      <c r="KR28" s="503"/>
      <c r="KS28" s="503"/>
      <c r="KT28" s="503"/>
      <c r="KU28" s="503"/>
      <c r="KV28" s="503"/>
      <c r="KW28" s="503"/>
      <c r="KX28" s="503"/>
      <c r="KY28" s="503"/>
      <c r="KZ28" s="503"/>
      <c r="LA28" s="503"/>
      <c r="LB28" s="503"/>
      <c r="LC28" s="503"/>
      <c r="LD28" s="503"/>
      <c r="LE28" s="503"/>
      <c r="LF28" s="503"/>
      <c r="LG28" s="503"/>
      <c r="LH28" s="503"/>
      <c r="LI28" s="503"/>
      <c r="LJ28" s="503"/>
      <c r="LK28" s="503"/>
      <c r="LL28" s="503"/>
      <c r="LM28" s="503"/>
      <c r="LN28" s="503"/>
      <c r="LO28" s="503"/>
      <c r="LP28" s="503"/>
      <c r="LQ28" s="503"/>
      <c r="LR28" s="503"/>
      <c r="LS28" s="503"/>
      <c r="LT28" s="503"/>
      <c r="LU28" s="503"/>
      <c r="LV28" s="503"/>
      <c r="LW28" s="503"/>
      <c r="LX28" s="503"/>
      <c r="LY28" s="503"/>
      <c r="LZ28" s="503"/>
      <c r="MA28" s="503"/>
      <c r="MB28" s="503"/>
      <c r="MC28" s="503"/>
      <c r="MD28" s="503"/>
      <c r="ME28" s="503"/>
      <c r="MF28" s="503"/>
      <c r="MG28" s="503"/>
      <c r="MH28" s="503"/>
      <c r="MI28" s="503"/>
      <c r="MJ28" s="503"/>
      <c r="MK28" s="503"/>
      <c r="ML28" s="503"/>
      <c r="MM28" s="503"/>
      <c r="MN28" s="503"/>
      <c r="MO28" s="503"/>
      <c r="MP28" s="503"/>
      <c r="MQ28" s="503"/>
      <c r="MR28" s="503"/>
      <c r="MS28" s="503"/>
      <c r="MT28" s="503"/>
      <c r="MU28" s="503"/>
      <c r="MV28" s="503"/>
      <c r="MW28" s="503"/>
      <c r="MX28" s="503"/>
      <c r="MY28" s="503"/>
      <c r="MZ28" s="503"/>
      <c r="NA28" s="503"/>
      <c r="NB28" s="503"/>
      <c r="NC28" s="503"/>
      <c r="ND28" s="503"/>
      <c r="NE28" s="503"/>
      <c r="NF28" s="503"/>
      <c r="NG28" s="503"/>
      <c r="NH28" s="503"/>
      <c r="NI28" s="503"/>
      <c r="NJ28" s="503"/>
      <c r="NK28" s="503"/>
      <c r="NL28" s="503"/>
      <c r="NM28" s="503"/>
      <c r="NN28" s="503"/>
      <c r="NO28" s="503"/>
      <c r="NP28" s="503"/>
      <c r="NQ28" s="503"/>
      <c r="NR28" s="503"/>
      <c r="NS28" s="503"/>
      <c r="NT28" s="503"/>
      <c r="NU28" s="503"/>
      <c r="NV28" s="503"/>
      <c r="NW28" s="503"/>
      <c r="NX28" s="503"/>
      <c r="NY28" s="503"/>
      <c r="NZ28" s="503"/>
      <c r="OA28" s="503"/>
      <c r="OB28" s="503"/>
      <c r="OC28" s="503"/>
      <c r="OD28" s="503"/>
      <c r="OE28" s="503"/>
      <c r="OF28" s="503"/>
      <c r="OG28" s="503"/>
      <c r="OH28" s="503"/>
      <c r="OI28" s="503"/>
      <c r="OJ28" s="503"/>
      <c r="OK28" s="503"/>
      <c r="OL28" s="503"/>
      <c r="OM28" s="503"/>
      <c r="ON28" s="503"/>
      <c r="OO28" s="503"/>
      <c r="OP28" s="503"/>
      <c r="OQ28" s="503"/>
      <c r="OR28" s="503"/>
      <c r="OS28" s="503"/>
      <c r="OT28" s="503"/>
      <c r="OU28" s="503"/>
      <c r="OV28" s="503"/>
      <c r="OW28" s="503"/>
      <c r="OX28" s="503"/>
      <c r="OY28" s="503"/>
      <c r="OZ28" s="503"/>
      <c r="PA28" s="503"/>
      <c r="PB28" s="503"/>
      <c r="PC28" s="503"/>
      <c r="PD28" s="503"/>
      <c r="PE28" s="503"/>
      <c r="PF28" s="503"/>
      <c r="PG28" s="503"/>
      <c r="PH28" s="503"/>
      <c r="PI28" s="503"/>
      <c r="PJ28" s="503"/>
      <c r="PK28" s="503"/>
      <c r="PL28" s="503"/>
      <c r="PM28" s="503"/>
      <c r="PN28" s="503"/>
      <c r="PO28" s="503"/>
      <c r="PP28" s="503"/>
      <c r="PQ28" s="503"/>
      <c r="PR28" s="503"/>
      <c r="PS28" s="503"/>
      <c r="PT28" s="503"/>
      <c r="PU28" s="503"/>
      <c r="PV28" s="503"/>
      <c r="PW28" s="503"/>
      <c r="PX28" s="503"/>
      <c r="PY28" s="503"/>
      <c r="PZ28" s="503"/>
      <c r="QA28" s="503"/>
      <c r="QB28" s="503"/>
      <c r="QC28" s="503"/>
      <c r="QD28" s="503"/>
      <c r="QE28" s="503"/>
      <c r="QF28" s="503"/>
      <c r="QG28" s="503"/>
      <c r="QH28" s="503"/>
      <c r="QI28" s="503"/>
      <c r="QJ28" s="503"/>
      <c r="QK28" s="503"/>
      <c r="QL28" s="503"/>
      <c r="QM28" s="503"/>
      <c r="QN28" s="503"/>
      <c r="QO28" s="503"/>
      <c r="QP28" s="503"/>
      <c r="QQ28" s="503"/>
      <c r="QR28" s="503"/>
      <c r="QS28" s="503"/>
      <c r="QT28" s="503"/>
      <c r="QU28" s="503"/>
      <c r="QV28" s="503"/>
      <c r="QW28" s="503"/>
      <c r="QX28" s="503"/>
      <c r="QY28" s="503"/>
      <c r="QZ28" s="503"/>
      <c r="RA28" s="503"/>
      <c r="RB28" s="503"/>
      <c r="RC28" s="503"/>
      <c r="RD28" s="503"/>
      <c r="RE28" s="503"/>
      <c r="RF28" s="503"/>
      <c r="RG28" s="503"/>
      <c r="RH28" s="503"/>
      <c r="RI28" s="503"/>
      <c r="RJ28" s="503"/>
      <c r="RK28" s="503"/>
      <c r="RL28" s="503"/>
      <c r="RM28" s="503"/>
      <c r="RN28" s="503"/>
      <c r="RO28" s="503"/>
      <c r="RP28" s="503"/>
      <c r="RQ28" s="503"/>
      <c r="RR28" s="503"/>
      <c r="RS28" s="503"/>
      <c r="RT28" s="503"/>
      <c r="RU28" s="503"/>
      <c r="RV28" s="503"/>
      <c r="RW28" s="503"/>
      <c r="RX28" s="503"/>
      <c r="RY28" s="503"/>
      <c r="RZ28" s="503"/>
      <c r="SA28" s="503"/>
      <c r="SB28" s="503"/>
      <c r="SC28" s="503"/>
      <c r="SD28" s="503"/>
      <c r="SE28" s="503"/>
      <c r="SF28" s="503"/>
      <c r="SG28" s="503"/>
      <c r="SH28" s="503"/>
      <c r="SI28" s="503"/>
      <c r="SJ28" s="503"/>
      <c r="SK28" s="503"/>
      <c r="SL28" s="503"/>
      <c r="SM28" s="503"/>
      <c r="SN28" s="503"/>
      <c r="SO28" s="503"/>
      <c r="SP28" s="503"/>
      <c r="SQ28" s="503"/>
      <c r="SR28" s="503"/>
      <c r="SS28" s="503"/>
      <c r="ST28" s="503"/>
      <c r="SU28" s="503"/>
      <c r="SV28" s="503"/>
      <c r="SW28" s="503"/>
      <c r="SX28" s="503"/>
      <c r="SY28" s="503"/>
      <c r="SZ28" s="503"/>
      <c r="TA28" s="503"/>
      <c r="TB28" s="503"/>
      <c r="TC28" s="503"/>
      <c r="TD28" s="503"/>
      <c r="TE28" s="503"/>
      <c r="TF28" s="503"/>
      <c r="TG28" s="503"/>
      <c r="TH28" s="503"/>
      <c r="TI28" s="503"/>
      <c r="TJ28" s="503"/>
      <c r="TK28" s="503"/>
      <c r="TL28" s="503"/>
      <c r="TM28" s="503"/>
      <c r="TN28" s="503"/>
      <c r="TO28" s="503"/>
      <c r="TP28" s="503"/>
      <c r="TQ28" s="503"/>
      <c r="TR28" s="503"/>
      <c r="TS28" s="503"/>
      <c r="TT28" s="503"/>
      <c r="TU28" s="503"/>
      <c r="TV28" s="503"/>
      <c r="TW28" s="503"/>
      <c r="TX28" s="503"/>
      <c r="TY28" s="503"/>
      <c r="TZ28" s="503"/>
      <c r="UA28" s="503"/>
      <c r="UB28" s="503"/>
      <c r="UC28" s="503"/>
      <c r="UD28" s="503"/>
      <c r="UE28" s="503"/>
      <c r="UF28" s="503"/>
      <c r="UG28" s="503"/>
      <c r="UH28" s="503"/>
      <c r="UI28" s="503"/>
      <c r="UJ28" s="503"/>
      <c r="UK28" s="503"/>
      <c r="UL28" s="503"/>
      <c r="UM28" s="503"/>
      <c r="UN28" s="503"/>
      <c r="UO28" s="503"/>
      <c r="UP28" s="503"/>
      <c r="UQ28" s="503"/>
      <c r="UR28" s="503"/>
      <c r="US28" s="503"/>
      <c r="UT28" s="503"/>
      <c r="UU28" s="503"/>
      <c r="UV28" s="503"/>
      <c r="UW28" s="503"/>
      <c r="UX28" s="503"/>
      <c r="UY28" s="503"/>
      <c r="UZ28" s="503"/>
      <c r="VA28" s="503"/>
      <c r="VB28" s="503"/>
      <c r="VC28" s="503"/>
      <c r="VD28" s="503"/>
      <c r="VE28" s="503"/>
      <c r="VF28" s="503"/>
      <c r="VG28" s="503"/>
      <c r="VH28" s="503"/>
      <c r="VI28" s="503"/>
      <c r="VJ28" s="503"/>
      <c r="VK28" s="503"/>
      <c r="VL28" s="503"/>
      <c r="VM28" s="503"/>
      <c r="VN28" s="503"/>
      <c r="VO28" s="503"/>
      <c r="VP28" s="503"/>
      <c r="VQ28" s="503"/>
      <c r="VR28" s="503"/>
      <c r="VS28" s="503"/>
      <c r="VT28" s="503"/>
      <c r="VU28" s="503"/>
      <c r="VV28" s="503"/>
      <c r="VW28" s="503"/>
      <c r="VX28" s="503"/>
      <c r="VY28" s="503"/>
      <c r="VZ28" s="503"/>
      <c r="WA28" s="503"/>
      <c r="WB28" s="503"/>
      <c r="WC28" s="503"/>
      <c r="WD28" s="503"/>
      <c r="WE28" s="503"/>
      <c r="WF28" s="503"/>
      <c r="WG28" s="503"/>
      <c r="WH28" s="503"/>
      <c r="WI28" s="503"/>
      <c r="WJ28" s="503"/>
      <c r="WK28" s="503"/>
      <c r="WL28" s="503"/>
      <c r="WM28" s="503"/>
      <c r="WN28" s="503"/>
      <c r="WO28" s="503"/>
      <c r="WP28" s="503"/>
      <c r="WQ28" s="503"/>
      <c r="WR28" s="503"/>
      <c r="WS28" s="503"/>
      <c r="WT28" s="503"/>
      <c r="WU28" s="503"/>
      <c r="WV28" s="503"/>
      <c r="WW28" s="503"/>
      <c r="WX28" s="503"/>
      <c r="WY28" s="503"/>
      <c r="WZ28" s="503"/>
      <c r="XA28" s="503"/>
      <c r="XB28" s="503"/>
      <c r="XC28" s="503"/>
      <c r="XD28" s="503"/>
      <c r="XE28" s="503"/>
      <c r="XF28" s="503"/>
      <c r="XG28" s="503"/>
      <c r="XH28" s="503"/>
      <c r="XI28" s="503"/>
      <c r="XJ28" s="503"/>
      <c r="XK28" s="503"/>
      <c r="XL28" s="503"/>
      <c r="XM28" s="503"/>
      <c r="XN28" s="503"/>
      <c r="XO28" s="503"/>
      <c r="XP28" s="503"/>
      <c r="XQ28" s="503"/>
      <c r="XR28" s="503"/>
      <c r="XS28" s="503"/>
      <c r="XT28" s="503"/>
      <c r="XU28" s="503"/>
      <c r="XV28" s="503"/>
      <c r="XW28" s="503"/>
      <c r="XX28" s="503"/>
      <c r="XY28" s="503"/>
      <c r="XZ28" s="503"/>
      <c r="YA28" s="503"/>
      <c r="YB28" s="503"/>
      <c r="YC28" s="503"/>
      <c r="YD28" s="503"/>
      <c r="YE28" s="503"/>
      <c r="YF28" s="503"/>
      <c r="YG28" s="503"/>
      <c r="YH28" s="503"/>
      <c r="YI28" s="503"/>
      <c r="YJ28" s="503"/>
      <c r="YK28" s="503"/>
      <c r="YL28" s="503"/>
      <c r="YM28" s="503"/>
      <c r="YN28" s="503"/>
      <c r="YO28" s="503"/>
      <c r="YP28" s="503"/>
      <c r="YQ28" s="503"/>
      <c r="YR28" s="503"/>
      <c r="YS28" s="503"/>
      <c r="YT28" s="503"/>
      <c r="YU28" s="503"/>
      <c r="YV28" s="503"/>
      <c r="YW28" s="503"/>
      <c r="YX28" s="503"/>
      <c r="YY28" s="503"/>
      <c r="YZ28" s="503"/>
      <c r="ZA28" s="503"/>
      <c r="ZB28" s="503"/>
      <c r="ZC28" s="503"/>
      <c r="ZD28" s="503"/>
      <c r="ZE28" s="503"/>
      <c r="ZF28" s="503"/>
      <c r="ZG28" s="503"/>
      <c r="ZH28" s="503"/>
      <c r="ZI28" s="503"/>
      <c r="ZJ28" s="503"/>
      <c r="ZK28" s="503"/>
      <c r="ZL28" s="503"/>
      <c r="ZM28" s="503"/>
      <c r="ZN28" s="503"/>
      <c r="ZO28" s="503"/>
      <c r="ZP28" s="503"/>
      <c r="ZQ28" s="503"/>
      <c r="ZR28" s="503"/>
      <c r="ZS28" s="503"/>
      <c r="ZT28" s="503"/>
      <c r="ZU28" s="503"/>
      <c r="ZV28" s="503"/>
      <c r="ZW28" s="503"/>
      <c r="ZX28" s="503"/>
      <c r="ZY28" s="503"/>
      <c r="ZZ28" s="503"/>
      <c r="AAA28" s="503"/>
      <c r="AAB28" s="503"/>
      <c r="AAC28" s="503"/>
      <c r="AAD28" s="503"/>
      <c r="AAE28" s="503"/>
      <c r="AAF28" s="503"/>
      <c r="AAG28" s="503"/>
      <c r="AAH28" s="503"/>
      <c r="AAI28" s="503"/>
      <c r="AAJ28" s="503"/>
      <c r="AAK28" s="503"/>
      <c r="AAL28" s="503"/>
      <c r="AAM28" s="503"/>
      <c r="AAN28" s="503"/>
      <c r="AAO28" s="503"/>
      <c r="AAP28" s="503"/>
      <c r="AAQ28" s="503"/>
      <c r="AAR28" s="503"/>
      <c r="AAS28" s="503"/>
      <c r="AAT28" s="503"/>
      <c r="AAU28" s="503"/>
      <c r="AAV28" s="503"/>
      <c r="AAW28" s="503"/>
      <c r="AAX28" s="503"/>
      <c r="AAY28" s="503"/>
      <c r="AAZ28" s="503"/>
      <c r="ABA28" s="503"/>
      <c r="ABB28" s="503"/>
      <c r="ABC28" s="503"/>
      <c r="ABD28" s="503"/>
      <c r="ABE28" s="503"/>
      <c r="ABF28" s="503"/>
      <c r="ABG28" s="503"/>
      <c r="ABH28" s="503"/>
      <c r="ABI28" s="503"/>
      <c r="ABJ28" s="503"/>
      <c r="ABK28" s="503"/>
      <c r="ABL28" s="503"/>
      <c r="ABM28" s="503"/>
      <c r="ABN28" s="503"/>
      <c r="ABO28" s="503"/>
      <c r="ABP28" s="503"/>
      <c r="ABQ28" s="503"/>
      <c r="ABR28" s="503"/>
      <c r="ABS28" s="503"/>
      <c r="ABT28" s="503"/>
      <c r="ABU28" s="503"/>
      <c r="ABV28" s="503"/>
      <c r="ABW28" s="503"/>
      <c r="ABX28" s="503"/>
      <c r="ABY28" s="503"/>
      <c r="ABZ28" s="503"/>
      <c r="ACA28" s="503"/>
      <c r="ACB28" s="503"/>
      <c r="ACC28" s="503"/>
      <c r="ACD28" s="503"/>
      <c r="ACE28" s="503"/>
      <c r="ACF28" s="503"/>
      <c r="ACG28" s="503"/>
      <c r="ACH28" s="503"/>
      <c r="ACI28" s="503"/>
      <c r="ACJ28" s="503"/>
      <c r="ACK28" s="503"/>
      <c r="ACL28" s="503"/>
      <c r="ACM28" s="503"/>
      <c r="ACN28" s="503"/>
      <c r="ACO28" s="503"/>
      <c r="ACP28" s="503"/>
      <c r="ACQ28" s="503"/>
      <c r="ACR28" s="503"/>
      <c r="ACS28" s="503"/>
      <c r="ACT28" s="503"/>
      <c r="ACU28" s="503"/>
      <c r="ACV28" s="503"/>
      <c r="ACW28" s="503"/>
      <c r="ACX28" s="503"/>
      <c r="ACY28" s="503"/>
      <c r="ACZ28" s="503"/>
      <c r="ADA28" s="503"/>
      <c r="ADB28" s="503"/>
      <c r="ADC28" s="503"/>
      <c r="ADD28" s="503"/>
      <c r="ADE28" s="503"/>
      <c r="ADF28" s="503"/>
      <c r="ADG28" s="503"/>
      <c r="ADH28" s="503"/>
      <c r="ADI28" s="503"/>
      <c r="ADJ28" s="503"/>
      <c r="ADK28" s="503"/>
      <c r="ADL28" s="503"/>
      <c r="ADM28" s="503"/>
      <c r="ADN28" s="503"/>
      <c r="ADO28" s="503"/>
      <c r="ADP28" s="503"/>
      <c r="ADQ28" s="503"/>
      <c r="ADR28" s="503"/>
      <c r="ADS28" s="503"/>
      <c r="ADT28" s="503"/>
      <c r="ADU28" s="503"/>
      <c r="ADV28" s="503"/>
      <c r="ADW28" s="503"/>
      <c r="ADX28" s="503"/>
      <c r="ADY28" s="503"/>
      <c r="ADZ28" s="503"/>
      <c r="AEA28" s="503"/>
      <c r="AEB28" s="503"/>
      <c r="AEC28" s="503"/>
      <c r="AED28" s="503"/>
      <c r="AEE28" s="503"/>
      <c r="AEF28" s="503"/>
      <c r="AEG28" s="503"/>
      <c r="AEH28" s="503"/>
      <c r="AEI28" s="503"/>
      <c r="AEJ28" s="503"/>
      <c r="AEK28" s="503"/>
      <c r="AEL28" s="503"/>
      <c r="AEM28" s="503"/>
      <c r="AEN28" s="503"/>
      <c r="AEO28" s="503"/>
      <c r="AEP28" s="503"/>
      <c r="AEQ28" s="503"/>
      <c r="AER28" s="503"/>
      <c r="AES28" s="503"/>
      <c r="AET28" s="503"/>
      <c r="AEU28" s="503"/>
      <c r="AEV28" s="503"/>
      <c r="AEW28" s="503"/>
      <c r="AEX28" s="503"/>
      <c r="AEY28" s="503"/>
      <c r="AEZ28" s="503"/>
      <c r="AFA28" s="503"/>
      <c r="AFB28" s="503"/>
      <c r="AFC28" s="503"/>
      <c r="AFD28" s="503"/>
      <c r="AFE28" s="503"/>
      <c r="AFF28" s="503"/>
      <c r="AFG28" s="503"/>
      <c r="AFH28" s="503"/>
      <c r="AFI28" s="503"/>
      <c r="AFJ28" s="503"/>
      <c r="AFK28" s="503"/>
      <c r="AFL28" s="503"/>
      <c r="AFM28" s="503"/>
      <c r="AFN28" s="503"/>
      <c r="AFO28" s="503"/>
      <c r="AFP28" s="503"/>
      <c r="AFQ28" s="503"/>
      <c r="AFR28" s="503"/>
      <c r="AFS28" s="503"/>
      <c r="AFT28" s="503"/>
      <c r="AFU28" s="503"/>
      <c r="AFV28" s="503"/>
      <c r="AFW28" s="503"/>
      <c r="AFX28" s="503"/>
      <c r="AFY28" s="503"/>
      <c r="AFZ28" s="503"/>
      <c r="AGA28" s="503"/>
      <c r="AGB28" s="503"/>
      <c r="AGC28" s="503"/>
      <c r="AGD28" s="503"/>
      <c r="AGE28" s="503"/>
      <c r="AGF28" s="503"/>
      <c r="AGG28" s="503"/>
      <c r="AGH28" s="503"/>
      <c r="AGI28" s="503"/>
      <c r="AGJ28" s="503"/>
      <c r="AGK28" s="503"/>
      <c r="AGL28" s="503"/>
      <c r="AGM28" s="503"/>
      <c r="AGN28" s="503"/>
      <c r="AGO28" s="503"/>
      <c r="AGP28" s="503"/>
      <c r="AGQ28" s="503"/>
      <c r="AGR28" s="503"/>
      <c r="AGS28" s="503"/>
      <c r="AGT28" s="503"/>
      <c r="AGU28" s="503"/>
      <c r="AGV28" s="503"/>
      <c r="AGW28" s="503"/>
      <c r="AGX28" s="503"/>
      <c r="AGY28" s="503"/>
      <c r="AGZ28" s="503"/>
      <c r="AHA28" s="503"/>
      <c r="AHB28" s="503"/>
      <c r="AHC28" s="503"/>
      <c r="AHD28" s="503"/>
      <c r="AHE28" s="503"/>
      <c r="AHF28" s="503"/>
      <c r="AHG28" s="503"/>
      <c r="AHH28" s="503"/>
      <c r="AHI28" s="503"/>
      <c r="AHJ28" s="503"/>
      <c r="AHK28" s="503"/>
      <c r="AHL28" s="503"/>
      <c r="AHM28" s="503"/>
      <c r="AHN28" s="503"/>
      <c r="AHO28" s="503"/>
      <c r="AHP28" s="503"/>
      <c r="AHQ28" s="503"/>
      <c r="AHR28" s="503"/>
      <c r="AHS28" s="503"/>
      <c r="AHT28" s="503"/>
      <c r="AHU28" s="503"/>
      <c r="AHV28" s="503"/>
      <c r="AHW28" s="503"/>
      <c r="AHX28" s="503"/>
      <c r="AHY28" s="503"/>
      <c r="AHZ28" s="503"/>
      <c r="AIA28" s="503"/>
      <c r="AIB28" s="503"/>
      <c r="AIC28" s="503"/>
      <c r="AID28" s="503"/>
      <c r="AIE28" s="503"/>
      <c r="AIF28" s="503"/>
      <c r="AIG28" s="503"/>
      <c r="AIH28" s="503"/>
      <c r="AII28" s="503"/>
      <c r="AIJ28" s="503"/>
      <c r="AIK28" s="503"/>
      <c r="AIL28" s="503"/>
      <c r="AIM28" s="503"/>
      <c r="AIN28" s="503"/>
      <c r="AIO28" s="503"/>
      <c r="AIP28" s="503"/>
      <c r="AIQ28" s="503"/>
      <c r="AIR28" s="503"/>
      <c r="AIS28" s="503"/>
      <c r="AIT28" s="503"/>
      <c r="AIU28" s="503"/>
      <c r="AIV28" s="503"/>
      <c r="AIW28" s="503"/>
      <c r="AIX28" s="503"/>
      <c r="AIY28" s="503"/>
      <c r="AIZ28" s="503"/>
      <c r="AJA28" s="503"/>
      <c r="AJB28" s="503"/>
      <c r="AJC28" s="503"/>
      <c r="AJD28" s="503"/>
      <c r="AJE28" s="503"/>
      <c r="AJF28" s="503"/>
      <c r="AJG28" s="503"/>
      <c r="AJH28" s="503"/>
      <c r="AJI28" s="503"/>
      <c r="AJJ28" s="503"/>
      <c r="AJK28" s="503"/>
      <c r="AJL28" s="503"/>
      <c r="AJM28" s="503"/>
      <c r="AJN28" s="503"/>
      <c r="AJO28" s="503"/>
      <c r="AJP28" s="503"/>
      <c r="AJQ28" s="503"/>
      <c r="AJR28" s="503"/>
      <c r="AJS28" s="503"/>
      <c r="AJT28" s="503"/>
      <c r="AJU28" s="503"/>
      <c r="AJV28" s="503"/>
      <c r="AJW28" s="503"/>
      <c r="AJX28" s="503"/>
      <c r="AJY28" s="503"/>
      <c r="AJZ28" s="503"/>
      <c r="AKA28" s="503"/>
      <c r="AKB28" s="503"/>
      <c r="AKC28" s="503"/>
      <c r="AKD28" s="503"/>
      <c r="AKE28" s="503"/>
      <c r="AKF28" s="503"/>
      <c r="AKG28" s="503"/>
      <c r="AKH28" s="503"/>
      <c r="AKI28" s="503"/>
      <c r="AKJ28" s="503"/>
      <c r="AKK28" s="503"/>
      <c r="AKL28" s="503"/>
      <c r="AKM28" s="503"/>
      <c r="AKN28" s="503"/>
      <c r="AKO28" s="503"/>
      <c r="AKP28" s="503"/>
      <c r="AKQ28" s="503"/>
      <c r="AKR28" s="503"/>
      <c r="AKS28" s="503"/>
      <c r="AKT28" s="503"/>
      <c r="AKU28" s="503"/>
      <c r="AKV28" s="503"/>
      <c r="AKW28" s="503"/>
      <c r="AKX28" s="503"/>
      <c r="AKY28" s="503"/>
      <c r="AKZ28" s="503"/>
      <c r="ALA28" s="503"/>
      <c r="ALB28" s="503"/>
      <c r="ALC28" s="503"/>
      <c r="ALD28" s="503"/>
      <c r="ALE28" s="503"/>
      <c r="ALF28" s="503"/>
      <c r="ALG28" s="503"/>
      <c r="ALH28" s="503"/>
      <c r="ALI28" s="503"/>
      <c r="ALJ28" s="503"/>
      <c r="ALK28" s="503"/>
      <c r="ALL28" s="503"/>
      <c r="ALM28" s="503"/>
      <c r="ALN28" s="503"/>
      <c r="ALO28" s="503"/>
      <c r="ALP28" s="503"/>
      <c r="ALQ28" s="503"/>
      <c r="ALR28" s="503"/>
      <c r="ALS28" s="503"/>
      <c r="ALT28" s="503"/>
      <c r="ALU28" s="503"/>
      <c r="ALV28" s="503"/>
      <c r="ALW28" s="503"/>
      <c r="ALX28" s="503"/>
      <c r="ALY28" s="503"/>
      <c r="ALZ28" s="503"/>
      <c r="AMA28" s="503"/>
      <c r="AMB28" s="503"/>
      <c r="AMC28" s="503"/>
      <c r="AMD28" s="503"/>
      <c r="AME28" s="503"/>
      <c r="AMF28" s="503"/>
      <c r="AMG28" s="503"/>
      <c r="AMH28" s="503"/>
      <c r="AMI28" s="503"/>
      <c r="AMJ28" s="503"/>
    </row>
    <row r="29" spans="1:1024" s="82" customFormat="1" ht="25.5" x14ac:dyDescent="0.25">
      <c r="A29" s="557">
        <v>22</v>
      </c>
      <c r="B29" s="557" t="s">
        <v>86</v>
      </c>
      <c r="C29" s="1072" t="s">
        <v>107</v>
      </c>
      <c r="D29" s="558">
        <v>0.60299999999999998</v>
      </c>
      <c r="E29" s="559">
        <v>0.44</v>
      </c>
      <c r="F29" s="559">
        <v>0.308</v>
      </c>
      <c r="G29" s="559">
        <v>0.98599999999999999</v>
      </c>
      <c r="H29" s="559">
        <v>0.97299999999999998</v>
      </c>
      <c r="I29" s="559">
        <v>0.92300000000000004</v>
      </c>
      <c r="J29" s="559">
        <v>0.95</v>
      </c>
      <c r="K29" s="559">
        <v>1</v>
      </c>
      <c r="L29" s="559">
        <v>1</v>
      </c>
      <c r="M29" s="559">
        <v>0.125</v>
      </c>
      <c r="N29" s="559">
        <v>0</v>
      </c>
      <c r="O29" s="559">
        <v>0</v>
      </c>
      <c r="P29" s="559">
        <v>0</v>
      </c>
      <c r="Q29" s="559">
        <v>0</v>
      </c>
      <c r="R29" s="559">
        <v>5.0999999999999997E-2</v>
      </c>
      <c r="S29" s="559">
        <v>1</v>
      </c>
      <c r="T29" s="559">
        <v>1</v>
      </c>
      <c r="U29" s="1014">
        <f t="shared" si="0"/>
        <v>1.1010588235294119</v>
      </c>
      <c r="V29" s="560"/>
    </row>
    <row r="30" spans="1:1024" s="82" customFormat="1" ht="25.5" x14ac:dyDescent="0.25">
      <c r="A30" s="582">
        <v>23</v>
      </c>
      <c r="B30" s="582" t="s">
        <v>86</v>
      </c>
      <c r="C30" s="1072" t="s">
        <v>108</v>
      </c>
      <c r="D30" s="583">
        <v>0.65700000000000003</v>
      </c>
      <c r="E30" s="584">
        <v>0.41099999999999998</v>
      </c>
      <c r="F30" s="584">
        <v>0.40899999999999997</v>
      </c>
      <c r="G30" s="584">
        <v>1</v>
      </c>
      <c r="H30" s="584">
        <v>0.99199999999999999</v>
      </c>
      <c r="I30" s="584">
        <v>1</v>
      </c>
      <c r="J30" s="584">
        <v>1</v>
      </c>
      <c r="K30" s="584">
        <v>1</v>
      </c>
      <c r="L30" s="584">
        <v>1</v>
      </c>
      <c r="M30" s="584">
        <v>0.3</v>
      </c>
      <c r="N30" s="584">
        <v>0</v>
      </c>
      <c r="O30" s="584">
        <v>0</v>
      </c>
      <c r="P30" s="584">
        <v>2.7E-2</v>
      </c>
      <c r="Q30" s="584">
        <v>0</v>
      </c>
      <c r="R30" s="586">
        <v>3.5000000000000003E-2</v>
      </c>
      <c r="S30" s="584">
        <v>1</v>
      </c>
      <c r="T30" s="584">
        <v>1</v>
      </c>
      <c r="U30" s="1014">
        <f t="shared" si="0"/>
        <v>1.1565882352941177</v>
      </c>
      <c r="V30" s="585"/>
    </row>
    <row r="31" spans="1:1024" s="82" customFormat="1" ht="25.5" x14ac:dyDescent="0.25">
      <c r="A31" s="611">
        <v>24</v>
      </c>
      <c r="B31" s="611" t="s">
        <v>86</v>
      </c>
      <c r="C31" s="1072" t="s">
        <v>109</v>
      </c>
      <c r="D31" s="612">
        <v>0.623</v>
      </c>
      <c r="E31" s="613">
        <v>0.432</v>
      </c>
      <c r="F31" s="613">
        <v>0.45500000000000002</v>
      </c>
      <c r="G31" s="613">
        <v>0.98199999999999998</v>
      </c>
      <c r="H31" s="613">
        <v>0.94699999999999995</v>
      </c>
      <c r="I31" s="613">
        <v>1</v>
      </c>
      <c r="J31" s="613">
        <v>0.96</v>
      </c>
      <c r="K31" s="613">
        <v>1</v>
      </c>
      <c r="L31" s="613">
        <v>1</v>
      </c>
      <c r="M31" s="613">
        <v>0.64800000000000002</v>
      </c>
      <c r="N31" s="613">
        <v>0.63600000000000001</v>
      </c>
      <c r="O31" s="613">
        <v>0</v>
      </c>
      <c r="P31" s="613">
        <v>0</v>
      </c>
      <c r="Q31" s="613">
        <v>0</v>
      </c>
      <c r="R31" s="613">
        <v>0.70199999999999996</v>
      </c>
      <c r="S31" s="613">
        <v>0.98499999999999999</v>
      </c>
      <c r="T31" s="613">
        <v>1</v>
      </c>
      <c r="U31" s="1014">
        <f t="shared" si="0"/>
        <v>1.3376470588235294</v>
      </c>
      <c r="V31" s="614"/>
    </row>
    <row r="32" spans="1:1024" s="82" customFormat="1" ht="25.5" x14ac:dyDescent="0.25">
      <c r="A32" s="638">
        <v>25</v>
      </c>
      <c r="B32" s="638" t="s">
        <v>86</v>
      </c>
      <c r="C32" s="1072" t="s">
        <v>110</v>
      </c>
      <c r="D32" s="639">
        <v>0.51</v>
      </c>
      <c r="E32" s="640">
        <v>0.38</v>
      </c>
      <c r="F32" s="640">
        <v>0.5</v>
      </c>
      <c r="G32" s="640">
        <v>1</v>
      </c>
      <c r="H32" s="640">
        <v>1</v>
      </c>
      <c r="I32" s="640">
        <v>1</v>
      </c>
      <c r="J32" s="640">
        <v>1</v>
      </c>
      <c r="K32" s="640">
        <v>1</v>
      </c>
      <c r="L32" s="640">
        <v>1</v>
      </c>
      <c r="M32" s="640">
        <v>0.4</v>
      </c>
      <c r="N32" s="640">
        <v>0</v>
      </c>
      <c r="O32" s="640">
        <v>0</v>
      </c>
      <c r="P32" s="640">
        <v>0</v>
      </c>
      <c r="Q32" s="640">
        <v>0</v>
      </c>
      <c r="R32" s="640">
        <v>0.48099999999999998</v>
      </c>
      <c r="S32" s="640">
        <v>1</v>
      </c>
      <c r="T32" s="640">
        <v>1</v>
      </c>
      <c r="U32" s="1014">
        <f t="shared" si="0"/>
        <v>1.2083529411764706</v>
      </c>
      <c r="V32" s="641"/>
    </row>
    <row r="33" spans="1:22" s="82" customFormat="1" ht="25.5" x14ac:dyDescent="0.25">
      <c r="A33" s="662">
        <v>26</v>
      </c>
      <c r="B33" s="662" t="s">
        <v>86</v>
      </c>
      <c r="C33" s="1077" t="s">
        <v>342</v>
      </c>
      <c r="D33" s="663">
        <v>0.63</v>
      </c>
      <c r="E33" s="664">
        <v>0.5</v>
      </c>
      <c r="F33" s="664">
        <v>0.64</v>
      </c>
      <c r="G33" s="664">
        <v>0.99199999999999999</v>
      </c>
      <c r="H33" s="664">
        <v>0.99399999999999999</v>
      </c>
      <c r="I33" s="664">
        <v>1</v>
      </c>
      <c r="J33" s="664">
        <v>1</v>
      </c>
      <c r="K33" s="664">
        <v>1</v>
      </c>
      <c r="L33" s="664">
        <v>1</v>
      </c>
      <c r="M33" s="664">
        <v>0.33</v>
      </c>
      <c r="N33" s="664">
        <v>0</v>
      </c>
      <c r="O33" s="664">
        <v>0</v>
      </c>
      <c r="P33" s="664">
        <v>0</v>
      </c>
      <c r="Q33" s="664">
        <v>0</v>
      </c>
      <c r="R33" s="664"/>
      <c r="S33" s="664">
        <v>1</v>
      </c>
      <c r="T33" s="664">
        <v>1</v>
      </c>
      <c r="U33" s="1014">
        <f t="shared" si="0"/>
        <v>1.26075</v>
      </c>
      <c r="V33" s="665"/>
    </row>
    <row r="34" spans="1:22" s="82" customFormat="1" ht="25.5" x14ac:dyDescent="0.25">
      <c r="A34" s="686">
        <v>27</v>
      </c>
      <c r="B34" s="686" t="s">
        <v>86</v>
      </c>
      <c r="C34" s="1072" t="s">
        <v>112</v>
      </c>
      <c r="D34" s="687">
        <v>0.50700000000000001</v>
      </c>
      <c r="E34" s="688">
        <v>0.38700000000000001</v>
      </c>
      <c r="F34" s="688">
        <v>0.27300000000000002</v>
      </c>
      <c r="G34" s="688">
        <v>1</v>
      </c>
      <c r="H34" s="688">
        <v>1</v>
      </c>
      <c r="I34" s="688">
        <v>1</v>
      </c>
      <c r="J34" s="688">
        <v>1</v>
      </c>
      <c r="K34" s="688">
        <v>1</v>
      </c>
      <c r="L34" s="688">
        <v>1</v>
      </c>
      <c r="M34" s="688">
        <v>0.6</v>
      </c>
      <c r="N34" s="688">
        <v>1</v>
      </c>
      <c r="O34" s="688"/>
      <c r="P34" s="688">
        <v>2.4E-2</v>
      </c>
      <c r="Q34" s="688">
        <v>0</v>
      </c>
      <c r="R34" s="688"/>
      <c r="S34" s="688">
        <v>1</v>
      </c>
      <c r="T34" s="688">
        <v>1</v>
      </c>
      <c r="U34" s="1014">
        <f t="shared" si="0"/>
        <v>1.4387999999999999</v>
      </c>
      <c r="V34" s="689"/>
    </row>
    <row r="35" spans="1:22" s="82" customFormat="1" ht="25.5" x14ac:dyDescent="0.25">
      <c r="A35" s="712">
        <v>28</v>
      </c>
      <c r="B35" s="712" t="s">
        <v>86</v>
      </c>
      <c r="C35" s="1077" t="s">
        <v>343</v>
      </c>
      <c r="D35" s="713">
        <v>0.79</v>
      </c>
      <c r="E35" s="714">
        <v>0.52</v>
      </c>
      <c r="F35" s="714">
        <v>0.39</v>
      </c>
      <c r="G35" s="714">
        <v>1</v>
      </c>
      <c r="H35" s="714">
        <v>1</v>
      </c>
      <c r="I35" s="714">
        <v>0.95099999999999996</v>
      </c>
      <c r="J35" s="714">
        <v>1</v>
      </c>
      <c r="K35" s="714">
        <v>1</v>
      </c>
      <c r="L35" s="714">
        <v>1</v>
      </c>
      <c r="M35" s="714">
        <v>0.1</v>
      </c>
      <c r="N35" s="714">
        <v>0</v>
      </c>
      <c r="O35" s="714">
        <v>0</v>
      </c>
      <c r="P35" s="714">
        <v>1.0999999999999999E-2</v>
      </c>
      <c r="Q35" s="714">
        <v>0</v>
      </c>
      <c r="R35" s="714">
        <v>0</v>
      </c>
      <c r="S35" s="714">
        <v>1</v>
      </c>
      <c r="T35" s="714">
        <v>1</v>
      </c>
      <c r="U35" s="1014">
        <f t="shared" si="0"/>
        <v>1.1484705882352941</v>
      </c>
      <c r="V35" s="715"/>
    </row>
    <row r="36" spans="1:22" s="82" customFormat="1" ht="38.25" x14ac:dyDescent="0.25">
      <c r="A36" s="737">
        <v>29</v>
      </c>
      <c r="B36" s="737" t="s">
        <v>86</v>
      </c>
      <c r="C36" s="1077" t="s">
        <v>345</v>
      </c>
      <c r="D36" s="738">
        <v>0.62</v>
      </c>
      <c r="E36" s="739">
        <v>0.46</v>
      </c>
      <c r="F36" s="739">
        <v>0.81</v>
      </c>
      <c r="G36" s="739">
        <v>1</v>
      </c>
      <c r="H36" s="739">
        <v>1</v>
      </c>
      <c r="I36" s="739">
        <v>1</v>
      </c>
      <c r="J36" s="739">
        <v>1</v>
      </c>
      <c r="K36" s="739">
        <v>1</v>
      </c>
      <c r="L36" s="739">
        <v>1</v>
      </c>
      <c r="M36" s="739">
        <v>0.01</v>
      </c>
      <c r="N36" s="739">
        <v>0</v>
      </c>
      <c r="O36" s="739">
        <v>0</v>
      </c>
      <c r="P36" s="739">
        <v>4.8000000000000001E-2</v>
      </c>
      <c r="Q36" s="739">
        <v>2E-3</v>
      </c>
      <c r="R36" s="739">
        <v>0</v>
      </c>
      <c r="S36" s="739">
        <v>1</v>
      </c>
      <c r="T36" s="739">
        <v>1</v>
      </c>
      <c r="U36" s="1014">
        <f t="shared" si="0"/>
        <v>1.1705882352941175</v>
      </c>
      <c r="V36" s="740"/>
    </row>
    <row r="37" spans="1:22" s="82" customFormat="1" ht="25.5" x14ac:dyDescent="0.25">
      <c r="A37" s="761">
        <v>30</v>
      </c>
      <c r="B37" s="761" t="s">
        <v>86</v>
      </c>
      <c r="C37" s="1072" t="s">
        <v>114</v>
      </c>
      <c r="D37" s="762">
        <v>0.60199999999999998</v>
      </c>
      <c r="E37" s="763">
        <v>0.38</v>
      </c>
      <c r="F37" s="763">
        <v>0.53800000000000003</v>
      </c>
      <c r="G37" s="763">
        <v>1</v>
      </c>
      <c r="H37" s="763">
        <v>0.995</v>
      </c>
      <c r="I37" s="763">
        <v>1</v>
      </c>
      <c r="J37" s="763">
        <v>1</v>
      </c>
      <c r="K37" s="763">
        <v>0.96</v>
      </c>
      <c r="L37" s="763">
        <v>1</v>
      </c>
      <c r="M37" s="763">
        <v>0.46200000000000002</v>
      </c>
      <c r="N37" s="763">
        <v>1</v>
      </c>
      <c r="O37" s="763">
        <v>0</v>
      </c>
      <c r="P37" s="763">
        <v>2.7E-2</v>
      </c>
      <c r="Q37" s="763">
        <v>1</v>
      </c>
      <c r="R37" s="763">
        <v>1</v>
      </c>
      <c r="S37" s="763">
        <v>1</v>
      </c>
      <c r="T37" s="763">
        <v>1</v>
      </c>
      <c r="U37" s="1014">
        <f t="shared" si="0"/>
        <v>1.5251764705882354</v>
      </c>
      <c r="V37" s="764"/>
    </row>
    <row r="38" spans="1:22" s="82" customFormat="1" ht="25.5" x14ac:dyDescent="0.25">
      <c r="A38" s="786">
        <v>31</v>
      </c>
      <c r="B38" s="786" t="s">
        <v>86</v>
      </c>
      <c r="C38" s="1077" t="s">
        <v>344</v>
      </c>
      <c r="D38" s="789">
        <v>0.63449999999999995</v>
      </c>
      <c r="E38" s="790">
        <v>0.36670000000000003</v>
      </c>
      <c r="F38" s="790">
        <v>0.33329999999999999</v>
      </c>
      <c r="G38" s="787">
        <v>1</v>
      </c>
      <c r="H38" s="787">
        <v>1</v>
      </c>
      <c r="I38" s="787">
        <v>1</v>
      </c>
      <c r="J38" s="1015">
        <v>0.96</v>
      </c>
      <c r="K38" s="787">
        <v>1</v>
      </c>
      <c r="L38" s="787">
        <v>1</v>
      </c>
      <c r="M38" s="787">
        <v>0.24440000000000001</v>
      </c>
      <c r="N38" s="787">
        <v>0</v>
      </c>
      <c r="O38" s="787">
        <v>0</v>
      </c>
      <c r="P38" s="787">
        <v>0</v>
      </c>
      <c r="Q38" s="787">
        <v>0</v>
      </c>
      <c r="R38" s="787">
        <v>0.12</v>
      </c>
      <c r="S38" s="787">
        <v>1</v>
      </c>
      <c r="T38" s="787">
        <v>1</v>
      </c>
      <c r="U38" s="1014">
        <f t="shared" si="0"/>
        <v>1.1363411764705882</v>
      </c>
      <c r="V38" s="788"/>
    </row>
    <row r="39" spans="1:22" s="82" customFormat="1" ht="25.5" x14ac:dyDescent="0.25">
      <c r="A39" s="811">
        <v>32</v>
      </c>
      <c r="B39" s="811" t="s">
        <v>86</v>
      </c>
      <c r="C39" s="1072" t="s">
        <v>115</v>
      </c>
      <c r="D39" s="812">
        <v>1.6319999999999999</v>
      </c>
      <c r="E39" s="813">
        <v>1.921</v>
      </c>
      <c r="F39" s="813">
        <v>1.833</v>
      </c>
      <c r="G39" s="813"/>
      <c r="H39" s="813">
        <v>5.6000000000000001E-2</v>
      </c>
      <c r="I39" s="813">
        <v>0.151</v>
      </c>
      <c r="J39" s="813">
        <v>1</v>
      </c>
      <c r="K39" s="813">
        <v>1</v>
      </c>
      <c r="L39" s="813">
        <v>1</v>
      </c>
      <c r="M39" s="813"/>
      <c r="N39" s="813">
        <v>0</v>
      </c>
      <c r="O39" s="813">
        <v>0</v>
      </c>
      <c r="P39" s="813">
        <v>0</v>
      </c>
      <c r="Q39" s="813">
        <v>0</v>
      </c>
      <c r="R39" s="813">
        <v>0</v>
      </c>
      <c r="S39" s="813">
        <v>1</v>
      </c>
      <c r="T39" s="813">
        <v>1</v>
      </c>
      <c r="U39" s="1014">
        <f t="shared" si="0"/>
        <v>1.4124000000000001</v>
      </c>
      <c r="V39" s="814"/>
    </row>
    <row r="40" spans="1:22" s="82" customFormat="1" ht="25.5" x14ac:dyDescent="0.25">
      <c r="A40" s="831">
        <v>33</v>
      </c>
      <c r="B40" s="831" t="s">
        <v>86</v>
      </c>
      <c r="C40" s="1072" t="s">
        <v>116</v>
      </c>
      <c r="D40" s="832">
        <v>0.70399999999999996</v>
      </c>
      <c r="E40" s="833">
        <v>0.45900000000000002</v>
      </c>
      <c r="F40" s="833">
        <v>0.5</v>
      </c>
      <c r="G40" s="833">
        <v>0.98599999999999999</v>
      </c>
      <c r="H40" s="833">
        <v>1</v>
      </c>
      <c r="I40" s="833">
        <v>0.92900000000000005</v>
      </c>
      <c r="J40" s="833">
        <v>1</v>
      </c>
      <c r="K40" s="833">
        <v>1</v>
      </c>
      <c r="L40" s="833">
        <v>1</v>
      </c>
      <c r="M40" s="833">
        <v>0.4</v>
      </c>
      <c r="N40" s="833">
        <v>1</v>
      </c>
      <c r="O40" s="833">
        <v>0</v>
      </c>
      <c r="P40" s="833">
        <v>2.9000000000000001E-2</v>
      </c>
      <c r="Q40" s="833">
        <v>0.33300000000000002</v>
      </c>
      <c r="R40" s="833">
        <v>0.89</v>
      </c>
      <c r="S40" s="833">
        <v>0.97299999999999998</v>
      </c>
      <c r="T40" s="833">
        <v>1</v>
      </c>
      <c r="U40" s="1014">
        <f t="shared" si="0"/>
        <v>1.4356470588235297</v>
      </c>
      <c r="V40" s="834"/>
    </row>
    <row r="41" spans="1:22" s="82" customFormat="1" ht="25.5" x14ac:dyDescent="0.25">
      <c r="A41" s="854">
        <v>34</v>
      </c>
      <c r="B41" s="854" t="s">
        <v>86</v>
      </c>
      <c r="C41" s="1072" t="s">
        <v>117</v>
      </c>
      <c r="D41" s="855">
        <v>0.69</v>
      </c>
      <c r="E41" s="856">
        <v>0.52</v>
      </c>
      <c r="F41" s="856">
        <v>0.44</v>
      </c>
      <c r="G41" s="856">
        <v>1</v>
      </c>
      <c r="H41" s="856">
        <v>1</v>
      </c>
      <c r="I41" s="856">
        <v>1</v>
      </c>
      <c r="J41" s="856">
        <v>0.96199999999999997</v>
      </c>
      <c r="K41" s="856">
        <v>1</v>
      </c>
      <c r="L41" s="856">
        <v>1</v>
      </c>
      <c r="M41" s="856">
        <v>0.41599999999999998</v>
      </c>
      <c r="N41" s="856">
        <v>1</v>
      </c>
      <c r="O41" s="856">
        <v>0</v>
      </c>
      <c r="P41" s="856">
        <v>0</v>
      </c>
      <c r="Q41" s="856">
        <v>0</v>
      </c>
      <c r="R41" s="856">
        <v>0.36599999999999999</v>
      </c>
      <c r="S41" s="856">
        <v>1</v>
      </c>
      <c r="T41" s="856">
        <v>1</v>
      </c>
      <c r="U41" s="1014">
        <f t="shared" si="0"/>
        <v>1.3404705882352941</v>
      </c>
      <c r="V41" s="857"/>
    </row>
    <row r="42" spans="1:22" s="82" customFormat="1" ht="25.5" x14ac:dyDescent="0.25">
      <c r="A42" s="876">
        <v>35</v>
      </c>
      <c r="B42" s="876" t="s">
        <v>86</v>
      </c>
      <c r="C42" s="1072" t="s">
        <v>118</v>
      </c>
      <c r="D42" s="877">
        <v>0.57499999999999996</v>
      </c>
      <c r="E42" s="878">
        <v>0.53800000000000003</v>
      </c>
      <c r="F42" s="878">
        <v>0.629</v>
      </c>
      <c r="G42" s="878">
        <v>0.98699999999999999</v>
      </c>
      <c r="H42" s="878">
        <v>1</v>
      </c>
      <c r="I42" s="878">
        <v>1</v>
      </c>
      <c r="J42" s="878">
        <v>1</v>
      </c>
      <c r="K42" s="878">
        <v>1</v>
      </c>
      <c r="L42" s="878">
        <v>1</v>
      </c>
      <c r="M42" s="878">
        <v>2.5000000000000001E-2</v>
      </c>
      <c r="N42" s="878">
        <v>0</v>
      </c>
      <c r="O42" s="878">
        <v>0</v>
      </c>
      <c r="P42" s="878">
        <v>0</v>
      </c>
      <c r="Q42" s="878">
        <v>0</v>
      </c>
      <c r="R42" s="878">
        <v>0.45500000000000002</v>
      </c>
      <c r="S42" s="878">
        <v>1</v>
      </c>
      <c r="T42" s="878">
        <v>1</v>
      </c>
      <c r="U42" s="1014">
        <f t="shared" si="0"/>
        <v>1.2010588235294117</v>
      </c>
      <c r="V42" s="879"/>
    </row>
    <row r="43" spans="1:22" s="82" customFormat="1" ht="25.5" x14ac:dyDescent="0.25">
      <c r="A43" s="899">
        <v>36</v>
      </c>
      <c r="B43" s="899" t="s">
        <v>86</v>
      </c>
      <c r="C43" s="1072" t="s">
        <v>119</v>
      </c>
      <c r="D43" s="900">
        <v>0.78700000000000003</v>
      </c>
      <c r="E43" s="901">
        <v>0.437</v>
      </c>
      <c r="F43" s="901">
        <v>0.2</v>
      </c>
      <c r="G43" s="901">
        <v>0.96899999999999997</v>
      </c>
      <c r="H43" s="901">
        <v>1</v>
      </c>
      <c r="I43" s="901">
        <v>1</v>
      </c>
      <c r="J43" s="901">
        <v>0.97799999999999998</v>
      </c>
      <c r="K43" s="901"/>
      <c r="L43" s="901">
        <v>1</v>
      </c>
      <c r="M43" s="901">
        <v>3.0000000000000001E-3</v>
      </c>
      <c r="N43" s="901"/>
      <c r="O43" s="901"/>
      <c r="P43" s="901">
        <v>0</v>
      </c>
      <c r="Q43" s="901">
        <v>0</v>
      </c>
      <c r="R43" s="901">
        <v>0.47899999999999998</v>
      </c>
      <c r="S43" s="901">
        <v>1</v>
      </c>
      <c r="T43" s="901">
        <v>1</v>
      </c>
      <c r="U43" s="1014">
        <f t="shared" si="0"/>
        <v>1.2647142857142857</v>
      </c>
      <c r="V43" s="902"/>
    </row>
    <row r="44" spans="1:22" s="82" customFormat="1" ht="25.5" x14ac:dyDescent="0.25">
      <c r="A44" s="922">
        <v>37</v>
      </c>
      <c r="B44" s="922" t="s">
        <v>86</v>
      </c>
      <c r="C44" s="1072" t="s">
        <v>120</v>
      </c>
      <c r="D44" s="1037">
        <v>0.89600000000000002</v>
      </c>
      <c r="E44" s="1038">
        <v>0.751</v>
      </c>
      <c r="F44" s="1038">
        <v>0.85</v>
      </c>
      <c r="G44" s="1038">
        <v>1</v>
      </c>
      <c r="H44" s="1038">
        <v>1</v>
      </c>
      <c r="I44" s="1038">
        <v>1</v>
      </c>
      <c r="J44" s="923">
        <v>1</v>
      </c>
      <c r="K44" s="923">
        <v>1</v>
      </c>
      <c r="L44" s="923">
        <v>1</v>
      </c>
      <c r="M44" s="923">
        <v>1.2E-2</v>
      </c>
      <c r="N44" s="923">
        <v>3.0000000000000001E-3</v>
      </c>
      <c r="O44" s="923">
        <v>0</v>
      </c>
      <c r="P44" s="923">
        <v>2.3E-2</v>
      </c>
      <c r="Q44" s="923">
        <v>3.0000000000000001E-3</v>
      </c>
      <c r="R44" s="923">
        <v>3.0000000000000001E-3</v>
      </c>
      <c r="S44" s="923">
        <v>1</v>
      </c>
      <c r="T44" s="923">
        <v>1</v>
      </c>
      <c r="U44" s="1014">
        <f>(AVERAGE(D44:T44))*2</f>
        <v>1.2401176470588235</v>
      </c>
      <c r="V44" s="924"/>
    </row>
    <row r="45" spans="1:22" s="82" customFormat="1" ht="25.5" x14ac:dyDescent="0.25">
      <c r="A45" s="944">
        <v>38</v>
      </c>
      <c r="B45" s="944" t="s">
        <v>86</v>
      </c>
      <c r="C45" s="1072" t="s">
        <v>121</v>
      </c>
      <c r="D45" s="945">
        <v>1</v>
      </c>
      <c r="E45" s="946">
        <v>1</v>
      </c>
      <c r="F45" s="946">
        <v>1</v>
      </c>
      <c r="G45" s="946">
        <v>1</v>
      </c>
      <c r="H45" s="946">
        <v>1</v>
      </c>
      <c r="I45" s="946">
        <v>1</v>
      </c>
      <c r="J45" s="946">
        <v>0.88900000000000001</v>
      </c>
      <c r="K45" s="946">
        <v>1</v>
      </c>
      <c r="L45" s="946">
        <v>1</v>
      </c>
      <c r="M45" s="946">
        <v>1.7000000000000001E-2</v>
      </c>
      <c r="N45" s="946">
        <v>0</v>
      </c>
      <c r="O45" s="946">
        <v>0</v>
      </c>
      <c r="P45" s="946">
        <v>1.4E-2</v>
      </c>
      <c r="Q45" s="946">
        <v>0</v>
      </c>
      <c r="R45" s="946">
        <v>0</v>
      </c>
      <c r="S45" s="946">
        <v>1</v>
      </c>
      <c r="T45" s="946">
        <v>1</v>
      </c>
      <c r="U45" s="1014">
        <f t="shared" si="0"/>
        <v>1.2847058823529409</v>
      </c>
      <c r="V45" s="947"/>
    </row>
    <row r="46" spans="1:22" s="82" customFormat="1" ht="25.5" x14ac:dyDescent="0.25">
      <c r="A46" s="967">
        <v>39</v>
      </c>
      <c r="B46" s="967" t="s">
        <v>86</v>
      </c>
      <c r="C46" s="1077" t="s">
        <v>346</v>
      </c>
      <c r="D46" s="968">
        <v>0.56200000000000006</v>
      </c>
      <c r="E46" s="969">
        <v>0.45200000000000001</v>
      </c>
      <c r="F46" s="969">
        <v>0.371</v>
      </c>
      <c r="G46" s="969">
        <v>0.98099999999999998</v>
      </c>
      <c r="H46" s="969">
        <v>0.97599999999999998</v>
      </c>
      <c r="I46" s="969">
        <v>0.96199999999999997</v>
      </c>
      <c r="J46" s="969">
        <v>1</v>
      </c>
      <c r="K46" s="969">
        <v>1</v>
      </c>
      <c r="L46" s="969">
        <v>1</v>
      </c>
      <c r="M46" s="1015">
        <v>0.115</v>
      </c>
      <c r="N46" s="1015">
        <v>0</v>
      </c>
      <c r="O46" s="1015">
        <v>0</v>
      </c>
      <c r="P46" s="1015">
        <v>3.2000000000000001E-2</v>
      </c>
      <c r="Q46" s="1015">
        <v>0</v>
      </c>
      <c r="R46" s="1015">
        <v>0.14099999999999999</v>
      </c>
      <c r="S46" s="969">
        <v>1</v>
      </c>
      <c r="T46" s="969">
        <v>1</v>
      </c>
      <c r="U46" s="1014">
        <f t="shared" si="0"/>
        <v>1.1284705882352941</v>
      </c>
      <c r="V46" s="970"/>
    </row>
    <row r="47" spans="1:22" s="82" customFormat="1" ht="25.5" x14ac:dyDescent="0.25">
      <c r="A47" s="987">
        <v>40</v>
      </c>
      <c r="B47" s="987" t="s">
        <v>86</v>
      </c>
      <c r="C47" s="1072" t="s">
        <v>122</v>
      </c>
      <c r="D47" s="988">
        <v>0.56200000000000006</v>
      </c>
      <c r="E47" s="989">
        <v>0.54</v>
      </c>
      <c r="F47" s="989">
        <v>0.5</v>
      </c>
      <c r="G47" s="989">
        <v>0.98599999999999999</v>
      </c>
      <c r="H47" s="989">
        <v>1</v>
      </c>
      <c r="I47" s="989">
        <v>1</v>
      </c>
      <c r="J47" s="989">
        <v>1</v>
      </c>
      <c r="K47" s="989">
        <v>1</v>
      </c>
      <c r="L47" s="989">
        <v>1</v>
      </c>
      <c r="M47" s="1015">
        <v>0.4</v>
      </c>
      <c r="N47" s="1015">
        <v>0</v>
      </c>
      <c r="O47" s="1015">
        <v>0</v>
      </c>
      <c r="P47" s="1015">
        <v>6.2E-2</v>
      </c>
      <c r="Q47" s="1015">
        <v>0</v>
      </c>
      <c r="R47" s="1015">
        <v>0</v>
      </c>
      <c r="S47" s="989">
        <v>1</v>
      </c>
      <c r="T47" s="989">
        <v>1</v>
      </c>
      <c r="U47" s="1014">
        <f t="shared" si="0"/>
        <v>1.1823529411764706</v>
      </c>
      <c r="V47" s="990"/>
    </row>
    <row r="48" spans="1:22" s="82" customFormat="1" ht="38.25" x14ac:dyDescent="0.25">
      <c r="A48" s="1012">
        <v>41</v>
      </c>
      <c r="B48" s="1012" t="s">
        <v>86</v>
      </c>
      <c r="C48" s="1077" t="s">
        <v>347</v>
      </c>
      <c r="D48" s="1013">
        <v>0.71899999999999997</v>
      </c>
      <c r="E48" s="1015">
        <v>0.44800000000000001</v>
      </c>
      <c r="F48" s="1015">
        <v>0.29799999999999999</v>
      </c>
      <c r="G48" s="1015">
        <v>1</v>
      </c>
      <c r="H48" s="1015">
        <v>1</v>
      </c>
      <c r="I48" s="1015">
        <v>1</v>
      </c>
      <c r="J48" s="1015">
        <v>1</v>
      </c>
      <c r="K48" s="1015">
        <v>1</v>
      </c>
      <c r="L48" s="1015">
        <v>1</v>
      </c>
      <c r="M48" s="1015">
        <v>0.57999999999999996</v>
      </c>
      <c r="N48" s="1015">
        <v>0.8</v>
      </c>
      <c r="O48" s="1015">
        <v>0</v>
      </c>
      <c r="P48" s="1015">
        <v>1.6E-2</v>
      </c>
      <c r="Q48" s="1015">
        <v>0</v>
      </c>
      <c r="R48" s="1015">
        <v>0.28000000000000003</v>
      </c>
      <c r="S48" s="1015">
        <v>1</v>
      </c>
      <c r="T48" s="1015">
        <v>1</v>
      </c>
      <c r="U48" s="1014">
        <f t="shared" si="0"/>
        <v>1.3107058823529412</v>
      </c>
      <c r="V48" s="1016"/>
    </row>
    <row r="49" spans="1:22" s="82" customFormat="1" ht="25.5" x14ac:dyDescent="0.25">
      <c r="A49" s="1036">
        <v>42</v>
      </c>
      <c r="B49" s="1036" t="s">
        <v>86</v>
      </c>
      <c r="C49" s="1072" t="s">
        <v>124</v>
      </c>
      <c r="D49" s="1013">
        <v>0.83399999999999996</v>
      </c>
      <c r="E49" s="1015">
        <v>0.998</v>
      </c>
      <c r="F49" s="1015">
        <v>0.88900000000000001</v>
      </c>
      <c r="G49" s="1015">
        <v>0.998</v>
      </c>
      <c r="H49" s="1015">
        <v>0.99299999999999999</v>
      </c>
      <c r="I49" s="1015">
        <v>1</v>
      </c>
      <c r="J49" s="1038">
        <v>0.97799999999999998</v>
      </c>
      <c r="K49" s="1038">
        <v>1</v>
      </c>
      <c r="L49" s="1038">
        <v>1</v>
      </c>
      <c r="M49" s="1038">
        <v>0</v>
      </c>
      <c r="N49" s="1038">
        <v>0</v>
      </c>
      <c r="O49" s="1038">
        <v>0</v>
      </c>
      <c r="P49" s="1038">
        <v>0</v>
      </c>
      <c r="Q49" s="1038">
        <v>0</v>
      </c>
      <c r="R49" s="1038">
        <v>0</v>
      </c>
      <c r="S49" s="1038">
        <v>0.9</v>
      </c>
      <c r="T49" s="1038">
        <v>1</v>
      </c>
      <c r="U49" s="1014">
        <f t="shared" si="0"/>
        <v>1.2458823529411767</v>
      </c>
      <c r="V49" s="1039"/>
    </row>
    <row r="50" spans="1:22" s="82" customFormat="1" ht="25.5" x14ac:dyDescent="0.25">
      <c r="A50" s="1055">
        <v>43</v>
      </c>
      <c r="B50" s="1055" t="s">
        <v>86</v>
      </c>
      <c r="C50" s="1076" t="s">
        <v>338</v>
      </c>
      <c r="D50" s="1056">
        <v>0.63300000000000001</v>
      </c>
      <c r="E50" s="1057">
        <v>0.497</v>
      </c>
      <c r="F50" s="1057">
        <v>0.745</v>
      </c>
      <c r="G50" s="1057">
        <v>1</v>
      </c>
      <c r="H50" s="1057">
        <v>1</v>
      </c>
      <c r="I50" s="1057">
        <v>1</v>
      </c>
      <c r="J50" s="1057">
        <v>1</v>
      </c>
      <c r="K50" s="1057">
        <v>1</v>
      </c>
      <c r="L50" s="1057">
        <v>1</v>
      </c>
      <c r="M50" s="1057">
        <v>0.17599999999999999</v>
      </c>
      <c r="N50" s="1057">
        <v>0</v>
      </c>
      <c r="O50" s="1057">
        <v>0</v>
      </c>
      <c r="P50" s="1057">
        <v>0</v>
      </c>
      <c r="Q50" s="1057">
        <v>0</v>
      </c>
      <c r="R50" s="1057">
        <v>0.318</v>
      </c>
      <c r="S50" s="1057">
        <v>1</v>
      </c>
      <c r="T50" s="1057">
        <v>1</v>
      </c>
      <c r="U50" s="1014">
        <f t="shared" si="0"/>
        <v>1.2198823529411764</v>
      </c>
      <c r="V50" s="1058"/>
    </row>
    <row r="51" spans="1:22" s="82" customFormat="1" ht="19.5" customHeight="1" x14ac:dyDescent="0.25">
      <c r="A51" s="42" t="s">
        <v>125</v>
      </c>
      <c r="B51" s="61" t="s">
        <v>86</v>
      </c>
      <c r="C51" s="61"/>
      <c r="D51" s="43">
        <f>AVERAGE(D8:D50)</f>
        <v>0.69525609756097573</v>
      </c>
      <c r="E51" s="43">
        <f t="shared" ref="E51:T51" si="1">AVERAGE(E8:E50)</f>
        <v>0.52217179487179499</v>
      </c>
      <c r="F51" s="43">
        <f t="shared" si="1"/>
        <v>0.50823846153846142</v>
      </c>
      <c r="G51" s="43">
        <f t="shared" si="1"/>
        <v>0.99529999999999996</v>
      </c>
      <c r="H51" s="43">
        <f t="shared" si="1"/>
        <v>0.97079487179487167</v>
      </c>
      <c r="I51" s="43">
        <f t="shared" si="1"/>
        <v>0.94558974358974357</v>
      </c>
      <c r="J51" s="43">
        <f t="shared" si="1"/>
        <v>0.98777500000000007</v>
      </c>
      <c r="K51" s="43">
        <f t="shared" si="1"/>
        <v>0.99894736842105269</v>
      </c>
      <c r="L51" s="43">
        <f t="shared" si="1"/>
        <v>0.99916216216216225</v>
      </c>
      <c r="M51" s="43">
        <f t="shared" si="1"/>
        <v>0.25737894736842104</v>
      </c>
      <c r="N51" s="43">
        <f t="shared" si="1"/>
        <v>0.2458947368421053</v>
      </c>
      <c r="O51" s="43">
        <f t="shared" si="1"/>
        <v>0</v>
      </c>
      <c r="P51" s="43">
        <f t="shared" si="1"/>
        <v>1.0948717948717952E-2</v>
      </c>
      <c r="Q51" s="43">
        <f t="shared" si="1"/>
        <v>3.3574999999999994E-2</v>
      </c>
      <c r="R51" s="43">
        <f t="shared" si="1"/>
        <v>0.29142818939751453</v>
      </c>
      <c r="S51" s="43">
        <f t="shared" si="1"/>
        <v>0.99594871794871787</v>
      </c>
      <c r="T51" s="43">
        <f t="shared" si="1"/>
        <v>0.99758333333333327</v>
      </c>
      <c r="U51" s="61"/>
      <c r="V51" s="83"/>
    </row>
  </sheetData>
  <sheetProtection algorithmName="SHA-512" hashValue="M34yEovu5iIBFhydEyCpsjf97ap2W8+ITlM8c+1gpElp3R6lb+bcd1xpzRCZe5SWbGUdOyRxP1wzd/tKeb0p6g==" saltValue="M8sBAXQR0HLQVPDmSi24nA==" spinCount="100000" sheet="1" objects="1" selectLockedCells="1" selectUnlockedCells="1"/>
  <sortState ref="A8:V35">
    <sortCondition ref="A8:A35"/>
  </sortState>
  <mergeCells count="15">
    <mergeCell ref="V5:V7"/>
    <mergeCell ref="A1:U1"/>
    <mergeCell ref="A2:U2"/>
    <mergeCell ref="A3:U3"/>
    <mergeCell ref="A4:U4"/>
    <mergeCell ref="A5:A7"/>
    <mergeCell ref="B5:B7"/>
    <mergeCell ref="C5:C7"/>
    <mergeCell ref="D5:F5"/>
    <mergeCell ref="G5:I5"/>
    <mergeCell ref="J5:L5"/>
    <mergeCell ref="M5:O5"/>
    <mergeCell ref="P5:P6"/>
    <mergeCell ref="Q5:R5"/>
    <mergeCell ref="S5:T5"/>
  </mergeCells>
  <pageMargins left="0" right="0" top="0" bottom="0" header="0" footer="0"/>
  <pageSetup paperSize="9" scale="40" firstPageNumber="2147483648" fitToWidth="3"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MJ51"/>
  <sheetViews>
    <sheetView zoomScale="90" zoomScaleNormal="90" zoomScaleSheetLayoutView="70" workbookViewId="0">
      <selection activeCell="L25" sqref="L25"/>
    </sheetView>
  </sheetViews>
  <sheetFormatPr defaultColWidth="8.85546875" defaultRowHeight="15" x14ac:dyDescent="0.25"/>
  <cols>
    <col min="1" max="1" width="8.85546875" style="46"/>
    <col min="2" max="2" width="22.7109375" style="46" customWidth="1"/>
    <col min="3" max="3" width="28.5703125" style="46" customWidth="1"/>
    <col min="4" max="4" width="17" style="46" customWidth="1"/>
    <col min="5" max="5" width="16.7109375" style="46" customWidth="1"/>
    <col min="6" max="6" width="16.5703125" style="46" customWidth="1"/>
    <col min="7" max="7" width="15.140625" style="46" customWidth="1"/>
    <col min="8" max="8" width="26.5703125" style="46" customWidth="1"/>
    <col min="9" max="9" width="18" style="46" customWidth="1"/>
    <col min="10" max="10" width="15.85546875" style="46" customWidth="1"/>
    <col min="11" max="11" width="17" style="46" customWidth="1"/>
    <col min="12" max="12" width="18.140625" style="46" customWidth="1"/>
    <col min="13" max="13" width="17.5703125" style="46" customWidth="1"/>
    <col min="14" max="14" width="11.85546875" style="46" customWidth="1"/>
    <col min="15" max="15" width="11.5703125" style="46" customWidth="1"/>
    <col min="16" max="16" width="12.5703125" style="46" customWidth="1"/>
    <col min="17" max="17" width="12.140625" style="46" customWidth="1"/>
    <col min="18" max="18" width="10.28515625" style="46" customWidth="1"/>
    <col min="19" max="19" width="10.42578125" style="46" customWidth="1"/>
    <col min="20" max="20" width="9.28515625" style="46" customWidth="1"/>
    <col min="21" max="21" width="13.5703125" style="46" customWidth="1"/>
    <col min="22" max="22" width="14.5703125" style="46" customWidth="1"/>
    <col min="23" max="23" width="18" style="46" customWidth="1"/>
    <col min="24" max="24" width="18.7109375" style="46" customWidth="1"/>
    <col min="25" max="25" width="11.5703125" style="46" customWidth="1"/>
    <col min="26" max="26" width="15.7109375" style="46" customWidth="1"/>
    <col min="27" max="16384" width="8.85546875" style="46"/>
  </cols>
  <sheetData>
    <row r="1" spans="1:26" s="84" customFormat="1" ht="15.75" x14ac:dyDescent="0.25">
      <c r="C1" s="1374" t="s">
        <v>199</v>
      </c>
      <c r="D1" s="1374"/>
      <c r="E1" s="1374"/>
      <c r="F1" s="1374"/>
      <c r="G1" s="1374"/>
      <c r="H1" s="1374"/>
      <c r="I1" s="1374"/>
      <c r="J1" s="1374"/>
      <c r="K1" s="1374"/>
      <c r="L1" s="1374"/>
      <c r="M1" s="1374"/>
      <c r="N1" s="1374"/>
      <c r="O1" s="1374"/>
      <c r="P1" s="1374"/>
      <c r="Q1" s="1374"/>
      <c r="R1" s="1374"/>
      <c r="S1" s="1374"/>
      <c r="T1" s="1374"/>
      <c r="U1" s="1374"/>
      <c r="V1" s="1374"/>
      <c r="W1" s="1374"/>
    </row>
    <row r="2" spans="1:26" s="84" customFormat="1" ht="15.75" x14ac:dyDescent="0.25">
      <c r="C2" s="68"/>
      <c r="D2" s="68"/>
      <c r="E2" s="68"/>
      <c r="F2" s="68"/>
      <c r="G2" s="68"/>
      <c r="H2" s="68"/>
      <c r="I2" s="68"/>
      <c r="J2" s="68"/>
      <c r="K2" s="68"/>
      <c r="L2" s="68"/>
      <c r="M2" s="68"/>
      <c r="N2" s="68"/>
      <c r="O2" s="68"/>
      <c r="P2" s="68"/>
      <c r="Q2" s="68"/>
      <c r="R2" s="68"/>
      <c r="S2" s="68"/>
      <c r="T2" s="68"/>
      <c r="U2" s="68"/>
      <c r="V2" s="68"/>
      <c r="W2" s="68"/>
    </row>
    <row r="3" spans="1:26" ht="60" customHeight="1" x14ac:dyDescent="0.25">
      <c r="A3" s="1351" t="s">
        <v>50</v>
      </c>
      <c r="B3" s="1352" t="s">
        <v>51</v>
      </c>
      <c r="C3" s="1352" t="s">
        <v>52</v>
      </c>
      <c r="D3" s="1365" t="s">
        <v>200</v>
      </c>
      <c r="E3" s="1366"/>
      <c r="F3" s="1366"/>
      <c r="G3" s="1389"/>
      <c r="H3" s="1390" t="s">
        <v>201</v>
      </c>
      <c r="I3" s="1367"/>
      <c r="J3" s="1380"/>
      <c r="K3" s="1365" t="s">
        <v>202</v>
      </c>
      <c r="L3" s="1380"/>
      <c r="M3" s="1365" t="s">
        <v>203</v>
      </c>
      <c r="N3" s="1380" t="s">
        <v>204</v>
      </c>
      <c r="O3" s="1365" t="s">
        <v>205</v>
      </c>
      <c r="P3" s="1367"/>
      <c r="Q3" s="1367"/>
      <c r="R3" s="1380"/>
      <c r="S3" s="1365" t="s">
        <v>206</v>
      </c>
      <c r="T3" s="1367"/>
      <c r="U3" s="1367"/>
      <c r="V3" s="1380"/>
      <c r="W3" s="1365" t="s">
        <v>207</v>
      </c>
      <c r="X3" s="1380"/>
      <c r="Y3" s="1385" t="s">
        <v>208</v>
      </c>
      <c r="Z3" s="1328" t="s">
        <v>61</v>
      </c>
    </row>
    <row r="4" spans="1:26" ht="19.5" customHeight="1" x14ac:dyDescent="0.25">
      <c r="A4" s="1351"/>
      <c r="B4" s="1357"/>
      <c r="C4" s="1388"/>
      <c r="D4" s="49" t="s">
        <v>209</v>
      </c>
      <c r="E4" s="49" t="s">
        <v>210</v>
      </c>
      <c r="F4" s="49" t="s">
        <v>211</v>
      </c>
      <c r="G4" s="86" t="s">
        <v>212</v>
      </c>
      <c r="H4" s="49" t="s">
        <v>213</v>
      </c>
      <c r="I4" s="49" t="s">
        <v>214</v>
      </c>
      <c r="J4" s="49" t="s">
        <v>215</v>
      </c>
      <c r="K4" s="49" t="s">
        <v>216</v>
      </c>
      <c r="L4" s="49" t="s">
        <v>217</v>
      </c>
      <c r="M4" s="49" t="s">
        <v>218</v>
      </c>
      <c r="N4" s="51" t="s">
        <v>219</v>
      </c>
      <c r="O4" s="1365" t="s">
        <v>220</v>
      </c>
      <c r="P4" s="1380"/>
      <c r="Q4" s="1365" t="s">
        <v>221</v>
      </c>
      <c r="R4" s="1380"/>
      <c r="S4" s="1365" t="s">
        <v>222</v>
      </c>
      <c r="T4" s="1380"/>
      <c r="U4" s="1365" t="s">
        <v>223</v>
      </c>
      <c r="V4" s="1380"/>
      <c r="W4" s="49" t="s">
        <v>224</v>
      </c>
      <c r="X4" s="51" t="s">
        <v>225</v>
      </c>
      <c r="Y4" s="1386"/>
      <c r="Z4" s="1329"/>
    </row>
    <row r="5" spans="1:26" ht="15.75" customHeight="1" x14ac:dyDescent="0.25">
      <c r="A5" s="1351"/>
      <c r="B5" s="1357"/>
      <c r="C5" s="1388"/>
      <c r="D5" s="51"/>
      <c r="E5" s="51"/>
      <c r="F5" s="51"/>
      <c r="G5" s="87"/>
      <c r="H5" s="51"/>
      <c r="I5" s="51"/>
      <c r="J5" s="51"/>
      <c r="K5" s="51"/>
      <c r="L5" s="51"/>
      <c r="M5" s="51"/>
      <c r="N5" s="51"/>
      <c r="O5" s="63" t="s">
        <v>226</v>
      </c>
      <c r="P5" s="49" t="s">
        <v>227</v>
      </c>
      <c r="Q5" s="49" t="s">
        <v>228</v>
      </c>
      <c r="R5" s="49" t="s">
        <v>229</v>
      </c>
      <c r="S5" s="49" t="s">
        <v>230</v>
      </c>
      <c r="T5" s="49" t="s">
        <v>231</v>
      </c>
      <c r="U5" s="49" t="s">
        <v>232</v>
      </c>
      <c r="V5" s="49" t="s">
        <v>233</v>
      </c>
      <c r="W5" s="51"/>
      <c r="X5" s="51"/>
      <c r="Y5" s="1387"/>
      <c r="Z5" s="1329"/>
    </row>
    <row r="6" spans="1:26" ht="96" customHeight="1" x14ac:dyDescent="0.25">
      <c r="A6" s="1352"/>
      <c r="B6" s="1357"/>
      <c r="C6" s="1388"/>
      <c r="D6" s="64" t="s">
        <v>234</v>
      </c>
      <c r="E6" s="65" t="s">
        <v>235</v>
      </c>
      <c r="F6" s="65" t="s">
        <v>236</v>
      </c>
      <c r="G6" s="88" t="s">
        <v>237</v>
      </c>
      <c r="H6" s="65" t="s">
        <v>238</v>
      </c>
      <c r="I6" s="65" t="s">
        <v>239</v>
      </c>
      <c r="J6" s="65" t="s">
        <v>240</v>
      </c>
      <c r="K6" s="65" t="s">
        <v>241</v>
      </c>
      <c r="L6" s="65" t="s">
        <v>242</v>
      </c>
      <c r="M6" s="65" t="s">
        <v>241</v>
      </c>
      <c r="N6" s="65" t="s">
        <v>242</v>
      </c>
      <c r="O6" s="89" t="s">
        <v>63</v>
      </c>
      <c r="P6" s="89" t="s">
        <v>64</v>
      </c>
      <c r="Q6" s="89" t="s">
        <v>63</v>
      </c>
      <c r="R6" s="89" t="s">
        <v>64</v>
      </c>
      <c r="S6" s="89" t="s">
        <v>243</v>
      </c>
      <c r="T6" s="89" t="s">
        <v>244</v>
      </c>
      <c r="U6" s="89" t="s">
        <v>243</v>
      </c>
      <c r="V6" s="89" t="s">
        <v>245</v>
      </c>
      <c r="W6" s="65" t="s">
        <v>63</v>
      </c>
      <c r="X6" s="65" t="s">
        <v>64</v>
      </c>
      <c r="Y6" s="85" t="s">
        <v>198</v>
      </c>
      <c r="Z6" s="31"/>
    </row>
    <row r="7" spans="1:26" ht="25.5" x14ac:dyDescent="0.25">
      <c r="A7" s="136">
        <v>1</v>
      </c>
      <c r="B7" s="136" t="s">
        <v>86</v>
      </c>
      <c r="C7" s="1070" t="s">
        <v>87</v>
      </c>
      <c r="D7" s="138"/>
      <c r="E7" s="138"/>
      <c r="F7" s="138"/>
      <c r="G7" s="138"/>
      <c r="H7" s="138"/>
      <c r="I7" s="138"/>
      <c r="J7" s="138"/>
      <c r="K7" s="1206">
        <v>0.13300000000000001</v>
      </c>
      <c r="L7" s="1206">
        <v>1</v>
      </c>
      <c r="M7" s="1206">
        <v>0.26700000000000002</v>
      </c>
      <c r="N7" s="1206">
        <v>1</v>
      </c>
      <c r="O7" s="138"/>
      <c r="P7" s="138"/>
      <c r="Q7" s="138"/>
      <c r="R7" s="138"/>
      <c r="S7" s="138"/>
      <c r="T7" s="138"/>
      <c r="U7" s="138"/>
      <c r="V7" s="138"/>
      <c r="W7" s="138"/>
      <c r="X7" s="138"/>
      <c r="Y7" s="139">
        <f>(AVERAGE(D7:X7))*2</f>
        <v>1.2</v>
      </c>
      <c r="Z7" s="137"/>
    </row>
    <row r="8" spans="1:26" ht="25.5" x14ac:dyDescent="0.25">
      <c r="A8" s="23">
        <v>2</v>
      </c>
      <c r="B8" s="23" t="s">
        <v>86</v>
      </c>
      <c r="C8" s="1070" t="s">
        <v>88</v>
      </c>
      <c r="D8" s="90"/>
      <c r="E8" s="90"/>
      <c r="F8" s="90"/>
      <c r="G8" s="90"/>
      <c r="H8" s="90"/>
      <c r="I8" s="90"/>
      <c r="J8" s="90"/>
      <c r="K8" s="90"/>
      <c r="L8" s="90"/>
      <c r="M8" s="90"/>
      <c r="N8" s="90"/>
      <c r="O8" s="90"/>
      <c r="P8" s="90"/>
      <c r="Q8" s="90"/>
      <c r="R8" s="90"/>
      <c r="S8" s="90"/>
      <c r="T8" s="90"/>
      <c r="U8" s="90"/>
      <c r="V8" s="90"/>
      <c r="W8" s="90"/>
      <c r="X8" s="90"/>
      <c r="Y8" s="1018"/>
      <c r="Z8" s="57"/>
    </row>
    <row r="9" spans="1:26" ht="25.5" x14ac:dyDescent="0.25">
      <c r="A9" s="156">
        <v>3</v>
      </c>
      <c r="B9" s="156" t="s">
        <v>86</v>
      </c>
      <c r="C9" s="1070" t="s">
        <v>89</v>
      </c>
      <c r="D9" s="158"/>
      <c r="E9" s="158"/>
      <c r="F9" s="158"/>
      <c r="G9" s="158"/>
      <c r="H9" s="158"/>
      <c r="I9" s="158"/>
      <c r="J9" s="158"/>
      <c r="K9" s="1206">
        <v>0.1</v>
      </c>
      <c r="L9" s="1206">
        <v>1</v>
      </c>
      <c r="M9" s="1206">
        <v>0.22700000000000001</v>
      </c>
      <c r="N9" s="1206">
        <v>1</v>
      </c>
      <c r="O9" s="158"/>
      <c r="P9" s="158"/>
      <c r="Q9" s="158"/>
      <c r="R9" s="158"/>
      <c r="S9" s="158"/>
      <c r="T9" s="158"/>
      <c r="U9" s="158"/>
      <c r="V9" s="158"/>
      <c r="W9" s="158"/>
      <c r="X9" s="158"/>
      <c r="Y9" s="1018">
        <f t="shared" ref="Y9:Y49" si="0">(AVERAGE(D9:X9))*2</f>
        <v>1.1635</v>
      </c>
      <c r="Z9" s="157"/>
    </row>
    <row r="10" spans="1:26" ht="25.5" x14ac:dyDescent="0.25">
      <c r="A10" s="182">
        <v>4</v>
      </c>
      <c r="B10" s="182" t="s">
        <v>86</v>
      </c>
      <c r="C10" s="1071" t="s">
        <v>90</v>
      </c>
      <c r="D10" s="184"/>
      <c r="E10" s="184"/>
      <c r="F10" s="184"/>
      <c r="G10" s="184"/>
      <c r="H10" s="184">
        <v>1</v>
      </c>
      <c r="I10" s="184">
        <v>0.5</v>
      </c>
      <c r="J10" s="184">
        <v>0.66600000000000004</v>
      </c>
      <c r="K10" s="184">
        <v>7.0999999999999994E-2</v>
      </c>
      <c r="L10" s="1206">
        <v>0.85699999999999998</v>
      </c>
      <c r="M10" s="1206">
        <v>7.0999999999999994E-2</v>
      </c>
      <c r="N10" s="1206">
        <v>0.92800000000000005</v>
      </c>
      <c r="O10" s="184">
        <v>1</v>
      </c>
      <c r="P10" s="184"/>
      <c r="Q10" s="184">
        <v>1</v>
      </c>
      <c r="R10" s="184"/>
      <c r="S10" s="184">
        <v>0.41599999999999998</v>
      </c>
      <c r="T10" s="184"/>
      <c r="U10" s="184">
        <v>8.3000000000000004E-2</v>
      </c>
      <c r="V10" s="184"/>
      <c r="W10" s="184">
        <v>1</v>
      </c>
      <c r="X10" s="184"/>
      <c r="Y10" s="1018">
        <f t="shared" si="0"/>
        <v>1.2653333333333336</v>
      </c>
      <c r="Z10" s="183"/>
    </row>
    <row r="11" spans="1:26" ht="25.5" x14ac:dyDescent="0.25">
      <c r="A11" s="23">
        <v>5</v>
      </c>
      <c r="B11" s="23" t="s">
        <v>86</v>
      </c>
      <c r="C11" s="1071" t="s">
        <v>92</v>
      </c>
      <c r="D11" s="90"/>
      <c r="E11" s="90"/>
      <c r="F11" s="90"/>
      <c r="G11" s="90"/>
      <c r="H11" s="90"/>
      <c r="I11" s="90"/>
      <c r="J11" s="90"/>
      <c r="K11" s="90"/>
      <c r="L11" s="90"/>
      <c r="M11" s="90"/>
      <c r="N11" s="90"/>
      <c r="O11" s="90"/>
      <c r="P11" s="90"/>
      <c r="Q11" s="90"/>
      <c r="R11" s="90"/>
      <c r="S11" s="90"/>
      <c r="T11" s="90"/>
      <c r="U11" s="90"/>
      <c r="V11" s="90"/>
      <c r="W11" s="90"/>
      <c r="X11" s="90"/>
      <c r="Y11" s="1018"/>
      <c r="Z11" s="57"/>
    </row>
    <row r="12" spans="1:26" x14ac:dyDescent="0.25">
      <c r="A12" s="217">
        <v>6</v>
      </c>
      <c r="B12" s="217" t="s">
        <v>86</v>
      </c>
      <c r="C12" s="1072" t="s">
        <v>93</v>
      </c>
      <c r="D12" s="219"/>
      <c r="E12" s="219"/>
      <c r="F12" s="219"/>
      <c r="G12" s="219"/>
      <c r="H12" s="219">
        <v>1</v>
      </c>
      <c r="I12" s="219">
        <v>0.1</v>
      </c>
      <c r="J12" s="219">
        <v>0.35</v>
      </c>
      <c r="K12" s="1205">
        <v>0.16700000000000001</v>
      </c>
      <c r="L12" s="1205">
        <v>1</v>
      </c>
      <c r="M12" s="1205">
        <v>0.27800000000000002</v>
      </c>
      <c r="N12" s="1205">
        <v>1</v>
      </c>
      <c r="O12" s="219">
        <v>0.90500000000000003</v>
      </c>
      <c r="P12" s="219"/>
      <c r="Q12" s="219">
        <v>1</v>
      </c>
      <c r="R12" s="219"/>
      <c r="S12" s="219">
        <v>0.23799999999999999</v>
      </c>
      <c r="T12" s="219"/>
      <c r="U12" s="219">
        <v>0</v>
      </c>
      <c r="V12" s="219"/>
      <c r="W12" s="219">
        <v>0.95199999999999996</v>
      </c>
      <c r="X12" s="219"/>
      <c r="Y12" s="1018">
        <f t="shared" si="0"/>
        <v>1.165</v>
      </c>
      <c r="Z12" s="218"/>
    </row>
    <row r="13" spans="1:26" x14ac:dyDescent="0.25">
      <c r="A13" s="241">
        <v>7</v>
      </c>
      <c r="B13" s="241" t="s">
        <v>86</v>
      </c>
      <c r="C13" s="1072" t="s">
        <v>94</v>
      </c>
      <c r="D13" s="243">
        <v>1</v>
      </c>
      <c r="E13" s="243">
        <v>0.875</v>
      </c>
      <c r="F13" s="243">
        <v>0.125</v>
      </c>
      <c r="G13" s="243">
        <v>0</v>
      </c>
      <c r="H13" s="243">
        <v>1</v>
      </c>
      <c r="I13" s="243">
        <v>0.188</v>
      </c>
      <c r="J13" s="243">
        <v>0.25</v>
      </c>
      <c r="K13" s="1205">
        <v>0.111</v>
      </c>
      <c r="L13" s="1205">
        <v>0.88900000000000001</v>
      </c>
      <c r="M13" s="1205">
        <v>0.26700000000000002</v>
      </c>
      <c r="N13" s="1205">
        <v>0.9</v>
      </c>
      <c r="O13" s="243">
        <v>0.875</v>
      </c>
      <c r="P13" s="243">
        <v>1</v>
      </c>
      <c r="Q13" s="243">
        <v>1</v>
      </c>
      <c r="R13" s="243">
        <v>1</v>
      </c>
      <c r="S13" s="243">
        <v>0.313</v>
      </c>
      <c r="T13" s="243">
        <v>0</v>
      </c>
      <c r="U13" s="243">
        <v>6.3E-2</v>
      </c>
      <c r="V13" s="243">
        <v>0</v>
      </c>
      <c r="W13" s="243">
        <v>0.93799999999999994</v>
      </c>
      <c r="X13" s="243">
        <v>1</v>
      </c>
      <c r="Y13" s="1018">
        <f t="shared" si="0"/>
        <v>1.1232380952380954</v>
      </c>
      <c r="Z13" s="242"/>
    </row>
    <row r="14" spans="1:26" x14ac:dyDescent="0.25">
      <c r="A14" s="264">
        <v>8</v>
      </c>
      <c r="B14" s="264" t="s">
        <v>86</v>
      </c>
      <c r="C14" s="1072" t="s">
        <v>95</v>
      </c>
      <c r="D14" s="266">
        <v>1</v>
      </c>
      <c r="E14" s="266">
        <v>0.61299999999999999</v>
      </c>
      <c r="F14" s="266">
        <v>0.64500000000000002</v>
      </c>
      <c r="G14" s="266">
        <v>0.35499999999999998</v>
      </c>
      <c r="H14" s="266">
        <v>1</v>
      </c>
      <c r="I14" s="266">
        <v>0.48799999999999999</v>
      </c>
      <c r="J14" s="266">
        <v>0.53500000000000003</v>
      </c>
      <c r="K14" s="1205">
        <v>0.28799999999999998</v>
      </c>
      <c r="L14" s="1205">
        <v>1</v>
      </c>
      <c r="M14" s="1218">
        <v>0.373</v>
      </c>
      <c r="N14" s="1205">
        <v>1</v>
      </c>
      <c r="O14" s="266">
        <v>0.95299999999999996</v>
      </c>
      <c r="P14" s="266">
        <v>1</v>
      </c>
      <c r="Q14" s="266">
        <v>0.97699999999999998</v>
      </c>
      <c r="R14" s="266">
        <v>0.81299999999999994</v>
      </c>
      <c r="S14" s="266">
        <v>0.40699999999999997</v>
      </c>
      <c r="T14" s="266">
        <v>9.7000000000000003E-2</v>
      </c>
      <c r="U14" s="266">
        <v>0.151</v>
      </c>
      <c r="V14" s="266">
        <v>0.22600000000000001</v>
      </c>
      <c r="W14" s="266">
        <v>0.96499999999999997</v>
      </c>
      <c r="X14" s="266">
        <v>0.879</v>
      </c>
      <c r="Y14" s="1018">
        <f t="shared" si="0"/>
        <v>1.3109523809523811</v>
      </c>
      <c r="Z14" s="265"/>
    </row>
    <row r="15" spans="1:26" ht="25.5" x14ac:dyDescent="0.25">
      <c r="A15" s="285">
        <v>9</v>
      </c>
      <c r="B15" s="285" t="s">
        <v>86</v>
      </c>
      <c r="C15" s="1072" t="s">
        <v>96</v>
      </c>
      <c r="D15" s="287">
        <v>1</v>
      </c>
      <c r="E15" s="287">
        <v>0.44400000000000001</v>
      </c>
      <c r="F15" s="287">
        <v>0.61099999999999999</v>
      </c>
      <c r="G15" s="287">
        <v>0.33300000000000002</v>
      </c>
      <c r="H15" s="287">
        <v>1</v>
      </c>
      <c r="I15" s="287">
        <v>0.193</v>
      </c>
      <c r="J15" s="287">
        <v>0.30599999999999999</v>
      </c>
      <c r="K15" s="1205">
        <v>0.245</v>
      </c>
      <c r="L15" s="1205">
        <v>0.98299999999999998</v>
      </c>
      <c r="M15" s="1205">
        <v>0.26200000000000001</v>
      </c>
      <c r="N15" s="1205">
        <v>0.96699999999999997</v>
      </c>
      <c r="O15" s="287">
        <v>0.98299999999999998</v>
      </c>
      <c r="P15" s="287">
        <v>1</v>
      </c>
      <c r="Q15" s="287">
        <v>0.91900000000000004</v>
      </c>
      <c r="R15" s="287">
        <v>0.94399999999999995</v>
      </c>
      <c r="S15" s="287">
        <v>0.20899999999999999</v>
      </c>
      <c r="T15" s="287">
        <v>0</v>
      </c>
      <c r="U15" s="287">
        <v>6.4000000000000001E-2</v>
      </c>
      <c r="V15" s="287">
        <v>5.5E-2</v>
      </c>
      <c r="W15" s="287">
        <v>1</v>
      </c>
      <c r="X15" s="432">
        <v>1</v>
      </c>
      <c r="Y15" s="1018">
        <f t="shared" si="0"/>
        <v>1.192190476190476</v>
      </c>
      <c r="Z15" s="286"/>
    </row>
    <row r="16" spans="1:26" ht="25.5" x14ac:dyDescent="0.25">
      <c r="A16" s="191">
        <v>10</v>
      </c>
      <c r="B16" s="191" t="s">
        <v>86</v>
      </c>
      <c r="C16" s="1072" t="s">
        <v>97</v>
      </c>
      <c r="D16" s="201">
        <v>1</v>
      </c>
      <c r="E16" s="201">
        <v>0.4</v>
      </c>
      <c r="F16" s="201">
        <v>0.46700000000000003</v>
      </c>
      <c r="G16" s="201">
        <v>0.26700000000000002</v>
      </c>
      <c r="H16" s="201">
        <v>1</v>
      </c>
      <c r="I16" s="201">
        <v>0.41899999999999998</v>
      </c>
      <c r="J16" s="201">
        <v>0.51400000000000001</v>
      </c>
      <c r="K16" s="1206">
        <v>0.14000000000000001</v>
      </c>
      <c r="L16" s="1206">
        <v>1</v>
      </c>
      <c r="M16" s="1206">
        <v>0.24199999999999999</v>
      </c>
      <c r="N16" s="1206">
        <v>1</v>
      </c>
      <c r="O16" s="201">
        <v>0.98599999999999999</v>
      </c>
      <c r="P16" s="201">
        <v>1</v>
      </c>
      <c r="Q16" s="201">
        <v>0.97299999999999998</v>
      </c>
      <c r="R16" s="201">
        <v>1</v>
      </c>
      <c r="S16" s="201">
        <v>0.47899999999999998</v>
      </c>
      <c r="T16" s="201">
        <v>0.33300000000000002</v>
      </c>
      <c r="U16" s="201">
        <v>9.6000000000000002E-2</v>
      </c>
      <c r="V16" s="201">
        <v>0.26700000000000002</v>
      </c>
      <c r="W16" s="201">
        <v>0.98599999999999999</v>
      </c>
      <c r="X16" s="201">
        <v>1</v>
      </c>
      <c r="Y16" s="1018">
        <f t="shared" si="0"/>
        <v>1.2922857142857143</v>
      </c>
      <c r="Z16" s="196"/>
    </row>
    <row r="17" spans="1:1024" x14ac:dyDescent="0.25">
      <c r="A17" s="191">
        <v>11</v>
      </c>
      <c r="B17" s="191" t="s">
        <v>86</v>
      </c>
      <c r="C17" s="1072" t="s">
        <v>98</v>
      </c>
      <c r="D17" s="201">
        <v>1</v>
      </c>
      <c r="E17" s="201">
        <v>0.93</v>
      </c>
      <c r="F17" s="201">
        <v>0.5</v>
      </c>
      <c r="G17" s="201">
        <v>0.28999999999999998</v>
      </c>
      <c r="H17" s="201">
        <v>1</v>
      </c>
      <c r="I17" s="201">
        <v>0</v>
      </c>
      <c r="J17" s="201">
        <v>0.21</v>
      </c>
      <c r="K17" s="1206">
        <v>0.17</v>
      </c>
      <c r="L17" s="1206">
        <v>1</v>
      </c>
      <c r="M17" s="1206">
        <v>0.16</v>
      </c>
      <c r="N17" s="1206">
        <v>1</v>
      </c>
      <c r="O17" s="201">
        <v>1</v>
      </c>
      <c r="P17" s="201">
        <v>1</v>
      </c>
      <c r="Q17" s="201">
        <v>0.98</v>
      </c>
      <c r="R17" s="201">
        <v>0.75</v>
      </c>
      <c r="S17" s="201">
        <v>0.12</v>
      </c>
      <c r="T17" s="201">
        <v>0.83299999999999996</v>
      </c>
      <c r="U17" s="201">
        <v>7.0999999999999994E-2</v>
      </c>
      <c r="V17" s="201">
        <v>0</v>
      </c>
      <c r="W17" s="201">
        <v>0.98</v>
      </c>
      <c r="X17" s="201">
        <v>0.75</v>
      </c>
      <c r="Y17" s="1018">
        <f t="shared" si="0"/>
        <v>1.213714285714286</v>
      </c>
      <c r="Z17" s="196"/>
    </row>
    <row r="18" spans="1:1024" ht="38.25" x14ac:dyDescent="0.25">
      <c r="A18" s="329">
        <v>12</v>
      </c>
      <c r="B18" s="329" t="s">
        <v>86</v>
      </c>
      <c r="C18" s="1072" t="s">
        <v>99</v>
      </c>
      <c r="D18" s="331">
        <v>0.93799999999999994</v>
      </c>
      <c r="E18" s="331">
        <v>0.64600000000000002</v>
      </c>
      <c r="F18" s="331">
        <v>0.55300000000000005</v>
      </c>
      <c r="G18" s="331">
        <v>0.123</v>
      </c>
      <c r="H18" s="331">
        <v>1</v>
      </c>
      <c r="I18" s="331">
        <v>0.4</v>
      </c>
      <c r="J18" s="331">
        <v>0.64700000000000002</v>
      </c>
      <c r="K18" s="331">
        <v>0.04</v>
      </c>
      <c r="L18" s="1205">
        <v>1</v>
      </c>
      <c r="M18" s="1205">
        <v>0.13400000000000001</v>
      </c>
      <c r="N18" s="1205">
        <v>1</v>
      </c>
      <c r="O18" s="331">
        <v>0.98299999999999998</v>
      </c>
      <c r="P18" s="331">
        <v>0.96899999999999997</v>
      </c>
      <c r="Q18" s="331">
        <v>0.99099999999999999</v>
      </c>
      <c r="R18" s="331">
        <v>0.84799999999999998</v>
      </c>
      <c r="S18" s="331">
        <v>0.28999999999999998</v>
      </c>
      <c r="T18" s="331">
        <v>0.06</v>
      </c>
      <c r="U18" s="331">
        <v>0.08</v>
      </c>
      <c r="V18" s="331">
        <v>4.5400000000000003E-2</v>
      </c>
      <c r="W18" s="331">
        <v>0.98299999999999998</v>
      </c>
      <c r="X18" s="331">
        <v>0.91</v>
      </c>
      <c r="Y18" s="1018">
        <f t="shared" si="0"/>
        <v>1.2038476190476193</v>
      </c>
      <c r="Z18" s="330"/>
    </row>
    <row r="19" spans="1:1024" ht="25.5" x14ac:dyDescent="0.25">
      <c r="A19" s="352">
        <v>13</v>
      </c>
      <c r="B19" s="352" t="s">
        <v>86</v>
      </c>
      <c r="C19" s="1077" t="s">
        <v>337</v>
      </c>
      <c r="D19" s="354">
        <v>0.90900000000000003</v>
      </c>
      <c r="E19" s="354">
        <v>0.72699999999999998</v>
      </c>
      <c r="F19" s="354">
        <v>0.54500000000000004</v>
      </c>
      <c r="G19" s="354">
        <v>0.54500000000000004</v>
      </c>
      <c r="H19" s="354">
        <v>1</v>
      </c>
      <c r="I19" s="354">
        <v>0.27</v>
      </c>
      <c r="J19" s="354">
        <v>0.57699999999999996</v>
      </c>
      <c r="K19" s="1205">
        <v>0.23499999999999999</v>
      </c>
      <c r="L19" s="1205">
        <v>1</v>
      </c>
      <c r="M19" s="354">
        <v>0.24299999999999999</v>
      </c>
      <c r="N19" s="1218">
        <v>0.97299999999999998</v>
      </c>
      <c r="O19" s="354">
        <v>1</v>
      </c>
      <c r="P19" s="354">
        <v>1</v>
      </c>
      <c r="Q19" s="354">
        <v>1</v>
      </c>
      <c r="R19" s="354">
        <v>1</v>
      </c>
      <c r="S19" s="354">
        <v>0.42299999999999999</v>
      </c>
      <c r="T19" s="354">
        <v>0.3</v>
      </c>
      <c r="U19" s="354">
        <v>0.154</v>
      </c>
      <c r="V19" s="354">
        <v>0.1</v>
      </c>
      <c r="W19" s="354">
        <v>0.96199999999999997</v>
      </c>
      <c r="X19" s="354">
        <v>1</v>
      </c>
      <c r="Y19" s="1018">
        <f t="shared" si="0"/>
        <v>1.329809523809524</v>
      </c>
      <c r="Z19" s="353"/>
    </row>
    <row r="20" spans="1:1024" x14ac:dyDescent="0.25">
      <c r="A20" s="375">
        <v>14</v>
      </c>
      <c r="B20" s="375" t="s">
        <v>86</v>
      </c>
      <c r="C20" s="1072" t="s">
        <v>100</v>
      </c>
      <c r="D20" s="377">
        <v>1</v>
      </c>
      <c r="E20" s="377">
        <v>0</v>
      </c>
      <c r="F20" s="377">
        <v>0</v>
      </c>
      <c r="G20" s="377">
        <v>0</v>
      </c>
      <c r="H20" s="377">
        <v>1</v>
      </c>
      <c r="I20" s="377">
        <v>0.23499999999999999</v>
      </c>
      <c r="J20" s="377">
        <v>0.64700000000000002</v>
      </c>
      <c r="K20" s="1205">
        <v>9.5000000000000001E-2</v>
      </c>
      <c r="L20" s="1205">
        <v>1</v>
      </c>
      <c r="M20" s="1205">
        <v>0.17299999999999999</v>
      </c>
      <c r="N20" s="1205">
        <v>0.95599999999999996</v>
      </c>
      <c r="O20" s="377">
        <v>1</v>
      </c>
      <c r="P20" s="377">
        <v>1</v>
      </c>
      <c r="Q20" s="377">
        <v>1</v>
      </c>
      <c r="R20" s="377">
        <v>0</v>
      </c>
      <c r="S20" s="377">
        <v>0.23499999999999999</v>
      </c>
      <c r="T20" s="377">
        <v>0</v>
      </c>
      <c r="U20" s="377">
        <v>0</v>
      </c>
      <c r="V20" s="377">
        <v>0</v>
      </c>
      <c r="W20" s="377">
        <v>1</v>
      </c>
      <c r="X20" s="377">
        <v>0</v>
      </c>
      <c r="Y20" s="1018">
        <f t="shared" si="0"/>
        <v>0.88961904761904753</v>
      </c>
      <c r="Z20" s="376"/>
    </row>
    <row r="21" spans="1:1024" ht="25.5" x14ac:dyDescent="0.25">
      <c r="A21" s="398">
        <v>15</v>
      </c>
      <c r="B21" s="398" t="s">
        <v>86</v>
      </c>
      <c r="C21" s="1077" t="s">
        <v>339</v>
      </c>
      <c r="D21" s="400">
        <v>0.94399999999999995</v>
      </c>
      <c r="E21" s="400">
        <v>0.94099999999999995</v>
      </c>
      <c r="F21" s="400">
        <v>0.35299999999999998</v>
      </c>
      <c r="G21" s="400">
        <v>0.23499999999999999</v>
      </c>
      <c r="H21" s="400">
        <v>1</v>
      </c>
      <c r="I21" s="400">
        <v>0.14000000000000001</v>
      </c>
      <c r="J21" s="400">
        <v>0.67400000000000004</v>
      </c>
      <c r="K21" s="1205">
        <v>0.151</v>
      </c>
      <c r="L21" s="1205">
        <v>0.94299999999999995</v>
      </c>
      <c r="M21" s="1205">
        <v>0.20699999999999999</v>
      </c>
      <c r="N21" s="1205">
        <v>0.98099999999999998</v>
      </c>
      <c r="O21" s="400">
        <v>0.95299999999999996</v>
      </c>
      <c r="P21" s="400">
        <v>0.94099999999999995</v>
      </c>
      <c r="Q21" s="400">
        <v>0.97599999999999998</v>
      </c>
      <c r="R21" s="400">
        <v>0.70599999999999996</v>
      </c>
      <c r="S21" s="400">
        <v>0.23300000000000001</v>
      </c>
      <c r="T21" s="400">
        <v>5.8999999999999997E-2</v>
      </c>
      <c r="U21" s="400">
        <v>4.5999999999999999E-2</v>
      </c>
      <c r="V21" s="400">
        <v>5.8999999999999997E-2</v>
      </c>
      <c r="W21" s="400">
        <v>0.97699999999999998</v>
      </c>
      <c r="X21" s="400">
        <v>0.88200000000000001</v>
      </c>
      <c r="Y21" s="1018">
        <f t="shared" si="0"/>
        <v>1.1810476190476189</v>
      </c>
      <c r="Z21" s="399"/>
    </row>
    <row r="22" spans="1:1024" ht="38.25" x14ac:dyDescent="0.25">
      <c r="A22" s="422">
        <v>16</v>
      </c>
      <c r="B22" s="422" t="s">
        <v>86</v>
      </c>
      <c r="C22" s="1072" t="s">
        <v>101</v>
      </c>
      <c r="D22" s="424">
        <v>1</v>
      </c>
      <c r="E22" s="424">
        <v>0.76900000000000002</v>
      </c>
      <c r="F22" s="424">
        <v>0.38400000000000001</v>
      </c>
      <c r="G22" s="424">
        <v>0.23</v>
      </c>
      <c r="H22" s="424">
        <v>1</v>
      </c>
      <c r="I22" s="424">
        <v>0.94499999999999995</v>
      </c>
      <c r="J22" s="424">
        <v>0.81</v>
      </c>
      <c r="K22" s="1205">
        <v>0.18</v>
      </c>
      <c r="L22" s="424">
        <v>0.97</v>
      </c>
      <c r="M22" s="1219">
        <v>0.29399999999999998</v>
      </c>
      <c r="N22" s="1205">
        <v>0.97099999999999997</v>
      </c>
      <c r="O22" s="424">
        <v>0.97199999999999998</v>
      </c>
      <c r="P22" s="424">
        <v>0.76900000000000002</v>
      </c>
      <c r="Q22" s="424">
        <v>0.89100000000000001</v>
      </c>
      <c r="R22" s="424">
        <v>0.76900000000000002</v>
      </c>
      <c r="S22" s="424">
        <v>0.16</v>
      </c>
      <c r="T22" s="424">
        <v>7.0000000000000007E-2</v>
      </c>
      <c r="U22" s="424">
        <v>0.02</v>
      </c>
      <c r="V22" s="424">
        <v>7.0000000000000007E-2</v>
      </c>
      <c r="W22" s="424">
        <v>1</v>
      </c>
      <c r="X22" s="424">
        <v>0.76</v>
      </c>
      <c r="Y22" s="1018">
        <f t="shared" si="0"/>
        <v>1.2413333333333332</v>
      </c>
      <c r="Z22" s="423"/>
    </row>
    <row r="23" spans="1:1024" ht="25.5" x14ac:dyDescent="0.25">
      <c r="A23" s="451">
        <v>17</v>
      </c>
      <c r="B23" s="451" t="s">
        <v>86</v>
      </c>
      <c r="C23" s="1077" t="s">
        <v>362</v>
      </c>
      <c r="D23" s="452">
        <v>1</v>
      </c>
      <c r="E23" s="452">
        <v>0.214</v>
      </c>
      <c r="F23" s="452">
        <v>0.35699999999999998</v>
      </c>
      <c r="G23" s="452">
        <v>0</v>
      </c>
      <c r="H23" s="452">
        <v>1</v>
      </c>
      <c r="I23" s="452">
        <v>0.42099999999999999</v>
      </c>
      <c r="J23" s="452">
        <v>0.63100000000000001</v>
      </c>
      <c r="K23" s="1207">
        <v>0.11799999999999999</v>
      </c>
      <c r="L23" s="1206">
        <v>1</v>
      </c>
      <c r="M23" s="1207">
        <v>0.16700000000000001</v>
      </c>
      <c r="N23" s="1206">
        <v>1</v>
      </c>
      <c r="O23" s="452">
        <v>1</v>
      </c>
      <c r="P23" s="452">
        <v>1</v>
      </c>
      <c r="Q23" s="452">
        <v>1</v>
      </c>
      <c r="R23" s="452">
        <v>0.85699999999999998</v>
      </c>
      <c r="S23" s="452">
        <v>0.316</v>
      </c>
      <c r="T23" s="452">
        <v>0</v>
      </c>
      <c r="U23" s="452">
        <v>0.111</v>
      </c>
      <c r="V23" s="452">
        <v>0</v>
      </c>
      <c r="W23" s="452">
        <v>0.92</v>
      </c>
      <c r="X23" s="452">
        <v>0.85699999999999998</v>
      </c>
      <c r="Y23" s="1018">
        <f t="shared" si="0"/>
        <v>1.1399047619047618</v>
      </c>
      <c r="Z23" s="453"/>
    </row>
    <row r="24" spans="1:1024" ht="25.5" x14ac:dyDescent="0.25">
      <c r="A24" s="477">
        <v>18</v>
      </c>
      <c r="B24" s="477" t="s">
        <v>86</v>
      </c>
      <c r="C24" s="1078" t="s">
        <v>340</v>
      </c>
      <c r="D24" s="479">
        <v>1</v>
      </c>
      <c r="E24" s="479">
        <v>0.54500000000000004</v>
      </c>
      <c r="F24" s="479">
        <v>0.54500000000000004</v>
      </c>
      <c r="G24" s="479">
        <v>0.09</v>
      </c>
      <c r="H24" s="479">
        <v>1</v>
      </c>
      <c r="I24" s="479">
        <v>4.7E-2</v>
      </c>
      <c r="J24" s="479">
        <v>0.28499999999999998</v>
      </c>
      <c r="K24" s="1208">
        <v>0.18099999999999999</v>
      </c>
      <c r="L24" s="1208">
        <v>1</v>
      </c>
      <c r="M24" s="1208">
        <v>0.22700000000000001</v>
      </c>
      <c r="N24" s="1208">
        <v>1</v>
      </c>
      <c r="O24" s="479">
        <v>1</v>
      </c>
      <c r="P24" s="479">
        <v>1</v>
      </c>
      <c r="Q24" s="479">
        <v>1</v>
      </c>
      <c r="R24" s="479">
        <v>1</v>
      </c>
      <c r="S24" s="479">
        <v>0.33300000000000002</v>
      </c>
      <c r="T24" s="479">
        <v>0.09</v>
      </c>
      <c r="U24" s="479">
        <v>0.23799999999999999</v>
      </c>
      <c r="V24" s="479">
        <v>0.09</v>
      </c>
      <c r="W24" s="479">
        <v>1</v>
      </c>
      <c r="X24" s="479">
        <v>1</v>
      </c>
      <c r="Y24" s="1018">
        <f t="shared" si="0"/>
        <v>1.2067619047619047</v>
      </c>
      <c r="Z24" s="478"/>
    </row>
    <row r="25" spans="1:1024" s="501" customFormat="1" ht="25.5" x14ac:dyDescent="0.25">
      <c r="A25" s="480">
        <v>19</v>
      </c>
      <c r="B25" s="480" t="s">
        <v>86</v>
      </c>
      <c r="C25" s="1078" t="s">
        <v>341</v>
      </c>
      <c r="D25" s="482"/>
      <c r="E25" s="482"/>
      <c r="F25" s="482"/>
      <c r="G25" s="482"/>
      <c r="H25" s="482">
        <v>0.99099999999999999</v>
      </c>
      <c r="I25" s="482">
        <v>0.21</v>
      </c>
      <c r="J25" s="482">
        <v>0.28899999999999998</v>
      </c>
      <c r="K25" s="1208">
        <v>0.153</v>
      </c>
      <c r="L25" s="1208">
        <v>0.95199999999999996</v>
      </c>
      <c r="M25" s="1208">
        <v>0.42499999999999999</v>
      </c>
      <c r="N25" s="1208">
        <v>1</v>
      </c>
      <c r="O25" s="482">
        <v>1</v>
      </c>
      <c r="P25" s="482"/>
      <c r="Q25" s="482">
        <v>1</v>
      </c>
      <c r="R25" s="482"/>
      <c r="S25" s="482">
        <v>0.50900000000000001</v>
      </c>
      <c r="T25" s="482"/>
      <c r="U25" s="482">
        <v>0.193</v>
      </c>
      <c r="V25" s="482"/>
      <c r="W25" s="482">
        <v>1</v>
      </c>
      <c r="X25" s="482"/>
      <c r="Y25" s="1018">
        <f t="shared" si="0"/>
        <v>1.2869999999999999</v>
      </c>
      <c r="Z25" s="481"/>
    </row>
    <row r="26" spans="1:1024" x14ac:dyDescent="0.25">
      <c r="A26" s="519">
        <v>20</v>
      </c>
      <c r="B26" s="519" t="s">
        <v>86</v>
      </c>
      <c r="C26" s="1072" t="s">
        <v>104</v>
      </c>
      <c r="D26" s="521">
        <v>1</v>
      </c>
      <c r="E26" s="521">
        <v>0.35199999999999998</v>
      </c>
      <c r="F26" s="521">
        <v>0.11700000000000001</v>
      </c>
      <c r="G26" s="521">
        <v>0</v>
      </c>
      <c r="H26" s="521">
        <v>1</v>
      </c>
      <c r="I26" s="521">
        <v>0.88</v>
      </c>
      <c r="J26" s="521">
        <v>0.41099999999999998</v>
      </c>
      <c r="K26" s="1209">
        <v>0.21299999999999999</v>
      </c>
      <c r="L26" s="1216">
        <v>0.97899999999999998</v>
      </c>
      <c r="M26" s="1216">
        <v>0.34</v>
      </c>
      <c r="N26" s="1209">
        <v>1</v>
      </c>
      <c r="O26" s="521">
        <v>0.94</v>
      </c>
      <c r="P26" s="521">
        <v>0.88</v>
      </c>
      <c r="Q26" s="521">
        <v>1</v>
      </c>
      <c r="R26" s="521">
        <v>0.41</v>
      </c>
      <c r="S26" s="521">
        <v>0.17599999999999999</v>
      </c>
      <c r="T26" s="521">
        <v>0</v>
      </c>
      <c r="U26" s="521">
        <v>0.28999999999999998</v>
      </c>
      <c r="V26" s="521">
        <v>0</v>
      </c>
      <c r="W26" s="521">
        <v>0.97</v>
      </c>
      <c r="X26" s="521">
        <v>0.47</v>
      </c>
      <c r="Y26" s="1018">
        <f t="shared" si="0"/>
        <v>1.0883809523809524</v>
      </c>
      <c r="Z26" s="520"/>
    </row>
    <row r="27" spans="1:1024" x14ac:dyDescent="0.25">
      <c r="A27" s="541">
        <v>21</v>
      </c>
      <c r="B27" s="541" t="s">
        <v>86</v>
      </c>
      <c r="C27" s="1072" t="s">
        <v>106</v>
      </c>
      <c r="D27" s="543">
        <v>1</v>
      </c>
      <c r="E27" s="543">
        <v>0.81799999999999995</v>
      </c>
      <c r="F27" s="543">
        <v>0</v>
      </c>
      <c r="G27" s="543">
        <v>0</v>
      </c>
      <c r="H27" s="543">
        <v>1</v>
      </c>
      <c r="I27" s="543">
        <v>0.19700000000000001</v>
      </c>
      <c r="J27" s="543">
        <v>0.623</v>
      </c>
      <c r="K27" s="1210">
        <v>0.255</v>
      </c>
      <c r="L27" s="1210">
        <v>1</v>
      </c>
      <c r="M27" s="1210">
        <v>0.26</v>
      </c>
      <c r="N27" s="1210">
        <v>1</v>
      </c>
      <c r="O27" s="543">
        <v>0.88500000000000001</v>
      </c>
      <c r="P27" s="543">
        <v>0.90900000000000003</v>
      </c>
      <c r="Q27" s="543">
        <v>0.91800000000000004</v>
      </c>
      <c r="R27" s="543">
        <v>0.88500000000000001</v>
      </c>
      <c r="S27" s="543">
        <v>0.14799999999999999</v>
      </c>
      <c r="T27" s="543">
        <v>0</v>
      </c>
      <c r="U27" s="543">
        <v>9.8000000000000004E-2</v>
      </c>
      <c r="V27" s="543">
        <v>0</v>
      </c>
      <c r="W27" s="543">
        <v>0.93400000000000005</v>
      </c>
      <c r="X27" s="543">
        <v>1</v>
      </c>
      <c r="Y27" s="1018">
        <f t="shared" si="0"/>
        <v>1.136190476190476</v>
      </c>
      <c r="Z27" s="542"/>
      <c r="AA27" s="501"/>
      <c r="AB27" s="501"/>
      <c r="AC27" s="501"/>
      <c r="AD27" s="501"/>
      <c r="AE27" s="501"/>
      <c r="AF27" s="501"/>
      <c r="AG27" s="501"/>
      <c r="AH27" s="501"/>
      <c r="AI27" s="501"/>
      <c r="AJ27" s="501"/>
      <c r="AK27" s="501"/>
      <c r="AL27" s="501"/>
      <c r="AM27" s="501"/>
      <c r="AN27" s="501"/>
      <c r="AO27" s="501"/>
      <c r="AP27" s="501"/>
      <c r="AQ27" s="501"/>
      <c r="AR27" s="501"/>
      <c r="AS27" s="501"/>
      <c r="AT27" s="501"/>
      <c r="AU27" s="501"/>
      <c r="AV27" s="501"/>
      <c r="AW27" s="501"/>
      <c r="AX27" s="501"/>
      <c r="AY27" s="501"/>
      <c r="AZ27" s="501"/>
      <c r="BA27" s="501"/>
      <c r="BB27" s="501"/>
      <c r="BC27" s="501"/>
      <c r="BD27" s="501"/>
      <c r="BE27" s="501"/>
      <c r="BF27" s="501"/>
      <c r="BG27" s="501"/>
      <c r="BH27" s="501"/>
      <c r="BI27" s="501"/>
      <c r="BJ27" s="501"/>
      <c r="BK27" s="501"/>
      <c r="BL27" s="501"/>
      <c r="BM27" s="501"/>
      <c r="BN27" s="501"/>
      <c r="BO27" s="501"/>
      <c r="BP27" s="501"/>
      <c r="BQ27" s="501"/>
      <c r="BR27" s="501"/>
      <c r="BS27" s="501"/>
      <c r="BT27" s="501"/>
      <c r="BU27" s="501"/>
      <c r="BV27" s="501"/>
      <c r="BW27" s="501"/>
      <c r="BX27" s="501"/>
      <c r="BY27" s="501"/>
      <c r="BZ27" s="501"/>
      <c r="CA27" s="501"/>
      <c r="CB27" s="501"/>
      <c r="CC27" s="501"/>
      <c r="CD27" s="501"/>
      <c r="CE27" s="501"/>
      <c r="CF27" s="501"/>
      <c r="CG27" s="501"/>
      <c r="CH27" s="501"/>
      <c r="CI27" s="501"/>
      <c r="CJ27" s="501"/>
      <c r="CK27" s="501"/>
      <c r="CL27" s="501"/>
      <c r="CM27" s="501"/>
      <c r="CN27" s="501"/>
      <c r="CO27" s="501"/>
      <c r="CP27" s="501"/>
      <c r="CQ27" s="501"/>
      <c r="CR27" s="501"/>
      <c r="CS27" s="501"/>
      <c r="CT27" s="501"/>
      <c r="CU27" s="501"/>
      <c r="CV27" s="501"/>
      <c r="CW27" s="501"/>
      <c r="CX27" s="501"/>
      <c r="CY27" s="501"/>
      <c r="CZ27" s="501"/>
      <c r="DA27" s="501"/>
      <c r="DB27" s="501"/>
      <c r="DC27" s="501"/>
      <c r="DD27" s="501"/>
      <c r="DE27" s="501"/>
      <c r="DF27" s="501"/>
      <c r="DG27" s="501"/>
      <c r="DH27" s="501"/>
      <c r="DI27" s="501"/>
      <c r="DJ27" s="501"/>
      <c r="DK27" s="501"/>
      <c r="DL27" s="501"/>
      <c r="DM27" s="501"/>
      <c r="DN27" s="501"/>
      <c r="DO27" s="501"/>
      <c r="DP27" s="501"/>
      <c r="DQ27" s="501"/>
      <c r="DR27" s="501"/>
      <c r="DS27" s="501"/>
      <c r="DT27" s="501"/>
      <c r="DU27" s="501"/>
      <c r="DV27" s="501"/>
      <c r="DW27" s="501"/>
      <c r="DX27" s="501"/>
      <c r="DY27" s="501"/>
      <c r="DZ27" s="501"/>
      <c r="EA27" s="501"/>
      <c r="EB27" s="501"/>
      <c r="EC27" s="501"/>
      <c r="ED27" s="501"/>
      <c r="EE27" s="501"/>
      <c r="EF27" s="501"/>
      <c r="EG27" s="501"/>
      <c r="EH27" s="501"/>
      <c r="EI27" s="501"/>
      <c r="EJ27" s="501"/>
      <c r="EK27" s="501"/>
      <c r="EL27" s="501"/>
      <c r="EM27" s="501"/>
      <c r="EN27" s="501"/>
      <c r="EO27" s="501"/>
      <c r="EP27" s="501"/>
      <c r="EQ27" s="501"/>
      <c r="ER27" s="501"/>
      <c r="ES27" s="501"/>
      <c r="ET27" s="501"/>
      <c r="EU27" s="501"/>
      <c r="EV27" s="501"/>
      <c r="EW27" s="501"/>
      <c r="EX27" s="501"/>
      <c r="EY27" s="501"/>
      <c r="EZ27" s="501"/>
      <c r="FA27" s="501"/>
      <c r="FB27" s="501"/>
      <c r="FC27" s="501"/>
      <c r="FD27" s="501"/>
      <c r="FE27" s="501"/>
      <c r="FF27" s="501"/>
      <c r="FG27" s="501"/>
      <c r="FH27" s="501"/>
      <c r="FI27" s="501"/>
      <c r="FJ27" s="501"/>
      <c r="FK27" s="501"/>
      <c r="FL27" s="501"/>
      <c r="FM27" s="501"/>
      <c r="FN27" s="501"/>
      <c r="FO27" s="501"/>
      <c r="FP27" s="501"/>
      <c r="FQ27" s="501"/>
      <c r="FR27" s="501"/>
      <c r="FS27" s="501"/>
      <c r="FT27" s="501"/>
      <c r="FU27" s="501"/>
      <c r="FV27" s="501"/>
      <c r="FW27" s="501"/>
      <c r="FX27" s="501"/>
      <c r="FY27" s="501"/>
      <c r="FZ27" s="501"/>
      <c r="GA27" s="501"/>
      <c r="GB27" s="501"/>
      <c r="GC27" s="501"/>
      <c r="GD27" s="501"/>
      <c r="GE27" s="501"/>
      <c r="GF27" s="501"/>
      <c r="GG27" s="501"/>
      <c r="GH27" s="501"/>
      <c r="GI27" s="501"/>
      <c r="GJ27" s="501"/>
      <c r="GK27" s="501"/>
      <c r="GL27" s="501"/>
      <c r="GM27" s="501"/>
      <c r="GN27" s="501"/>
      <c r="GO27" s="501"/>
      <c r="GP27" s="501"/>
      <c r="GQ27" s="501"/>
      <c r="GR27" s="501"/>
      <c r="GS27" s="501"/>
      <c r="GT27" s="501"/>
      <c r="GU27" s="501"/>
      <c r="GV27" s="501"/>
      <c r="GW27" s="501"/>
      <c r="GX27" s="501"/>
      <c r="GY27" s="501"/>
      <c r="GZ27" s="501"/>
      <c r="HA27" s="501"/>
      <c r="HB27" s="501"/>
      <c r="HC27" s="501"/>
      <c r="HD27" s="501"/>
      <c r="HE27" s="501"/>
      <c r="HF27" s="501"/>
      <c r="HG27" s="501"/>
      <c r="HH27" s="501"/>
      <c r="HI27" s="501"/>
      <c r="HJ27" s="501"/>
      <c r="HK27" s="501"/>
      <c r="HL27" s="501"/>
      <c r="HM27" s="501"/>
      <c r="HN27" s="501"/>
      <c r="HO27" s="501"/>
      <c r="HP27" s="501"/>
      <c r="HQ27" s="501"/>
      <c r="HR27" s="501"/>
      <c r="HS27" s="501"/>
      <c r="HT27" s="501"/>
      <c r="HU27" s="501"/>
      <c r="HV27" s="501"/>
      <c r="HW27" s="501"/>
      <c r="HX27" s="501"/>
      <c r="HY27" s="501"/>
      <c r="HZ27" s="501"/>
      <c r="IA27" s="501"/>
      <c r="IB27" s="501"/>
      <c r="IC27" s="501"/>
      <c r="ID27" s="501"/>
      <c r="IE27" s="501"/>
      <c r="IF27" s="501"/>
      <c r="IG27" s="501"/>
      <c r="IH27" s="501"/>
      <c r="II27" s="501"/>
      <c r="IJ27" s="501"/>
      <c r="IK27" s="501"/>
      <c r="IL27" s="501"/>
      <c r="IM27" s="501"/>
      <c r="IN27" s="501"/>
      <c r="IO27" s="501"/>
      <c r="IP27" s="501"/>
      <c r="IQ27" s="501"/>
      <c r="IR27" s="501"/>
      <c r="IS27" s="501"/>
      <c r="IT27" s="501"/>
      <c r="IU27" s="501"/>
      <c r="IV27" s="501"/>
      <c r="IW27" s="501"/>
      <c r="IX27" s="501"/>
      <c r="IY27" s="501"/>
      <c r="IZ27" s="501"/>
      <c r="JA27" s="501"/>
      <c r="JB27" s="501"/>
      <c r="JC27" s="501"/>
      <c r="JD27" s="501"/>
      <c r="JE27" s="501"/>
      <c r="JF27" s="501"/>
      <c r="JG27" s="501"/>
      <c r="JH27" s="501"/>
      <c r="JI27" s="501"/>
      <c r="JJ27" s="501"/>
      <c r="JK27" s="501"/>
      <c r="JL27" s="501"/>
      <c r="JM27" s="501"/>
      <c r="JN27" s="501"/>
      <c r="JO27" s="501"/>
      <c r="JP27" s="501"/>
      <c r="JQ27" s="501"/>
      <c r="JR27" s="501"/>
      <c r="JS27" s="501"/>
      <c r="JT27" s="501"/>
      <c r="JU27" s="501"/>
      <c r="JV27" s="501"/>
      <c r="JW27" s="501"/>
      <c r="JX27" s="501"/>
      <c r="JY27" s="501"/>
      <c r="JZ27" s="501"/>
      <c r="KA27" s="501"/>
      <c r="KB27" s="501"/>
      <c r="KC27" s="501"/>
      <c r="KD27" s="501"/>
      <c r="KE27" s="501"/>
      <c r="KF27" s="501"/>
      <c r="KG27" s="501"/>
      <c r="KH27" s="501"/>
      <c r="KI27" s="501"/>
      <c r="KJ27" s="501"/>
      <c r="KK27" s="501"/>
      <c r="KL27" s="501"/>
      <c r="KM27" s="501"/>
      <c r="KN27" s="501"/>
      <c r="KO27" s="501"/>
      <c r="KP27" s="501"/>
      <c r="KQ27" s="501"/>
      <c r="KR27" s="501"/>
      <c r="KS27" s="501"/>
      <c r="KT27" s="501"/>
      <c r="KU27" s="501"/>
      <c r="KV27" s="501"/>
      <c r="KW27" s="501"/>
      <c r="KX27" s="501"/>
      <c r="KY27" s="501"/>
      <c r="KZ27" s="501"/>
      <c r="LA27" s="501"/>
      <c r="LB27" s="501"/>
      <c r="LC27" s="501"/>
      <c r="LD27" s="501"/>
      <c r="LE27" s="501"/>
      <c r="LF27" s="501"/>
      <c r="LG27" s="501"/>
      <c r="LH27" s="501"/>
      <c r="LI27" s="501"/>
      <c r="LJ27" s="501"/>
      <c r="LK27" s="501"/>
      <c r="LL27" s="501"/>
      <c r="LM27" s="501"/>
      <c r="LN27" s="501"/>
      <c r="LO27" s="501"/>
      <c r="LP27" s="501"/>
      <c r="LQ27" s="501"/>
      <c r="LR27" s="501"/>
      <c r="LS27" s="501"/>
      <c r="LT27" s="501"/>
      <c r="LU27" s="501"/>
      <c r="LV27" s="501"/>
      <c r="LW27" s="501"/>
      <c r="LX27" s="501"/>
      <c r="LY27" s="501"/>
      <c r="LZ27" s="501"/>
      <c r="MA27" s="501"/>
      <c r="MB27" s="501"/>
      <c r="MC27" s="501"/>
      <c r="MD27" s="501"/>
      <c r="ME27" s="501"/>
      <c r="MF27" s="501"/>
      <c r="MG27" s="501"/>
      <c r="MH27" s="501"/>
      <c r="MI27" s="501"/>
      <c r="MJ27" s="501"/>
      <c r="MK27" s="501"/>
      <c r="ML27" s="501"/>
      <c r="MM27" s="501"/>
      <c r="MN27" s="501"/>
      <c r="MO27" s="501"/>
      <c r="MP27" s="501"/>
      <c r="MQ27" s="501"/>
      <c r="MR27" s="501"/>
      <c r="MS27" s="501"/>
      <c r="MT27" s="501"/>
      <c r="MU27" s="501"/>
      <c r="MV27" s="501"/>
      <c r="MW27" s="501"/>
      <c r="MX27" s="501"/>
      <c r="MY27" s="501"/>
      <c r="MZ27" s="501"/>
      <c r="NA27" s="501"/>
      <c r="NB27" s="501"/>
      <c r="NC27" s="501"/>
      <c r="ND27" s="501"/>
      <c r="NE27" s="501"/>
      <c r="NF27" s="501"/>
      <c r="NG27" s="501"/>
      <c r="NH27" s="501"/>
      <c r="NI27" s="501"/>
      <c r="NJ27" s="501"/>
      <c r="NK27" s="501"/>
      <c r="NL27" s="501"/>
      <c r="NM27" s="501"/>
      <c r="NN27" s="501"/>
      <c r="NO27" s="501"/>
      <c r="NP27" s="501"/>
      <c r="NQ27" s="501"/>
      <c r="NR27" s="501"/>
      <c r="NS27" s="501"/>
      <c r="NT27" s="501"/>
      <c r="NU27" s="501"/>
      <c r="NV27" s="501"/>
      <c r="NW27" s="501"/>
      <c r="NX27" s="501"/>
      <c r="NY27" s="501"/>
      <c r="NZ27" s="501"/>
      <c r="OA27" s="501"/>
      <c r="OB27" s="501"/>
      <c r="OC27" s="501"/>
      <c r="OD27" s="501"/>
      <c r="OE27" s="501"/>
      <c r="OF27" s="501"/>
      <c r="OG27" s="501"/>
      <c r="OH27" s="501"/>
      <c r="OI27" s="501"/>
      <c r="OJ27" s="501"/>
      <c r="OK27" s="501"/>
      <c r="OL27" s="501"/>
      <c r="OM27" s="501"/>
      <c r="ON27" s="501"/>
      <c r="OO27" s="501"/>
      <c r="OP27" s="501"/>
      <c r="OQ27" s="501"/>
      <c r="OR27" s="501"/>
      <c r="OS27" s="501"/>
      <c r="OT27" s="501"/>
      <c r="OU27" s="501"/>
      <c r="OV27" s="501"/>
      <c r="OW27" s="501"/>
      <c r="OX27" s="501"/>
      <c r="OY27" s="501"/>
      <c r="OZ27" s="501"/>
      <c r="PA27" s="501"/>
      <c r="PB27" s="501"/>
      <c r="PC27" s="501"/>
      <c r="PD27" s="501"/>
      <c r="PE27" s="501"/>
      <c r="PF27" s="501"/>
      <c r="PG27" s="501"/>
      <c r="PH27" s="501"/>
      <c r="PI27" s="501"/>
      <c r="PJ27" s="501"/>
      <c r="PK27" s="501"/>
      <c r="PL27" s="501"/>
      <c r="PM27" s="501"/>
      <c r="PN27" s="501"/>
      <c r="PO27" s="501"/>
      <c r="PP27" s="501"/>
      <c r="PQ27" s="501"/>
      <c r="PR27" s="501"/>
      <c r="PS27" s="501"/>
      <c r="PT27" s="501"/>
      <c r="PU27" s="501"/>
      <c r="PV27" s="501"/>
      <c r="PW27" s="501"/>
      <c r="PX27" s="501"/>
      <c r="PY27" s="501"/>
      <c r="PZ27" s="501"/>
      <c r="QA27" s="501"/>
      <c r="QB27" s="501"/>
      <c r="QC27" s="501"/>
      <c r="QD27" s="501"/>
      <c r="QE27" s="501"/>
      <c r="QF27" s="501"/>
      <c r="QG27" s="501"/>
      <c r="QH27" s="501"/>
      <c r="QI27" s="501"/>
      <c r="QJ27" s="501"/>
      <c r="QK27" s="501"/>
      <c r="QL27" s="501"/>
      <c r="QM27" s="501"/>
      <c r="QN27" s="501"/>
      <c r="QO27" s="501"/>
      <c r="QP27" s="501"/>
      <c r="QQ27" s="501"/>
      <c r="QR27" s="501"/>
      <c r="QS27" s="501"/>
      <c r="QT27" s="501"/>
      <c r="QU27" s="501"/>
      <c r="QV27" s="501"/>
      <c r="QW27" s="501"/>
      <c r="QX27" s="501"/>
      <c r="QY27" s="501"/>
      <c r="QZ27" s="501"/>
      <c r="RA27" s="501"/>
      <c r="RB27" s="501"/>
      <c r="RC27" s="501"/>
      <c r="RD27" s="501"/>
      <c r="RE27" s="501"/>
      <c r="RF27" s="501"/>
      <c r="RG27" s="501"/>
      <c r="RH27" s="501"/>
      <c r="RI27" s="501"/>
      <c r="RJ27" s="501"/>
      <c r="RK27" s="501"/>
      <c r="RL27" s="501"/>
      <c r="RM27" s="501"/>
      <c r="RN27" s="501"/>
      <c r="RO27" s="501"/>
      <c r="RP27" s="501"/>
      <c r="RQ27" s="501"/>
      <c r="RR27" s="501"/>
      <c r="RS27" s="501"/>
      <c r="RT27" s="501"/>
      <c r="RU27" s="501"/>
      <c r="RV27" s="501"/>
      <c r="RW27" s="501"/>
      <c r="RX27" s="501"/>
      <c r="RY27" s="501"/>
      <c r="RZ27" s="501"/>
      <c r="SA27" s="501"/>
      <c r="SB27" s="501"/>
      <c r="SC27" s="501"/>
      <c r="SD27" s="501"/>
      <c r="SE27" s="501"/>
      <c r="SF27" s="501"/>
      <c r="SG27" s="501"/>
      <c r="SH27" s="501"/>
      <c r="SI27" s="501"/>
      <c r="SJ27" s="501"/>
      <c r="SK27" s="501"/>
      <c r="SL27" s="501"/>
      <c r="SM27" s="501"/>
      <c r="SN27" s="501"/>
      <c r="SO27" s="501"/>
      <c r="SP27" s="501"/>
      <c r="SQ27" s="501"/>
      <c r="SR27" s="501"/>
      <c r="SS27" s="501"/>
      <c r="ST27" s="501"/>
      <c r="SU27" s="501"/>
      <c r="SV27" s="501"/>
      <c r="SW27" s="501"/>
      <c r="SX27" s="501"/>
      <c r="SY27" s="501"/>
      <c r="SZ27" s="501"/>
      <c r="TA27" s="501"/>
      <c r="TB27" s="501"/>
      <c r="TC27" s="501"/>
      <c r="TD27" s="501"/>
      <c r="TE27" s="501"/>
      <c r="TF27" s="501"/>
      <c r="TG27" s="501"/>
      <c r="TH27" s="501"/>
      <c r="TI27" s="501"/>
      <c r="TJ27" s="501"/>
      <c r="TK27" s="501"/>
      <c r="TL27" s="501"/>
      <c r="TM27" s="501"/>
      <c r="TN27" s="501"/>
      <c r="TO27" s="501"/>
      <c r="TP27" s="501"/>
      <c r="TQ27" s="501"/>
      <c r="TR27" s="501"/>
      <c r="TS27" s="501"/>
      <c r="TT27" s="501"/>
      <c r="TU27" s="501"/>
      <c r="TV27" s="501"/>
      <c r="TW27" s="501"/>
      <c r="TX27" s="501"/>
      <c r="TY27" s="501"/>
      <c r="TZ27" s="501"/>
      <c r="UA27" s="501"/>
      <c r="UB27" s="501"/>
      <c r="UC27" s="501"/>
      <c r="UD27" s="501"/>
      <c r="UE27" s="501"/>
      <c r="UF27" s="501"/>
      <c r="UG27" s="501"/>
      <c r="UH27" s="501"/>
      <c r="UI27" s="501"/>
      <c r="UJ27" s="501"/>
      <c r="UK27" s="501"/>
      <c r="UL27" s="501"/>
      <c r="UM27" s="501"/>
      <c r="UN27" s="501"/>
      <c r="UO27" s="501"/>
      <c r="UP27" s="501"/>
      <c r="UQ27" s="501"/>
      <c r="UR27" s="501"/>
      <c r="US27" s="501"/>
      <c r="UT27" s="501"/>
      <c r="UU27" s="501"/>
      <c r="UV27" s="501"/>
      <c r="UW27" s="501"/>
      <c r="UX27" s="501"/>
      <c r="UY27" s="501"/>
      <c r="UZ27" s="501"/>
      <c r="VA27" s="501"/>
      <c r="VB27" s="501"/>
      <c r="VC27" s="501"/>
      <c r="VD27" s="501"/>
      <c r="VE27" s="501"/>
      <c r="VF27" s="501"/>
      <c r="VG27" s="501"/>
      <c r="VH27" s="501"/>
      <c r="VI27" s="501"/>
      <c r="VJ27" s="501"/>
      <c r="VK27" s="501"/>
      <c r="VL27" s="501"/>
      <c r="VM27" s="501"/>
      <c r="VN27" s="501"/>
      <c r="VO27" s="501"/>
      <c r="VP27" s="501"/>
      <c r="VQ27" s="501"/>
      <c r="VR27" s="501"/>
      <c r="VS27" s="501"/>
      <c r="VT27" s="501"/>
      <c r="VU27" s="501"/>
      <c r="VV27" s="501"/>
      <c r="VW27" s="501"/>
      <c r="VX27" s="501"/>
      <c r="VY27" s="501"/>
      <c r="VZ27" s="501"/>
      <c r="WA27" s="501"/>
      <c r="WB27" s="501"/>
      <c r="WC27" s="501"/>
      <c r="WD27" s="501"/>
      <c r="WE27" s="501"/>
      <c r="WF27" s="501"/>
      <c r="WG27" s="501"/>
      <c r="WH27" s="501"/>
      <c r="WI27" s="501"/>
      <c r="WJ27" s="501"/>
      <c r="WK27" s="501"/>
      <c r="WL27" s="501"/>
      <c r="WM27" s="501"/>
      <c r="WN27" s="501"/>
      <c r="WO27" s="501"/>
      <c r="WP27" s="501"/>
      <c r="WQ27" s="501"/>
      <c r="WR27" s="501"/>
      <c r="WS27" s="501"/>
      <c r="WT27" s="501"/>
      <c r="WU27" s="501"/>
      <c r="WV27" s="501"/>
      <c r="WW27" s="501"/>
      <c r="WX27" s="501"/>
      <c r="WY27" s="501"/>
      <c r="WZ27" s="501"/>
      <c r="XA27" s="501"/>
      <c r="XB27" s="501"/>
      <c r="XC27" s="501"/>
      <c r="XD27" s="501"/>
      <c r="XE27" s="501"/>
      <c r="XF27" s="501"/>
      <c r="XG27" s="501"/>
      <c r="XH27" s="501"/>
      <c r="XI27" s="501"/>
      <c r="XJ27" s="501"/>
      <c r="XK27" s="501"/>
      <c r="XL27" s="501"/>
      <c r="XM27" s="501"/>
      <c r="XN27" s="501"/>
      <c r="XO27" s="501"/>
      <c r="XP27" s="501"/>
      <c r="XQ27" s="501"/>
      <c r="XR27" s="501"/>
      <c r="XS27" s="501"/>
      <c r="XT27" s="501"/>
      <c r="XU27" s="501"/>
      <c r="XV27" s="501"/>
      <c r="XW27" s="501"/>
      <c r="XX27" s="501"/>
      <c r="XY27" s="501"/>
      <c r="XZ27" s="501"/>
      <c r="YA27" s="501"/>
      <c r="YB27" s="501"/>
      <c r="YC27" s="501"/>
      <c r="YD27" s="501"/>
      <c r="YE27" s="501"/>
      <c r="YF27" s="501"/>
      <c r="YG27" s="501"/>
      <c r="YH27" s="501"/>
      <c r="YI27" s="501"/>
      <c r="YJ27" s="501"/>
      <c r="YK27" s="501"/>
      <c r="YL27" s="501"/>
      <c r="YM27" s="501"/>
      <c r="YN27" s="501"/>
      <c r="YO27" s="501"/>
      <c r="YP27" s="501"/>
      <c r="YQ27" s="501"/>
      <c r="YR27" s="501"/>
      <c r="YS27" s="501"/>
      <c r="YT27" s="501"/>
      <c r="YU27" s="501"/>
      <c r="YV27" s="501"/>
      <c r="YW27" s="501"/>
      <c r="YX27" s="501"/>
      <c r="YY27" s="501"/>
      <c r="YZ27" s="501"/>
      <c r="ZA27" s="501"/>
      <c r="ZB27" s="501"/>
      <c r="ZC27" s="501"/>
      <c r="ZD27" s="501"/>
      <c r="ZE27" s="501"/>
      <c r="ZF27" s="501"/>
      <c r="ZG27" s="501"/>
      <c r="ZH27" s="501"/>
      <c r="ZI27" s="501"/>
      <c r="ZJ27" s="501"/>
      <c r="ZK27" s="501"/>
      <c r="ZL27" s="501"/>
      <c r="ZM27" s="501"/>
      <c r="ZN27" s="501"/>
      <c r="ZO27" s="501"/>
      <c r="ZP27" s="501"/>
      <c r="ZQ27" s="501"/>
      <c r="ZR27" s="501"/>
      <c r="ZS27" s="501"/>
      <c r="ZT27" s="501"/>
      <c r="ZU27" s="501"/>
      <c r="ZV27" s="501"/>
      <c r="ZW27" s="501"/>
      <c r="ZX27" s="501"/>
      <c r="ZY27" s="501"/>
      <c r="ZZ27" s="501"/>
      <c r="AAA27" s="501"/>
      <c r="AAB27" s="501"/>
      <c r="AAC27" s="501"/>
      <c r="AAD27" s="501"/>
      <c r="AAE27" s="501"/>
      <c r="AAF27" s="501"/>
      <c r="AAG27" s="501"/>
      <c r="AAH27" s="501"/>
      <c r="AAI27" s="501"/>
      <c r="AAJ27" s="501"/>
      <c r="AAK27" s="501"/>
      <c r="AAL27" s="501"/>
      <c r="AAM27" s="501"/>
      <c r="AAN27" s="501"/>
      <c r="AAO27" s="501"/>
      <c r="AAP27" s="501"/>
      <c r="AAQ27" s="501"/>
      <c r="AAR27" s="501"/>
      <c r="AAS27" s="501"/>
      <c r="AAT27" s="501"/>
      <c r="AAU27" s="501"/>
      <c r="AAV27" s="501"/>
      <c r="AAW27" s="501"/>
      <c r="AAX27" s="501"/>
      <c r="AAY27" s="501"/>
      <c r="AAZ27" s="501"/>
      <c r="ABA27" s="501"/>
      <c r="ABB27" s="501"/>
      <c r="ABC27" s="501"/>
      <c r="ABD27" s="501"/>
      <c r="ABE27" s="501"/>
      <c r="ABF27" s="501"/>
      <c r="ABG27" s="501"/>
      <c r="ABH27" s="501"/>
      <c r="ABI27" s="501"/>
      <c r="ABJ27" s="501"/>
      <c r="ABK27" s="501"/>
      <c r="ABL27" s="501"/>
      <c r="ABM27" s="501"/>
      <c r="ABN27" s="501"/>
      <c r="ABO27" s="501"/>
      <c r="ABP27" s="501"/>
      <c r="ABQ27" s="501"/>
      <c r="ABR27" s="501"/>
      <c r="ABS27" s="501"/>
      <c r="ABT27" s="501"/>
      <c r="ABU27" s="501"/>
      <c r="ABV27" s="501"/>
      <c r="ABW27" s="501"/>
      <c r="ABX27" s="501"/>
      <c r="ABY27" s="501"/>
      <c r="ABZ27" s="501"/>
      <c r="ACA27" s="501"/>
      <c r="ACB27" s="501"/>
      <c r="ACC27" s="501"/>
      <c r="ACD27" s="501"/>
      <c r="ACE27" s="501"/>
      <c r="ACF27" s="501"/>
      <c r="ACG27" s="501"/>
      <c r="ACH27" s="501"/>
      <c r="ACI27" s="501"/>
      <c r="ACJ27" s="501"/>
      <c r="ACK27" s="501"/>
      <c r="ACL27" s="501"/>
      <c r="ACM27" s="501"/>
      <c r="ACN27" s="501"/>
      <c r="ACO27" s="501"/>
      <c r="ACP27" s="501"/>
      <c r="ACQ27" s="501"/>
      <c r="ACR27" s="501"/>
      <c r="ACS27" s="501"/>
      <c r="ACT27" s="501"/>
      <c r="ACU27" s="501"/>
      <c r="ACV27" s="501"/>
      <c r="ACW27" s="501"/>
      <c r="ACX27" s="501"/>
      <c r="ACY27" s="501"/>
      <c r="ACZ27" s="501"/>
      <c r="ADA27" s="501"/>
      <c r="ADB27" s="501"/>
      <c r="ADC27" s="501"/>
      <c r="ADD27" s="501"/>
      <c r="ADE27" s="501"/>
      <c r="ADF27" s="501"/>
      <c r="ADG27" s="501"/>
      <c r="ADH27" s="501"/>
      <c r="ADI27" s="501"/>
      <c r="ADJ27" s="501"/>
      <c r="ADK27" s="501"/>
      <c r="ADL27" s="501"/>
      <c r="ADM27" s="501"/>
      <c r="ADN27" s="501"/>
      <c r="ADO27" s="501"/>
      <c r="ADP27" s="501"/>
      <c r="ADQ27" s="501"/>
      <c r="ADR27" s="501"/>
      <c r="ADS27" s="501"/>
      <c r="ADT27" s="501"/>
      <c r="ADU27" s="501"/>
      <c r="ADV27" s="501"/>
      <c r="ADW27" s="501"/>
      <c r="ADX27" s="501"/>
      <c r="ADY27" s="501"/>
      <c r="ADZ27" s="501"/>
      <c r="AEA27" s="501"/>
      <c r="AEB27" s="501"/>
      <c r="AEC27" s="501"/>
      <c r="AED27" s="501"/>
      <c r="AEE27" s="501"/>
      <c r="AEF27" s="501"/>
      <c r="AEG27" s="501"/>
      <c r="AEH27" s="501"/>
      <c r="AEI27" s="501"/>
      <c r="AEJ27" s="501"/>
      <c r="AEK27" s="501"/>
      <c r="AEL27" s="501"/>
      <c r="AEM27" s="501"/>
      <c r="AEN27" s="501"/>
      <c r="AEO27" s="501"/>
      <c r="AEP27" s="501"/>
      <c r="AEQ27" s="501"/>
      <c r="AER27" s="501"/>
      <c r="AES27" s="501"/>
      <c r="AET27" s="501"/>
      <c r="AEU27" s="501"/>
      <c r="AEV27" s="501"/>
      <c r="AEW27" s="501"/>
      <c r="AEX27" s="501"/>
      <c r="AEY27" s="501"/>
      <c r="AEZ27" s="501"/>
      <c r="AFA27" s="501"/>
      <c r="AFB27" s="501"/>
      <c r="AFC27" s="501"/>
      <c r="AFD27" s="501"/>
      <c r="AFE27" s="501"/>
      <c r="AFF27" s="501"/>
      <c r="AFG27" s="501"/>
      <c r="AFH27" s="501"/>
      <c r="AFI27" s="501"/>
      <c r="AFJ27" s="501"/>
      <c r="AFK27" s="501"/>
      <c r="AFL27" s="501"/>
      <c r="AFM27" s="501"/>
      <c r="AFN27" s="501"/>
      <c r="AFO27" s="501"/>
      <c r="AFP27" s="501"/>
      <c r="AFQ27" s="501"/>
      <c r="AFR27" s="501"/>
      <c r="AFS27" s="501"/>
      <c r="AFT27" s="501"/>
      <c r="AFU27" s="501"/>
      <c r="AFV27" s="501"/>
      <c r="AFW27" s="501"/>
      <c r="AFX27" s="501"/>
      <c r="AFY27" s="501"/>
      <c r="AFZ27" s="501"/>
      <c r="AGA27" s="501"/>
      <c r="AGB27" s="501"/>
      <c r="AGC27" s="501"/>
      <c r="AGD27" s="501"/>
      <c r="AGE27" s="501"/>
      <c r="AGF27" s="501"/>
      <c r="AGG27" s="501"/>
      <c r="AGH27" s="501"/>
      <c r="AGI27" s="501"/>
      <c r="AGJ27" s="501"/>
      <c r="AGK27" s="501"/>
      <c r="AGL27" s="501"/>
      <c r="AGM27" s="501"/>
      <c r="AGN27" s="501"/>
      <c r="AGO27" s="501"/>
      <c r="AGP27" s="501"/>
      <c r="AGQ27" s="501"/>
      <c r="AGR27" s="501"/>
      <c r="AGS27" s="501"/>
      <c r="AGT27" s="501"/>
      <c r="AGU27" s="501"/>
      <c r="AGV27" s="501"/>
      <c r="AGW27" s="501"/>
      <c r="AGX27" s="501"/>
      <c r="AGY27" s="501"/>
      <c r="AGZ27" s="501"/>
      <c r="AHA27" s="501"/>
      <c r="AHB27" s="501"/>
      <c r="AHC27" s="501"/>
      <c r="AHD27" s="501"/>
      <c r="AHE27" s="501"/>
      <c r="AHF27" s="501"/>
      <c r="AHG27" s="501"/>
      <c r="AHH27" s="501"/>
      <c r="AHI27" s="501"/>
      <c r="AHJ27" s="501"/>
      <c r="AHK27" s="501"/>
      <c r="AHL27" s="501"/>
      <c r="AHM27" s="501"/>
      <c r="AHN27" s="501"/>
      <c r="AHO27" s="501"/>
      <c r="AHP27" s="501"/>
      <c r="AHQ27" s="501"/>
      <c r="AHR27" s="501"/>
      <c r="AHS27" s="501"/>
      <c r="AHT27" s="501"/>
      <c r="AHU27" s="501"/>
      <c r="AHV27" s="501"/>
      <c r="AHW27" s="501"/>
      <c r="AHX27" s="501"/>
      <c r="AHY27" s="501"/>
      <c r="AHZ27" s="501"/>
      <c r="AIA27" s="501"/>
      <c r="AIB27" s="501"/>
      <c r="AIC27" s="501"/>
      <c r="AID27" s="501"/>
      <c r="AIE27" s="501"/>
      <c r="AIF27" s="501"/>
      <c r="AIG27" s="501"/>
      <c r="AIH27" s="501"/>
      <c r="AII27" s="501"/>
      <c r="AIJ27" s="501"/>
      <c r="AIK27" s="501"/>
      <c r="AIL27" s="501"/>
      <c r="AIM27" s="501"/>
      <c r="AIN27" s="501"/>
      <c r="AIO27" s="501"/>
      <c r="AIP27" s="501"/>
      <c r="AIQ27" s="501"/>
      <c r="AIR27" s="501"/>
      <c r="AIS27" s="501"/>
      <c r="AIT27" s="501"/>
      <c r="AIU27" s="501"/>
      <c r="AIV27" s="501"/>
      <c r="AIW27" s="501"/>
      <c r="AIX27" s="501"/>
      <c r="AIY27" s="501"/>
      <c r="AIZ27" s="501"/>
      <c r="AJA27" s="501"/>
      <c r="AJB27" s="501"/>
      <c r="AJC27" s="501"/>
      <c r="AJD27" s="501"/>
      <c r="AJE27" s="501"/>
      <c r="AJF27" s="501"/>
      <c r="AJG27" s="501"/>
      <c r="AJH27" s="501"/>
      <c r="AJI27" s="501"/>
      <c r="AJJ27" s="501"/>
      <c r="AJK27" s="501"/>
      <c r="AJL27" s="501"/>
      <c r="AJM27" s="501"/>
      <c r="AJN27" s="501"/>
      <c r="AJO27" s="501"/>
      <c r="AJP27" s="501"/>
      <c r="AJQ27" s="501"/>
      <c r="AJR27" s="501"/>
      <c r="AJS27" s="501"/>
      <c r="AJT27" s="501"/>
      <c r="AJU27" s="501"/>
      <c r="AJV27" s="501"/>
      <c r="AJW27" s="501"/>
      <c r="AJX27" s="501"/>
      <c r="AJY27" s="501"/>
      <c r="AJZ27" s="501"/>
      <c r="AKA27" s="501"/>
      <c r="AKB27" s="501"/>
      <c r="AKC27" s="501"/>
      <c r="AKD27" s="501"/>
      <c r="AKE27" s="501"/>
      <c r="AKF27" s="501"/>
      <c r="AKG27" s="501"/>
      <c r="AKH27" s="501"/>
      <c r="AKI27" s="501"/>
      <c r="AKJ27" s="501"/>
      <c r="AKK27" s="501"/>
      <c r="AKL27" s="501"/>
      <c r="AKM27" s="501"/>
      <c r="AKN27" s="501"/>
      <c r="AKO27" s="501"/>
      <c r="AKP27" s="501"/>
      <c r="AKQ27" s="501"/>
      <c r="AKR27" s="501"/>
      <c r="AKS27" s="501"/>
      <c r="AKT27" s="501"/>
      <c r="AKU27" s="501"/>
      <c r="AKV27" s="501"/>
      <c r="AKW27" s="501"/>
      <c r="AKX27" s="501"/>
      <c r="AKY27" s="501"/>
      <c r="AKZ27" s="501"/>
      <c r="ALA27" s="501"/>
      <c r="ALB27" s="501"/>
      <c r="ALC27" s="501"/>
      <c r="ALD27" s="501"/>
      <c r="ALE27" s="501"/>
      <c r="ALF27" s="501"/>
      <c r="ALG27" s="501"/>
      <c r="ALH27" s="501"/>
      <c r="ALI27" s="501"/>
      <c r="ALJ27" s="501"/>
      <c r="ALK27" s="501"/>
      <c r="ALL27" s="501"/>
      <c r="ALM27" s="501"/>
      <c r="ALN27" s="501"/>
      <c r="ALO27" s="501"/>
      <c r="ALP27" s="501"/>
      <c r="ALQ27" s="501"/>
      <c r="ALR27" s="501"/>
      <c r="ALS27" s="501"/>
      <c r="ALT27" s="501"/>
      <c r="ALU27" s="501"/>
      <c r="ALV27" s="501"/>
      <c r="ALW27" s="501"/>
      <c r="ALX27" s="501"/>
      <c r="ALY27" s="501"/>
      <c r="ALZ27" s="501"/>
      <c r="AMA27" s="501"/>
      <c r="AMB27" s="501"/>
      <c r="AMC27" s="501"/>
      <c r="AMD27" s="501"/>
      <c r="AME27" s="501"/>
      <c r="AMF27" s="501"/>
      <c r="AMG27" s="501"/>
      <c r="AMH27" s="501"/>
      <c r="AMI27" s="501"/>
      <c r="AMJ27" s="501"/>
    </row>
    <row r="28" spans="1:1024" x14ac:dyDescent="0.25">
      <c r="A28" s="562">
        <v>22</v>
      </c>
      <c r="B28" s="562" t="s">
        <v>86</v>
      </c>
      <c r="C28" s="1072" t="s">
        <v>107</v>
      </c>
      <c r="D28" s="563">
        <v>1</v>
      </c>
      <c r="E28" s="563">
        <v>0.25</v>
      </c>
      <c r="F28" s="563">
        <v>0.58299999999999996</v>
      </c>
      <c r="G28" s="563">
        <v>0</v>
      </c>
      <c r="H28" s="563">
        <v>1</v>
      </c>
      <c r="I28" s="563">
        <v>0.30099999999999999</v>
      </c>
      <c r="J28" s="563">
        <v>0.52800000000000002</v>
      </c>
      <c r="K28" s="1211">
        <v>0.183</v>
      </c>
      <c r="L28" s="1217">
        <v>0.88</v>
      </c>
      <c r="M28" s="1211">
        <v>0.26500000000000001</v>
      </c>
      <c r="N28" s="1211">
        <v>0.98499999999999999</v>
      </c>
      <c r="O28" s="563">
        <v>0.98099999999999998</v>
      </c>
      <c r="P28" s="563">
        <v>1</v>
      </c>
      <c r="Q28" s="563">
        <v>0.96199999999999997</v>
      </c>
      <c r="R28" s="563">
        <v>0.91700000000000004</v>
      </c>
      <c r="S28" s="563">
        <v>0.26400000000000001</v>
      </c>
      <c r="T28" s="563">
        <v>8.3000000000000004E-2</v>
      </c>
      <c r="U28" s="563">
        <v>5.7000000000000002E-2</v>
      </c>
      <c r="V28" s="563">
        <v>0.16700000000000001</v>
      </c>
      <c r="W28" s="563">
        <v>0.94299999999999995</v>
      </c>
      <c r="X28" s="563">
        <v>0.91700000000000004</v>
      </c>
      <c r="Y28" s="1018">
        <f t="shared" si="0"/>
        <v>1.1681904761904762</v>
      </c>
      <c r="Z28" s="561"/>
    </row>
    <row r="29" spans="1:1024" x14ac:dyDescent="0.25">
      <c r="A29" s="23">
        <v>23</v>
      </c>
      <c r="B29" s="23" t="s">
        <v>86</v>
      </c>
      <c r="C29" s="1072" t="s">
        <v>108</v>
      </c>
      <c r="D29" s="589">
        <v>1</v>
      </c>
      <c r="E29" s="589">
        <v>0.33300000000000002</v>
      </c>
      <c r="F29" s="589">
        <v>0.41699999999999998</v>
      </c>
      <c r="G29" s="589">
        <v>0.25</v>
      </c>
      <c r="H29" s="589">
        <v>1</v>
      </c>
      <c r="I29" s="589">
        <v>0.192</v>
      </c>
      <c r="J29" s="589">
        <v>0.36499999999999999</v>
      </c>
      <c r="K29" s="1206">
        <v>0.184</v>
      </c>
      <c r="L29" s="1206">
        <v>0.878</v>
      </c>
      <c r="M29" s="1206">
        <v>0.30599999999999999</v>
      </c>
      <c r="N29" s="1206">
        <v>0.95899999999999996</v>
      </c>
      <c r="O29" s="589">
        <v>0.98099999999999998</v>
      </c>
      <c r="P29" s="589">
        <v>1</v>
      </c>
      <c r="Q29" s="589">
        <v>0.98099999999999998</v>
      </c>
      <c r="R29" s="589">
        <v>0.78600000000000003</v>
      </c>
      <c r="S29" s="589">
        <v>0.192</v>
      </c>
      <c r="T29" s="589">
        <v>0</v>
      </c>
      <c r="U29" s="589">
        <v>7.6999999999999999E-2</v>
      </c>
      <c r="V29" s="589">
        <v>0.14299999999999999</v>
      </c>
      <c r="W29" s="590">
        <v>0.98099999999999998</v>
      </c>
      <c r="X29" s="590">
        <v>0.92900000000000005</v>
      </c>
      <c r="Y29" s="1018">
        <f t="shared" si="0"/>
        <v>1.1384761904761906</v>
      </c>
      <c r="Z29" s="588"/>
    </row>
    <row r="30" spans="1:1024" ht="25.5" x14ac:dyDescent="0.25">
      <c r="A30" s="616">
        <v>24</v>
      </c>
      <c r="B30" s="616" t="s">
        <v>86</v>
      </c>
      <c r="C30" s="1072" t="s">
        <v>109</v>
      </c>
      <c r="D30" s="618">
        <v>1</v>
      </c>
      <c r="E30" s="618">
        <v>0.94099999999999995</v>
      </c>
      <c r="F30" s="618">
        <v>0.58799999999999997</v>
      </c>
      <c r="G30" s="618">
        <v>0.52900000000000003</v>
      </c>
      <c r="H30" s="618">
        <v>1</v>
      </c>
      <c r="I30" s="618">
        <v>0.20300000000000001</v>
      </c>
      <c r="J30" s="618">
        <v>0.39100000000000001</v>
      </c>
      <c r="K30" s="1206">
        <v>0.115</v>
      </c>
      <c r="L30" s="1206">
        <v>0.93400000000000005</v>
      </c>
      <c r="M30" s="1206">
        <v>0.21299999999999999</v>
      </c>
      <c r="N30" s="1206">
        <v>0.91800000000000004</v>
      </c>
      <c r="O30" s="618">
        <v>1</v>
      </c>
      <c r="P30" s="618">
        <v>1</v>
      </c>
      <c r="Q30" s="618">
        <v>0.95599999999999996</v>
      </c>
      <c r="R30" s="618">
        <v>0.93799999999999994</v>
      </c>
      <c r="S30" s="618">
        <v>0.375</v>
      </c>
      <c r="T30" s="618">
        <v>0.25</v>
      </c>
      <c r="U30" s="618">
        <v>0.625</v>
      </c>
      <c r="V30" s="618">
        <v>0.25</v>
      </c>
      <c r="W30" s="618">
        <v>0.92800000000000005</v>
      </c>
      <c r="X30" s="618">
        <v>1</v>
      </c>
      <c r="Y30" s="1018">
        <f t="shared" si="0"/>
        <v>1.3480000000000001</v>
      </c>
      <c r="Z30" s="617"/>
    </row>
    <row r="31" spans="1:1024" x14ac:dyDescent="0.25">
      <c r="A31" s="642">
        <v>25</v>
      </c>
      <c r="B31" s="642" t="s">
        <v>86</v>
      </c>
      <c r="C31" s="1072" t="s">
        <v>110</v>
      </c>
      <c r="D31" s="644">
        <v>1</v>
      </c>
      <c r="E31" s="644">
        <v>1</v>
      </c>
      <c r="F31" s="644">
        <v>0.125</v>
      </c>
      <c r="G31" s="644">
        <v>0.125</v>
      </c>
      <c r="H31" s="644">
        <v>1</v>
      </c>
      <c r="I31" s="644">
        <v>4.2999999999999997E-2</v>
      </c>
      <c r="J31" s="644">
        <v>0.34799999999999998</v>
      </c>
      <c r="K31" s="1206">
        <v>0</v>
      </c>
      <c r="L31" s="1206">
        <v>0.94299999999999995</v>
      </c>
      <c r="M31" s="1206">
        <v>0.17499999999999999</v>
      </c>
      <c r="N31" s="1206">
        <v>0.97499999999999998</v>
      </c>
      <c r="O31" s="644">
        <v>0.95599999999999996</v>
      </c>
      <c r="P31" s="644">
        <v>1</v>
      </c>
      <c r="Q31" s="644">
        <v>1</v>
      </c>
      <c r="R31" s="644">
        <v>0.81299999999999994</v>
      </c>
      <c r="S31" s="644">
        <v>0.217</v>
      </c>
      <c r="T31" s="644">
        <v>0</v>
      </c>
      <c r="U31" s="644">
        <v>4.2999999999999997E-2</v>
      </c>
      <c r="V31" s="644">
        <v>6.3E-2</v>
      </c>
      <c r="W31" s="644">
        <v>0.95699999999999996</v>
      </c>
      <c r="X31" s="644">
        <v>0.93799999999999994</v>
      </c>
      <c r="Y31" s="1018">
        <f t="shared" si="0"/>
        <v>1.1162857142857145</v>
      </c>
      <c r="Z31" s="643"/>
    </row>
    <row r="32" spans="1:1024" ht="25.5" x14ac:dyDescent="0.25">
      <c r="A32" s="667">
        <v>26</v>
      </c>
      <c r="B32" s="667" t="s">
        <v>86</v>
      </c>
      <c r="C32" s="1077" t="s">
        <v>342</v>
      </c>
      <c r="D32" s="669">
        <v>1</v>
      </c>
      <c r="E32" s="669">
        <v>1</v>
      </c>
      <c r="F32" s="669">
        <v>0.875</v>
      </c>
      <c r="G32" s="669">
        <v>0.375</v>
      </c>
      <c r="H32" s="669">
        <v>1</v>
      </c>
      <c r="I32" s="669">
        <v>0.45100000000000001</v>
      </c>
      <c r="J32" s="669">
        <v>0.70899999999999996</v>
      </c>
      <c r="K32" s="1206">
        <v>0.15</v>
      </c>
      <c r="L32" s="1206">
        <v>0.96</v>
      </c>
      <c r="M32" s="1206">
        <v>0.04</v>
      </c>
      <c r="N32" s="1206">
        <v>1</v>
      </c>
      <c r="O32" s="669">
        <v>0.93300000000000005</v>
      </c>
      <c r="P32" s="669">
        <v>1</v>
      </c>
      <c r="Q32" s="669">
        <v>0.93300000000000005</v>
      </c>
      <c r="R32" s="669">
        <v>1</v>
      </c>
      <c r="S32" s="669">
        <v>0.26600000000000001</v>
      </c>
      <c r="T32" s="669">
        <v>0.125</v>
      </c>
      <c r="U32" s="669">
        <v>0.66600000000000004</v>
      </c>
      <c r="V32" s="669">
        <v>0.25</v>
      </c>
      <c r="W32" s="669">
        <v>0.93300000000000005</v>
      </c>
      <c r="X32" s="669">
        <v>1</v>
      </c>
      <c r="Y32" s="1018">
        <f t="shared" si="0"/>
        <v>1.3967619047619049</v>
      </c>
      <c r="Z32" s="668"/>
    </row>
    <row r="33" spans="1:26" x14ac:dyDescent="0.25">
      <c r="A33" s="691">
        <v>27</v>
      </c>
      <c r="B33" s="691" t="s">
        <v>86</v>
      </c>
      <c r="C33" s="1072" t="s">
        <v>112</v>
      </c>
      <c r="D33" s="693">
        <v>1</v>
      </c>
      <c r="E33" s="693">
        <v>0.2</v>
      </c>
      <c r="F33" s="693">
        <v>0.53300000000000003</v>
      </c>
      <c r="G33" s="693">
        <v>0</v>
      </c>
      <c r="H33" s="693">
        <v>1</v>
      </c>
      <c r="I33" s="693">
        <v>0.23</v>
      </c>
      <c r="J33" s="693">
        <v>0.53800000000000003</v>
      </c>
      <c r="K33" s="1206">
        <v>9.5000000000000001E-2</v>
      </c>
      <c r="L33" s="1206">
        <v>1</v>
      </c>
      <c r="M33" s="1206">
        <v>9.0999999999999998E-2</v>
      </c>
      <c r="N33" s="1206">
        <v>1</v>
      </c>
      <c r="O33" s="693">
        <v>0.92300000000000004</v>
      </c>
      <c r="P33" s="693">
        <v>1</v>
      </c>
      <c r="Q33" s="693">
        <v>0.84599999999999997</v>
      </c>
      <c r="R33" s="693">
        <v>0.93300000000000005</v>
      </c>
      <c r="S33" s="693">
        <v>0.154</v>
      </c>
      <c r="T33" s="693">
        <v>6.6000000000000003E-2</v>
      </c>
      <c r="U33" s="693">
        <v>0</v>
      </c>
      <c r="V33" s="693">
        <v>6.6000000000000003E-2</v>
      </c>
      <c r="W33" s="694">
        <v>0.76900000000000002</v>
      </c>
      <c r="X33" s="694">
        <v>0.93300000000000005</v>
      </c>
      <c r="Y33" s="1018">
        <f t="shared" si="0"/>
        <v>1.0835238095238096</v>
      </c>
      <c r="Z33" s="692"/>
    </row>
    <row r="34" spans="1:26" ht="25.5" x14ac:dyDescent="0.25">
      <c r="A34" s="717">
        <v>28</v>
      </c>
      <c r="B34" s="717" t="s">
        <v>86</v>
      </c>
      <c r="C34" s="1077" t="s">
        <v>343</v>
      </c>
      <c r="D34" s="719">
        <v>0.85</v>
      </c>
      <c r="E34" s="719">
        <v>0.25</v>
      </c>
      <c r="F34" s="719">
        <v>0.15</v>
      </c>
      <c r="G34" s="719">
        <v>0</v>
      </c>
      <c r="H34" s="719">
        <v>1</v>
      </c>
      <c r="I34" s="719">
        <v>0.6</v>
      </c>
      <c r="J34" s="719">
        <v>0.63400000000000001</v>
      </c>
      <c r="K34" s="1206">
        <v>0.17899999999999999</v>
      </c>
      <c r="L34" s="1206">
        <v>1</v>
      </c>
      <c r="M34" s="1206">
        <v>0.41299999999999998</v>
      </c>
      <c r="N34" s="1206">
        <v>1</v>
      </c>
      <c r="O34" s="719">
        <v>1</v>
      </c>
      <c r="P34" s="719">
        <v>1</v>
      </c>
      <c r="Q34" s="719">
        <v>0.97599999999999998</v>
      </c>
      <c r="R34" s="719">
        <v>0.84199999999999997</v>
      </c>
      <c r="S34" s="719">
        <v>0.26800000000000002</v>
      </c>
      <c r="T34" s="719">
        <v>0</v>
      </c>
      <c r="U34" s="719">
        <v>0.19500000000000001</v>
      </c>
      <c r="V34" s="719">
        <v>0</v>
      </c>
      <c r="W34" s="719">
        <v>1</v>
      </c>
      <c r="X34" s="719">
        <v>0.85</v>
      </c>
      <c r="Y34" s="1018">
        <f t="shared" si="0"/>
        <v>1.1625714285714286</v>
      </c>
      <c r="Z34" s="718"/>
    </row>
    <row r="35" spans="1:26" ht="51" x14ac:dyDescent="0.25">
      <c r="A35" s="742">
        <v>29</v>
      </c>
      <c r="B35" s="742" t="s">
        <v>86</v>
      </c>
      <c r="C35" s="1077" t="s">
        <v>345</v>
      </c>
      <c r="D35" s="744">
        <v>1</v>
      </c>
      <c r="E35" s="744">
        <v>0.45</v>
      </c>
      <c r="F35" s="744">
        <v>0.91</v>
      </c>
      <c r="G35" s="744">
        <v>0.45</v>
      </c>
      <c r="H35" s="744">
        <v>1</v>
      </c>
      <c r="I35" s="744">
        <v>0.13</v>
      </c>
      <c r="J35" s="744">
        <v>0.38</v>
      </c>
      <c r="K35" s="1212">
        <v>0.11899999999999999</v>
      </c>
      <c r="L35" s="1215">
        <v>1</v>
      </c>
      <c r="M35" s="1215">
        <v>0.21</v>
      </c>
      <c r="N35" s="1215">
        <v>1</v>
      </c>
      <c r="O35" s="744">
        <v>1</v>
      </c>
      <c r="P35" s="744">
        <v>1</v>
      </c>
      <c r="Q35" s="744">
        <v>0.92</v>
      </c>
      <c r="R35" s="744">
        <v>0.81799999999999995</v>
      </c>
      <c r="S35" s="744">
        <v>0.18</v>
      </c>
      <c r="T35" s="744">
        <v>0.18</v>
      </c>
      <c r="U35" s="744">
        <v>0.05</v>
      </c>
      <c r="V35" s="744">
        <v>0.18</v>
      </c>
      <c r="W35" s="744">
        <v>0.94799999999999995</v>
      </c>
      <c r="X35" s="744">
        <v>0.81799999999999995</v>
      </c>
      <c r="Y35" s="1018">
        <f t="shared" si="0"/>
        <v>1.2136190476190476</v>
      </c>
      <c r="Z35" s="743"/>
    </row>
    <row r="36" spans="1:26" x14ac:dyDescent="0.25">
      <c r="A36" s="766">
        <v>30</v>
      </c>
      <c r="B36" s="766" t="s">
        <v>86</v>
      </c>
      <c r="C36" s="1072" t="s">
        <v>114</v>
      </c>
      <c r="D36" s="768">
        <v>1</v>
      </c>
      <c r="E36" s="768">
        <v>0.14299999999999999</v>
      </c>
      <c r="F36" s="768">
        <v>0.85699999999999998</v>
      </c>
      <c r="G36" s="768">
        <v>0</v>
      </c>
      <c r="H36" s="768">
        <v>1</v>
      </c>
      <c r="I36" s="768">
        <v>0.68</v>
      </c>
      <c r="J36" s="768">
        <v>0.52</v>
      </c>
      <c r="K36" s="1206">
        <v>7.6999999999999999E-2</v>
      </c>
      <c r="L36" s="1206">
        <v>1</v>
      </c>
      <c r="M36" s="1206">
        <v>0.13500000000000001</v>
      </c>
      <c r="N36" s="1206">
        <v>1</v>
      </c>
      <c r="O36" s="768">
        <v>1</v>
      </c>
      <c r="P36" s="768">
        <v>1</v>
      </c>
      <c r="Q36" s="768">
        <v>1</v>
      </c>
      <c r="R36" s="768">
        <v>0.57099999999999995</v>
      </c>
      <c r="S36" s="768">
        <v>0.33300000000000002</v>
      </c>
      <c r="T36" s="768">
        <v>0.14299999999999999</v>
      </c>
      <c r="U36" s="768">
        <v>0.08</v>
      </c>
      <c r="V36" s="768">
        <v>0.14299999999999999</v>
      </c>
      <c r="W36" s="768">
        <v>0.92300000000000004</v>
      </c>
      <c r="X36" s="768">
        <v>1</v>
      </c>
      <c r="Y36" s="1018">
        <f t="shared" si="0"/>
        <v>1.2004761904761905</v>
      </c>
      <c r="Z36" s="767"/>
    </row>
    <row r="37" spans="1:26" ht="25.5" x14ac:dyDescent="0.25">
      <c r="A37" s="792">
        <v>31</v>
      </c>
      <c r="B37" s="792" t="s">
        <v>86</v>
      </c>
      <c r="C37" s="1077" t="s">
        <v>344</v>
      </c>
      <c r="D37" s="794">
        <v>1</v>
      </c>
      <c r="E37" s="794">
        <v>0.54549999999999998</v>
      </c>
      <c r="F37" s="794">
        <v>0.36359999999999998</v>
      </c>
      <c r="G37" s="794">
        <v>9.0899999999999995E-2</v>
      </c>
      <c r="H37" s="794">
        <v>1</v>
      </c>
      <c r="I37" s="795">
        <v>0.18179999999999999</v>
      </c>
      <c r="J37" s="794">
        <v>0.54549999999999998</v>
      </c>
      <c r="K37" s="1206">
        <v>0.13730000000000001</v>
      </c>
      <c r="L37" s="1206">
        <v>1</v>
      </c>
      <c r="M37" s="1206">
        <v>0.25530000000000003</v>
      </c>
      <c r="N37" s="1206">
        <v>1</v>
      </c>
      <c r="O37" s="794">
        <v>0.9</v>
      </c>
      <c r="P37" s="794">
        <v>1</v>
      </c>
      <c r="Q37" s="794">
        <v>0.9</v>
      </c>
      <c r="R37" s="794">
        <v>1</v>
      </c>
      <c r="S37" s="794">
        <v>0.2</v>
      </c>
      <c r="T37" s="794">
        <v>9.0899999999999995E-2</v>
      </c>
      <c r="U37" s="794">
        <v>0</v>
      </c>
      <c r="V37" s="794">
        <v>0</v>
      </c>
      <c r="W37" s="794">
        <v>0.7</v>
      </c>
      <c r="X37" s="794">
        <v>1</v>
      </c>
      <c r="Y37" s="1018">
        <f t="shared" si="0"/>
        <v>1.1343619047619047</v>
      </c>
      <c r="Z37" s="793"/>
    </row>
    <row r="38" spans="1:26" x14ac:dyDescent="0.25">
      <c r="A38" s="816">
        <v>32</v>
      </c>
      <c r="B38" s="816" t="s">
        <v>86</v>
      </c>
      <c r="C38" s="1072" t="s">
        <v>115</v>
      </c>
      <c r="D38" s="818">
        <v>1</v>
      </c>
      <c r="E38" s="818">
        <v>0.6</v>
      </c>
      <c r="F38" s="818">
        <v>0.4</v>
      </c>
      <c r="G38" s="818">
        <v>0.1</v>
      </c>
      <c r="H38" s="818">
        <v>0.97599999999999998</v>
      </c>
      <c r="I38" s="818">
        <v>0.19500000000000001</v>
      </c>
      <c r="J38" s="818">
        <v>0.48699999999999999</v>
      </c>
      <c r="K38" s="1214">
        <v>0.26700000000000002</v>
      </c>
      <c r="L38" s="1206">
        <v>1</v>
      </c>
      <c r="M38" s="1213">
        <v>0.375</v>
      </c>
      <c r="N38" s="1206">
        <v>1</v>
      </c>
      <c r="O38" s="818">
        <v>0.97599999999999998</v>
      </c>
      <c r="P38" s="818">
        <v>1</v>
      </c>
      <c r="Q38" s="818">
        <v>2.3E-2</v>
      </c>
      <c r="R38" s="818">
        <v>0.25</v>
      </c>
      <c r="S38" s="818">
        <v>0.35099999999999998</v>
      </c>
      <c r="T38" s="818">
        <v>0</v>
      </c>
      <c r="U38" s="818">
        <v>2.3E-2</v>
      </c>
      <c r="V38" s="818">
        <v>0.1</v>
      </c>
      <c r="W38" s="1021">
        <v>0.91</v>
      </c>
      <c r="X38" s="1021">
        <v>0.9</v>
      </c>
      <c r="Y38" s="1018">
        <f t="shared" si="0"/>
        <v>1.0412380952380953</v>
      </c>
      <c r="Z38" s="817"/>
    </row>
    <row r="39" spans="1:26" ht="25.5" x14ac:dyDescent="0.25">
      <c r="A39" s="836">
        <v>33</v>
      </c>
      <c r="B39" s="836" t="s">
        <v>86</v>
      </c>
      <c r="C39" s="1072" t="s">
        <v>116</v>
      </c>
      <c r="D39" s="838">
        <v>1</v>
      </c>
      <c r="E39" s="838">
        <v>0.8125</v>
      </c>
      <c r="F39" s="838">
        <v>0.3125</v>
      </c>
      <c r="G39" s="838">
        <v>0</v>
      </c>
      <c r="H39" s="838">
        <v>1</v>
      </c>
      <c r="I39" s="838">
        <v>0.24299999999999999</v>
      </c>
      <c r="J39" s="838">
        <v>0.48599999999999999</v>
      </c>
      <c r="K39" s="1206">
        <v>0.16700000000000001</v>
      </c>
      <c r="L39" s="1206">
        <v>0.96699999999999997</v>
      </c>
      <c r="M39" s="838">
        <v>0.29799999999999999</v>
      </c>
      <c r="N39" s="1213">
        <v>0.96799999999999997</v>
      </c>
      <c r="O39" s="838">
        <v>0.98499999999999999</v>
      </c>
      <c r="P39" s="838">
        <v>1</v>
      </c>
      <c r="Q39" s="838">
        <v>0.95699999999999996</v>
      </c>
      <c r="R39" s="838">
        <v>1</v>
      </c>
      <c r="S39" s="838">
        <v>0.313</v>
      </c>
      <c r="T39" s="838">
        <v>0.125</v>
      </c>
      <c r="U39" s="838">
        <v>0.10100000000000001</v>
      </c>
      <c r="V39" s="838">
        <v>0.438</v>
      </c>
      <c r="W39" s="838">
        <v>0.98629999999999995</v>
      </c>
      <c r="X39" s="838">
        <v>1</v>
      </c>
      <c r="Y39" s="1018">
        <f t="shared" si="0"/>
        <v>1.253266666666667</v>
      </c>
      <c r="Z39" s="837"/>
    </row>
    <row r="40" spans="1:26" x14ac:dyDescent="0.25">
      <c r="A40" s="859">
        <v>34</v>
      </c>
      <c r="B40" s="859" t="s">
        <v>86</v>
      </c>
      <c r="C40" s="1072" t="s">
        <v>117</v>
      </c>
      <c r="D40" s="861">
        <v>1</v>
      </c>
      <c r="E40" s="861">
        <v>0.5</v>
      </c>
      <c r="F40" s="861">
        <v>0.6</v>
      </c>
      <c r="G40" s="861">
        <v>0</v>
      </c>
      <c r="H40" s="861">
        <v>1</v>
      </c>
      <c r="I40" s="861">
        <v>0.79</v>
      </c>
      <c r="J40" s="861">
        <v>0.44</v>
      </c>
      <c r="K40" s="1206">
        <v>0.14199999999999999</v>
      </c>
      <c r="L40" s="1206">
        <v>0.97099999999999997</v>
      </c>
      <c r="M40" s="1213">
        <v>0.16200000000000001</v>
      </c>
      <c r="N40" s="861">
        <v>0.97299999999999998</v>
      </c>
      <c r="O40" s="861">
        <v>1</v>
      </c>
      <c r="P40" s="861">
        <v>1</v>
      </c>
      <c r="Q40" s="861">
        <v>1</v>
      </c>
      <c r="R40" s="861">
        <v>0.83399999999999996</v>
      </c>
      <c r="S40" s="861">
        <v>0.46500000000000002</v>
      </c>
      <c r="T40" s="861">
        <v>0</v>
      </c>
      <c r="U40" s="861">
        <v>6.9000000000000006E-2</v>
      </c>
      <c r="V40" s="861">
        <v>0.16600000000000001</v>
      </c>
      <c r="W40" s="861">
        <v>1</v>
      </c>
      <c r="X40" s="861">
        <v>1</v>
      </c>
      <c r="Y40" s="1018">
        <f t="shared" si="0"/>
        <v>1.2487619047619047</v>
      </c>
      <c r="Z40" s="860"/>
    </row>
    <row r="41" spans="1:26" x14ac:dyDescent="0.25">
      <c r="A41" s="881">
        <v>35</v>
      </c>
      <c r="B41" s="881" t="s">
        <v>86</v>
      </c>
      <c r="C41" s="1072" t="s">
        <v>118</v>
      </c>
      <c r="D41" s="883">
        <v>1</v>
      </c>
      <c r="E41" s="883">
        <v>1</v>
      </c>
      <c r="F41" s="883">
        <v>0.56200000000000006</v>
      </c>
      <c r="G41" s="883">
        <v>0.187</v>
      </c>
      <c r="H41" s="883">
        <v>1</v>
      </c>
      <c r="I41" s="883">
        <v>1</v>
      </c>
      <c r="J41" s="883">
        <v>0.45800000000000002</v>
      </c>
      <c r="K41" s="1206">
        <v>0.08</v>
      </c>
      <c r="L41" s="1206">
        <v>0.86499999999999999</v>
      </c>
      <c r="M41" s="883">
        <v>0.19500000000000001</v>
      </c>
      <c r="N41" s="883">
        <v>0.94499999999999995</v>
      </c>
      <c r="O41" s="883">
        <v>0.92600000000000005</v>
      </c>
      <c r="P41" s="883">
        <v>0.875</v>
      </c>
      <c r="Q41" s="883">
        <v>0.92600000000000005</v>
      </c>
      <c r="R41" s="883">
        <v>0.78600000000000003</v>
      </c>
      <c r="S41" s="883">
        <v>0.255</v>
      </c>
      <c r="T41" s="883">
        <v>0</v>
      </c>
      <c r="U41" s="883">
        <v>0.125</v>
      </c>
      <c r="V41" s="883">
        <v>0</v>
      </c>
      <c r="W41" s="883">
        <v>1</v>
      </c>
      <c r="X41" s="883">
        <v>0.875</v>
      </c>
      <c r="Y41" s="1018">
        <f t="shared" si="0"/>
        <v>1.2438095238095239</v>
      </c>
      <c r="Z41" s="882"/>
    </row>
    <row r="42" spans="1:26" x14ac:dyDescent="0.25">
      <c r="A42" s="904">
        <v>36</v>
      </c>
      <c r="B42" s="904" t="s">
        <v>86</v>
      </c>
      <c r="C42" s="1072" t="s">
        <v>119</v>
      </c>
      <c r="D42" s="906">
        <v>1</v>
      </c>
      <c r="E42" s="906">
        <v>0.77800000000000002</v>
      </c>
      <c r="F42" s="906">
        <v>0.66700000000000004</v>
      </c>
      <c r="G42" s="906">
        <v>0</v>
      </c>
      <c r="H42" s="906">
        <v>1</v>
      </c>
      <c r="I42" s="906">
        <v>0.17599999999999999</v>
      </c>
      <c r="J42" s="906">
        <v>0.61099999999999999</v>
      </c>
      <c r="K42" s="1215">
        <v>0.33300000000000002</v>
      </c>
      <c r="L42" s="1215">
        <v>0.93300000000000005</v>
      </c>
      <c r="M42" s="906">
        <v>0.46700000000000003</v>
      </c>
      <c r="N42" s="906">
        <v>0.93300000000000005</v>
      </c>
      <c r="O42" s="906">
        <v>1</v>
      </c>
      <c r="P42" s="906">
        <v>1</v>
      </c>
      <c r="Q42" s="906">
        <v>0.94399999999999995</v>
      </c>
      <c r="R42" s="906">
        <v>0.66700000000000004</v>
      </c>
      <c r="S42" s="906">
        <v>0.38900000000000001</v>
      </c>
      <c r="T42" s="906">
        <v>0</v>
      </c>
      <c r="U42" s="906">
        <v>0.222</v>
      </c>
      <c r="V42" s="906">
        <v>0</v>
      </c>
      <c r="W42" s="906">
        <v>0.97199999999999998</v>
      </c>
      <c r="X42" s="906">
        <v>0.67700000000000005</v>
      </c>
      <c r="Y42" s="1018">
        <f t="shared" si="0"/>
        <v>1.2160952380952377</v>
      </c>
      <c r="Z42" s="905"/>
    </row>
    <row r="43" spans="1:26" x14ac:dyDescent="0.25">
      <c r="A43" s="926">
        <v>37</v>
      </c>
      <c r="B43" s="926" t="s">
        <v>86</v>
      </c>
      <c r="C43" s="1072" t="s">
        <v>120</v>
      </c>
      <c r="D43" s="928">
        <v>1</v>
      </c>
      <c r="E43" s="928">
        <v>0.6</v>
      </c>
      <c r="F43" s="928">
        <v>0.46660000000000001</v>
      </c>
      <c r="G43" s="928">
        <v>0.2666</v>
      </c>
      <c r="H43" s="928">
        <v>1</v>
      </c>
      <c r="I43" s="928">
        <v>0.5</v>
      </c>
      <c r="J43" s="928">
        <v>0.307</v>
      </c>
      <c r="K43" s="1206">
        <v>0.16120000000000001</v>
      </c>
      <c r="L43" s="1206">
        <v>0.87090000000000001</v>
      </c>
      <c r="M43" s="1206">
        <v>0.3125</v>
      </c>
      <c r="N43" s="1206">
        <v>1</v>
      </c>
      <c r="O43" s="928">
        <v>0.76900000000000002</v>
      </c>
      <c r="P43" s="928">
        <v>0.93400000000000005</v>
      </c>
      <c r="Q43" s="928">
        <v>0.96199999999999997</v>
      </c>
      <c r="R43" s="928">
        <v>0.98699999999999999</v>
      </c>
      <c r="S43" s="928">
        <v>0.15379999999999999</v>
      </c>
      <c r="T43" s="928">
        <v>0</v>
      </c>
      <c r="U43" s="928">
        <v>0.76900000000000002</v>
      </c>
      <c r="V43" s="928">
        <v>0.13300000000000001</v>
      </c>
      <c r="W43" s="928">
        <v>1</v>
      </c>
      <c r="X43" s="928">
        <v>0.98699999999999999</v>
      </c>
      <c r="Y43" s="1018">
        <f t="shared" si="0"/>
        <v>1.2551999999999999</v>
      </c>
      <c r="Z43" s="927"/>
    </row>
    <row r="44" spans="1:26" x14ac:dyDescent="0.25">
      <c r="A44" s="949">
        <v>38</v>
      </c>
      <c r="B44" s="949" t="s">
        <v>86</v>
      </c>
      <c r="C44" s="1072" t="s">
        <v>121</v>
      </c>
      <c r="D44" s="951">
        <v>1</v>
      </c>
      <c r="E44" s="951">
        <v>0.5</v>
      </c>
      <c r="F44" s="951">
        <v>0.55500000000000005</v>
      </c>
      <c r="G44" s="951">
        <v>0.16600000000000001</v>
      </c>
      <c r="H44" s="951">
        <v>1</v>
      </c>
      <c r="I44" s="951">
        <v>0.89500000000000002</v>
      </c>
      <c r="J44" s="951">
        <v>0.75</v>
      </c>
      <c r="K44" s="1206">
        <v>0.127</v>
      </c>
      <c r="L44" s="1206">
        <v>0.89300000000000002</v>
      </c>
      <c r="M44" s="1206">
        <v>0.13700000000000001</v>
      </c>
      <c r="N44" s="1206">
        <v>0.92100000000000004</v>
      </c>
      <c r="O44" s="951">
        <v>0.95699999999999996</v>
      </c>
      <c r="P44" s="951">
        <v>0.88200000000000001</v>
      </c>
      <c r="Q44" s="951">
        <v>0.93600000000000005</v>
      </c>
      <c r="R44" s="951">
        <v>0.47</v>
      </c>
      <c r="S44" s="951">
        <v>0.14799999999999999</v>
      </c>
      <c r="T44" s="951">
        <v>0</v>
      </c>
      <c r="U44" s="951">
        <v>0.14799999999999999</v>
      </c>
      <c r="V44" s="951">
        <v>5.8000000000000003E-2</v>
      </c>
      <c r="W44" s="951">
        <v>0.79200000000000004</v>
      </c>
      <c r="X44" s="951">
        <v>0.58799999999999997</v>
      </c>
      <c r="Y44" s="1018">
        <f t="shared" si="0"/>
        <v>1.1355238095238094</v>
      </c>
      <c r="Z44" s="950"/>
    </row>
    <row r="45" spans="1:26" s="501" customFormat="1" ht="25.5" x14ac:dyDescent="0.25">
      <c r="A45" s="1127">
        <v>39</v>
      </c>
      <c r="B45" s="1127" t="s">
        <v>86</v>
      </c>
      <c r="C45" s="1072" t="s">
        <v>346</v>
      </c>
      <c r="D45" s="1021">
        <v>1</v>
      </c>
      <c r="E45" s="1021">
        <v>0.41699999999999998</v>
      </c>
      <c r="F45" s="1021">
        <v>0.75</v>
      </c>
      <c r="G45" s="1021">
        <v>0.33300000000000002</v>
      </c>
      <c r="H45" s="1021">
        <v>1</v>
      </c>
      <c r="I45" s="1021">
        <v>0</v>
      </c>
      <c r="J45" s="1021">
        <v>0.20599999999999999</v>
      </c>
      <c r="K45" s="1206">
        <v>0.189</v>
      </c>
      <c r="L45" s="1206">
        <v>0.86499999999999999</v>
      </c>
      <c r="M45" s="1206">
        <v>0.216</v>
      </c>
      <c r="N45" s="1206">
        <v>1</v>
      </c>
      <c r="O45" s="1021">
        <v>0.97099999999999997</v>
      </c>
      <c r="P45" s="1021">
        <v>1</v>
      </c>
      <c r="Q45" s="1021">
        <v>0.94099999999999995</v>
      </c>
      <c r="R45" s="1021">
        <v>1</v>
      </c>
      <c r="S45" s="1021">
        <v>0.20599999999999999</v>
      </c>
      <c r="T45" s="1021">
        <v>0</v>
      </c>
      <c r="U45" s="1021">
        <v>2.9000000000000001E-2</v>
      </c>
      <c r="V45" s="1021">
        <v>0.25</v>
      </c>
      <c r="W45" s="1021">
        <v>0.94599999999999995</v>
      </c>
      <c r="X45" s="1021">
        <v>1</v>
      </c>
      <c r="Y45" s="1018">
        <f t="shared" si="0"/>
        <v>1.1732380952380952</v>
      </c>
      <c r="Z45" s="1025"/>
    </row>
    <row r="46" spans="1:26" s="501" customFormat="1" x14ac:dyDescent="0.25">
      <c r="A46" s="1127">
        <v>40</v>
      </c>
      <c r="B46" s="1127" t="s">
        <v>86</v>
      </c>
      <c r="C46" s="1072" t="s">
        <v>122</v>
      </c>
      <c r="D46" s="1021">
        <v>1</v>
      </c>
      <c r="E46" s="1021">
        <v>0.83299999999999996</v>
      </c>
      <c r="F46" s="1021">
        <v>0.5</v>
      </c>
      <c r="G46" s="1021">
        <v>0.5</v>
      </c>
      <c r="H46" s="1021">
        <v>1</v>
      </c>
      <c r="I46" s="1021">
        <v>0.15</v>
      </c>
      <c r="J46" s="1021">
        <v>0.45</v>
      </c>
      <c r="K46" s="1206">
        <v>0.36399999999999999</v>
      </c>
      <c r="L46" s="1206">
        <v>1</v>
      </c>
      <c r="M46" s="1206">
        <v>0.32</v>
      </c>
      <c r="N46" s="1206">
        <v>1</v>
      </c>
      <c r="O46" s="1021">
        <v>0.95</v>
      </c>
      <c r="P46" s="1021">
        <v>1</v>
      </c>
      <c r="Q46" s="1021">
        <v>1</v>
      </c>
      <c r="R46" s="1021">
        <v>0.83299999999999996</v>
      </c>
      <c r="S46" s="1021">
        <v>0.2</v>
      </c>
      <c r="T46" s="1021">
        <v>0.16600000000000001</v>
      </c>
      <c r="U46" s="1021">
        <v>0.1</v>
      </c>
      <c r="V46" s="1021">
        <v>0.33300000000000002</v>
      </c>
      <c r="W46" s="1021">
        <v>0.95</v>
      </c>
      <c r="X46" s="1021">
        <v>0.83299999999999996</v>
      </c>
      <c r="Y46" s="1018">
        <f t="shared" si="0"/>
        <v>1.284</v>
      </c>
      <c r="Z46" s="1025"/>
    </row>
    <row r="47" spans="1:26" s="501" customFormat="1" ht="51" x14ac:dyDescent="0.25">
      <c r="A47" s="1127">
        <v>41</v>
      </c>
      <c r="B47" s="1127" t="s">
        <v>86</v>
      </c>
      <c r="C47" s="1072" t="s">
        <v>347</v>
      </c>
      <c r="D47" s="1021">
        <v>1</v>
      </c>
      <c r="E47" s="1021">
        <v>0.76200000000000001</v>
      </c>
      <c r="F47" s="1021">
        <v>0.61899999999999999</v>
      </c>
      <c r="G47" s="1021">
        <v>0.52400000000000002</v>
      </c>
      <c r="H47" s="1021">
        <v>1</v>
      </c>
      <c r="I47" s="1021">
        <v>0.18099999999999999</v>
      </c>
      <c r="J47" s="1021">
        <v>0.45700000000000002</v>
      </c>
      <c r="K47" s="1206">
        <v>0.14499999999999999</v>
      </c>
      <c r="L47" s="1213">
        <v>1</v>
      </c>
      <c r="M47" s="1213">
        <v>0.42099999999999999</v>
      </c>
      <c r="N47" s="1213">
        <v>1</v>
      </c>
      <c r="O47" s="1021">
        <v>0.98299999999999998</v>
      </c>
      <c r="P47" s="1021">
        <v>1</v>
      </c>
      <c r="Q47" s="1021">
        <v>0.95699999999999996</v>
      </c>
      <c r="R47" s="1021">
        <v>1</v>
      </c>
      <c r="S47" s="1021">
        <v>0.38800000000000001</v>
      </c>
      <c r="T47" s="1021">
        <v>0.1</v>
      </c>
      <c r="U47" s="1021">
        <v>6.9000000000000006E-2</v>
      </c>
      <c r="V47" s="1021">
        <v>0.2</v>
      </c>
      <c r="W47" s="1021">
        <v>0.98299999999999998</v>
      </c>
      <c r="X47" s="1021">
        <v>1</v>
      </c>
      <c r="Y47" s="1018">
        <f t="shared" si="0"/>
        <v>1.3132380952380953</v>
      </c>
      <c r="Z47" s="1025"/>
    </row>
    <row r="48" spans="1:26" s="501" customFormat="1" x14ac:dyDescent="0.25">
      <c r="A48" s="1127">
        <v>42</v>
      </c>
      <c r="B48" s="1127" t="s">
        <v>86</v>
      </c>
      <c r="C48" s="1072" t="s">
        <v>124</v>
      </c>
      <c r="D48" s="1021">
        <v>1</v>
      </c>
      <c r="E48" s="1021">
        <v>0.5</v>
      </c>
      <c r="F48" s="1021">
        <v>0.5</v>
      </c>
      <c r="G48" s="1021">
        <v>0.1</v>
      </c>
      <c r="H48" s="1021">
        <v>1</v>
      </c>
      <c r="I48" s="1021">
        <v>0.2</v>
      </c>
      <c r="J48" s="1021">
        <v>0.5</v>
      </c>
      <c r="K48" s="1206">
        <v>0.13300000000000001</v>
      </c>
      <c r="L48" s="1206">
        <v>0.86699999999999999</v>
      </c>
      <c r="M48" s="1206">
        <v>0.125</v>
      </c>
      <c r="N48" s="1206">
        <v>0.875</v>
      </c>
      <c r="O48" s="1021">
        <v>1</v>
      </c>
      <c r="P48" s="1021">
        <v>0.88800000000000001</v>
      </c>
      <c r="Q48" s="1021">
        <v>1</v>
      </c>
      <c r="R48" s="1021">
        <v>0.88800000000000001</v>
      </c>
      <c r="S48" s="1021">
        <v>0.33300000000000002</v>
      </c>
      <c r="T48" s="1021">
        <v>0</v>
      </c>
      <c r="U48" s="1021">
        <v>0</v>
      </c>
      <c r="V48" s="1021">
        <v>0.111</v>
      </c>
      <c r="W48" s="1021">
        <v>1</v>
      </c>
      <c r="X48" s="1021">
        <v>0.88900000000000001</v>
      </c>
      <c r="Y48" s="1018">
        <f t="shared" si="0"/>
        <v>1.1341904761904762</v>
      </c>
      <c r="Z48" s="1025"/>
    </row>
    <row r="49" spans="1:26" s="501" customFormat="1" ht="25.5" x14ac:dyDescent="0.25">
      <c r="A49" s="1127">
        <v>43</v>
      </c>
      <c r="B49" s="1127" t="s">
        <v>86</v>
      </c>
      <c r="C49" s="1072" t="s">
        <v>338</v>
      </c>
      <c r="D49" s="1021">
        <v>1</v>
      </c>
      <c r="E49" s="1021">
        <v>0.84399999999999997</v>
      </c>
      <c r="F49" s="1021">
        <v>0.73299999999999998</v>
      </c>
      <c r="G49" s="1021">
        <v>0.2</v>
      </c>
      <c r="H49" s="1021">
        <v>1</v>
      </c>
      <c r="I49" s="1021">
        <v>0.86899999999999999</v>
      </c>
      <c r="J49" s="1021">
        <v>0.7</v>
      </c>
      <c r="K49" s="1206">
        <v>8.3000000000000004E-2</v>
      </c>
      <c r="L49" s="1206">
        <v>1</v>
      </c>
      <c r="M49" s="1206">
        <v>0.151</v>
      </c>
      <c r="N49" s="1206">
        <v>1</v>
      </c>
      <c r="O49" s="1021">
        <v>0.93300000000000005</v>
      </c>
      <c r="P49" s="1021">
        <v>1</v>
      </c>
      <c r="Q49" s="1021">
        <v>0.91100000000000003</v>
      </c>
      <c r="R49" s="1021">
        <v>1</v>
      </c>
      <c r="S49" s="1021">
        <v>0.19400000000000001</v>
      </c>
      <c r="T49" s="1021">
        <v>0</v>
      </c>
      <c r="U49" s="1021">
        <v>0.312</v>
      </c>
      <c r="V49" s="1021">
        <v>0.33300000000000002</v>
      </c>
      <c r="W49" s="1021">
        <v>0.93500000000000005</v>
      </c>
      <c r="X49" s="1021">
        <v>0.86699999999999999</v>
      </c>
      <c r="Y49" s="1018">
        <f t="shared" si="0"/>
        <v>1.3395238095238096</v>
      </c>
      <c r="Z49" s="1025"/>
    </row>
    <row r="50" spans="1:26" x14ac:dyDescent="0.25">
      <c r="A50" s="42" t="s">
        <v>125</v>
      </c>
      <c r="B50" s="43" t="s">
        <v>86</v>
      </c>
      <c r="C50" s="92"/>
      <c r="D50" s="92">
        <f>AVERAGE(D7:D49)</f>
        <v>0.99002777777777795</v>
      </c>
      <c r="E50" s="92">
        <f t="shared" ref="E50:X50" si="1">AVERAGE(E7:E49)</f>
        <v>0.59813888888888889</v>
      </c>
      <c r="F50" s="92">
        <f t="shared" si="1"/>
        <v>0.47968611111111109</v>
      </c>
      <c r="G50" s="92">
        <f t="shared" si="1"/>
        <v>0.18512500000000001</v>
      </c>
      <c r="H50" s="92">
        <f t="shared" si="1"/>
        <v>0.99915384615384617</v>
      </c>
      <c r="I50" s="92">
        <f t="shared" si="1"/>
        <v>0.35496923076923076</v>
      </c>
      <c r="J50" s="92">
        <f t="shared" si="1"/>
        <v>0.49321794871794877</v>
      </c>
      <c r="K50" s="92">
        <f t="shared" si="1"/>
        <v>0.15796341463414634</v>
      </c>
      <c r="L50" s="92">
        <f t="shared" si="1"/>
        <v>0.9609731707317074</v>
      </c>
      <c r="M50" s="92">
        <f t="shared" si="1"/>
        <v>0.24145853658536584</v>
      </c>
      <c r="N50" s="92">
        <f t="shared" si="1"/>
        <v>0.97873170731707315</v>
      </c>
      <c r="O50" s="92">
        <f t="shared" si="1"/>
        <v>0.96305128205128177</v>
      </c>
      <c r="P50" s="92">
        <f t="shared" si="1"/>
        <v>0.97352777777777788</v>
      </c>
      <c r="Q50" s="92">
        <f t="shared" si="1"/>
        <v>0.93989743589743591</v>
      </c>
      <c r="R50" s="92">
        <f t="shared" si="1"/>
        <v>0.81430555555555562</v>
      </c>
      <c r="S50" s="92">
        <f t="shared" si="1"/>
        <v>0.2782</v>
      </c>
      <c r="T50" s="92">
        <f t="shared" si="1"/>
        <v>8.8080555555555551E-2</v>
      </c>
      <c r="U50" s="92">
        <f t="shared" si="1"/>
        <v>0.14148717948717948</v>
      </c>
      <c r="V50" s="92">
        <f t="shared" si="1"/>
        <v>0.11934444444444445</v>
      </c>
      <c r="W50" s="92">
        <f t="shared" si="1"/>
        <v>0.95187948717948734</v>
      </c>
      <c r="X50" s="92">
        <f t="shared" si="1"/>
        <v>0.87524999999999997</v>
      </c>
      <c r="Y50" s="91"/>
      <c r="Z50" s="57"/>
    </row>
    <row r="51" spans="1:26" x14ac:dyDescent="0.25">
      <c r="X51" s="93"/>
    </row>
  </sheetData>
  <sheetProtection algorithmName="SHA-512" hashValue="rucukkP0A+258fzqzlUNFe/Q2igDuYUnFouD26xBr6oQ0v6PTZBM6SRD3vW6yIOycix3ZhZLpPTr1kMq90JKXw==" saltValue="qZghu0W2uZiw0ii9KxCZaw==" spinCount="100000" sheet="1" objects="1" selectLockedCells="1" selectUnlockedCells="1"/>
  <mergeCells count="17">
    <mergeCell ref="C1:W1"/>
    <mergeCell ref="A3:A6"/>
    <mergeCell ref="B3:B6"/>
    <mergeCell ref="C3:C6"/>
    <mergeCell ref="D3:G3"/>
    <mergeCell ref="H3:J3"/>
    <mergeCell ref="K3:L3"/>
    <mergeCell ref="M3:N3"/>
    <mergeCell ref="O3:R3"/>
    <mergeCell ref="S3:V3"/>
    <mergeCell ref="W3:X3"/>
    <mergeCell ref="Y3:Y5"/>
    <mergeCell ref="Z3:Z5"/>
    <mergeCell ref="O4:P4"/>
    <mergeCell ref="Q4:R4"/>
    <mergeCell ref="S4:T4"/>
    <mergeCell ref="U4:V4"/>
  </mergeCells>
  <pageMargins left="0" right="0" top="0" bottom="0" header="0" footer="0"/>
  <pageSetup paperSize="9" scale="48" firstPageNumber="2147483648"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цветовые индикаторы</vt:lpstr>
      <vt:lpstr>ТРЕБОВАНИЯ К ЗАПОЛНЕНИЮ</vt:lpstr>
      <vt:lpstr>ИТОГ</vt:lpstr>
      <vt:lpstr>КЛАСТЕР </vt:lpstr>
      <vt:lpstr>1.1.</vt:lpstr>
      <vt:lpstr>1.2.</vt:lpstr>
      <vt:lpstr>1.3.</vt:lpstr>
      <vt:lpstr>2.1.</vt:lpstr>
      <vt:lpstr>2.2.</vt:lpstr>
      <vt:lpstr>2.3</vt:lpstr>
      <vt:lpstr>2.6</vt:lpstr>
      <vt:lpstr>Справка </vt:lpstr>
    </vt:vector>
  </TitlesOfParts>
  <Company>Krokoz™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YSL-W7</dc:creator>
  <cp:lastModifiedBy>ПК</cp:lastModifiedBy>
  <cp:revision>15</cp:revision>
  <cp:lastPrinted>2023-09-12T12:00:42Z</cp:lastPrinted>
  <dcterms:created xsi:type="dcterms:W3CDTF">2018-02-04T20:59:32Z</dcterms:created>
  <dcterms:modified xsi:type="dcterms:W3CDTF">2023-10-04T08:01:22Z</dcterms:modified>
</cp:coreProperties>
</file>