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YandexDisk\Тарификация\штатное\2024\"/>
    </mc:Choice>
  </mc:AlternateContent>
  <bookViews>
    <workbookView xWindow="0" yWindow="0" windowWidth="28800" windowHeight="12030"/>
  </bookViews>
  <sheets>
    <sheet name="стр1" sheetId="1" r:id="rId1"/>
    <sheet name="Лист1" sheetId="2" r:id="rId2"/>
  </sheets>
  <definedNames>
    <definedName name="_xlnm.Print_Area" localSheetId="0">стр1!$A$1:$FG$59</definedName>
  </definedNames>
  <calcPr calcId="15251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T22" i="1" l="1"/>
  <c r="BD36" i="1"/>
  <c r="DT36" i="1"/>
  <c r="DT48" i="1"/>
  <c r="DT41" i="1" l="1"/>
  <c r="DT30" i="1" l="1"/>
  <c r="CV54" i="1"/>
  <c r="CH53" i="1" l="1"/>
  <c r="CH13" i="1" l="1"/>
  <c r="DT15" i="1" l="1"/>
  <c r="DT42" i="1"/>
  <c r="DT37" i="1"/>
  <c r="DT33" i="1" l="1"/>
  <c r="DT14" i="1" l="1"/>
  <c r="DT13" i="1"/>
  <c r="DT19" i="1"/>
  <c r="DT44" i="1"/>
  <c r="DT40" i="1"/>
  <c r="DT39" i="1"/>
  <c r="DT38" i="1"/>
  <c r="DT52" i="1"/>
  <c r="DT51" i="1"/>
  <c r="DT47" i="1"/>
  <c r="DT29" i="1" l="1"/>
  <c r="DT49" i="1" l="1"/>
  <c r="DT46" i="1"/>
  <c r="DT28" i="1" l="1"/>
  <c r="CX20" i="1" l="1"/>
  <c r="DT20" i="1" s="1"/>
  <c r="DI46" i="1" l="1"/>
  <c r="CJ46" i="1"/>
  <c r="CI46" i="1"/>
  <c r="CH46" i="1"/>
  <c r="CW46" i="1"/>
  <c r="CW17" i="1"/>
  <c r="CW26" i="1"/>
  <c r="CW36" i="1"/>
  <c r="CW53" i="1"/>
  <c r="CW54" i="1" l="1"/>
  <c r="CH36" i="1"/>
  <c r="DI53" i="1" l="1"/>
  <c r="CJ53" i="1"/>
  <c r="CI53" i="1"/>
  <c r="BD53" i="1"/>
  <c r="CK53" i="1"/>
  <c r="DT50" i="1"/>
  <c r="BD46" i="1"/>
  <c r="DT45" i="1"/>
  <c r="DT43" i="1"/>
  <c r="DI36" i="1"/>
  <c r="CK36" i="1"/>
  <c r="CJ36" i="1"/>
  <c r="CI36" i="1"/>
  <c r="DT35" i="1"/>
  <c r="DI26" i="1"/>
  <c r="CK26" i="1"/>
  <c r="CJ26" i="1"/>
  <c r="CI26" i="1"/>
  <c r="CH26" i="1"/>
  <c r="BD26" i="1"/>
  <c r="DT25" i="1"/>
  <c r="DT24" i="1"/>
  <c r="DT23" i="1"/>
  <c r="DT21" i="1"/>
  <c r="DT18" i="1"/>
  <c r="DI17" i="1"/>
  <c r="CK17" i="1"/>
  <c r="CJ17" i="1"/>
  <c r="CI17" i="1"/>
  <c r="CH17" i="1"/>
  <c r="BD17" i="1"/>
  <c r="DT16" i="1"/>
  <c r="CK54" i="1" l="1"/>
  <c r="CH54" i="1"/>
  <c r="BD54" i="1"/>
  <c r="CJ54" i="1"/>
  <c r="CX46" i="1"/>
  <c r="DI54" i="1"/>
  <c r="CK46" i="1"/>
  <c r="CI54" i="1"/>
  <c r="DT26" i="1"/>
  <c r="DT17" i="1"/>
  <c r="DT53" i="1"/>
  <c r="DT54" i="1" s="1"/>
  <c r="DX9" i="1" l="1"/>
  <c r="L13" i="2"/>
  <c r="CX53" i="1"/>
  <c r="CX26" i="1"/>
  <c r="CX17" i="1"/>
  <c r="CX36" i="1"/>
  <c r="CX54" i="1" l="1"/>
</calcChain>
</file>

<file path=xl/sharedStrings.xml><?xml version="1.0" encoding="utf-8"?>
<sst xmlns="http://schemas.openxmlformats.org/spreadsheetml/2006/main" count="132" uniqueCount="90">
  <si>
    <t>Унифицированная форма № Т-3
Утверждена Постановлением Госкомстата России
от 05.01.2004 № 1</t>
  </si>
  <si>
    <t>Код</t>
  </si>
  <si>
    <t>0301017</t>
  </si>
  <si>
    <t>(наименование организации)</t>
  </si>
  <si>
    <t>Номер документа</t>
  </si>
  <si>
    <t>Дата составления</t>
  </si>
  <si>
    <t>ШТАТНОЕ РАСПИСАНИЕ</t>
  </si>
  <si>
    <t>УТВЕРЖДЕНО</t>
  </si>
  <si>
    <t>Дейлид А.М.</t>
  </si>
  <si>
    <t>Приказом организации от "</t>
  </si>
  <si>
    <t>"</t>
  </si>
  <si>
    <t xml:space="preserve">г. № </t>
  </si>
  <si>
    <t>на период</t>
  </si>
  <si>
    <t>с "</t>
  </si>
  <si>
    <t>г.</t>
  </si>
  <si>
    <t>Штат в количестве</t>
  </si>
  <si>
    <t>единиц</t>
  </si>
  <si>
    <t>Структурное подразделение</t>
  </si>
  <si>
    <t>Должность (специальность, профессия), разряд, класс (категория) квалификации</t>
  </si>
  <si>
    <t>Количество штатных единиц</t>
  </si>
  <si>
    <t>Тарифная ставка (оклад) и пр., руб.</t>
  </si>
  <si>
    <t>масштаб управления</t>
  </si>
  <si>
    <t>Надбавки, руб.</t>
  </si>
  <si>
    <t>Всего в месяц, руб.
((гр. 5 + гр. 6 + гр. 7 + гр. 8) х гр. 4)</t>
  </si>
  <si>
    <t>Примечание</t>
  </si>
  <si>
    <t>код</t>
  </si>
  <si>
    <t>специфика работы</t>
  </si>
  <si>
    <t>молодой специалист</t>
  </si>
  <si>
    <t>выслуга лет; непрерывный стаж</t>
  </si>
  <si>
    <t>квалифи-кационная категория</t>
  </si>
  <si>
    <t xml:space="preserve">Административно-управленческий персонал </t>
  </si>
  <si>
    <t>Директор</t>
  </si>
  <si>
    <t>1</t>
  </si>
  <si>
    <t>Главный бухгалтер</t>
  </si>
  <si>
    <t>Заместитель директора по УВР</t>
  </si>
  <si>
    <t>Заместитель директора по ВР</t>
  </si>
  <si>
    <t>ИТОГО</t>
  </si>
  <si>
    <t>Служащие</t>
  </si>
  <si>
    <t>2</t>
  </si>
  <si>
    <t>Секретарь</t>
  </si>
  <si>
    <t>Специалист по кадрам</t>
  </si>
  <si>
    <t>Заведющий хозяйством</t>
  </si>
  <si>
    <t>Бухгалтер</t>
  </si>
  <si>
    <t>Специалист по охране труда</t>
  </si>
  <si>
    <t>Системный администратор</t>
  </si>
  <si>
    <t>Библиотекарь</t>
  </si>
  <si>
    <t>Педагогический персонал</t>
  </si>
  <si>
    <t>3</t>
  </si>
  <si>
    <t>Учителя</t>
  </si>
  <si>
    <t>Учитель-логопед</t>
  </si>
  <si>
    <t>Педагог-психолог</t>
  </si>
  <si>
    <t>Педагог-оргнизатор</t>
  </si>
  <si>
    <t>Педагог дополнительного образования</t>
  </si>
  <si>
    <t>Обслуживающий персонал</t>
  </si>
  <si>
    <t>4</t>
  </si>
  <si>
    <t>Повар, 3 разряд</t>
  </si>
  <si>
    <t>Подсобный работник кухни, 2 разряд</t>
  </si>
  <si>
    <t>Машинист по стирке и ремонту белья, 2 разряд</t>
  </si>
  <si>
    <t>Кладовщик, 2 разряд</t>
  </si>
  <si>
    <t>Рабочий по комплексному обслуживанию и
ремонту здания, 3 разряд</t>
  </si>
  <si>
    <t>Уборщик служебных помещений, 2 разряд</t>
  </si>
  <si>
    <t>Дворник,1 разряд</t>
  </si>
  <si>
    <t>Сторож, 2 разряд</t>
  </si>
  <si>
    <t>Электромонтер, 2 разряд</t>
  </si>
  <si>
    <t>Дошкольное отделение</t>
  </si>
  <si>
    <t>Воспитатель</t>
  </si>
  <si>
    <t>Музыкальный руководитель</t>
  </si>
  <si>
    <t>Инструктор по физическому воспитанию</t>
  </si>
  <si>
    <t>Помощник воспитателя</t>
  </si>
  <si>
    <t>Повар, 2 разряд</t>
  </si>
  <si>
    <t>Всего</t>
  </si>
  <si>
    <t>ххх</t>
  </si>
  <si>
    <t>(личная подпись)</t>
  </si>
  <si>
    <t>(расшифровка подписи)</t>
  </si>
  <si>
    <t>надбавка за интенси-вность</t>
  </si>
  <si>
    <t>за раб.в условиях откл от норм (занятым на работах с вредными условиями,работа в ночное время)</t>
  </si>
  <si>
    <t>Социальный педагог</t>
  </si>
  <si>
    <t>Е.А. Кайданенко</t>
  </si>
  <si>
    <t xml:space="preserve"> </t>
  </si>
  <si>
    <t>Советник директора по воспитанию и взаимодействию с детскими общественными объединениями</t>
  </si>
  <si>
    <t>Л.А. Каменских</t>
  </si>
  <si>
    <t>Муниципальное бюджетное  общеобразовательное учреждение "Оленевская средняя школа имени Моцаря Даниила Андреевича" муниципального образования Черноморский район Республики Крым</t>
  </si>
  <si>
    <t>24</t>
  </si>
  <si>
    <t>надбавка за звание</t>
  </si>
  <si>
    <t>сентября</t>
  </si>
  <si>
    <t>Тьютор</t>
  </si>
  <si>
    <t>Воспитатель группы продленного дня</t>
  </si>
  <si>
    <t>Старший воспитетель</t>
  </si>
  <si>
    <t>Медицинская сестра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</si>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</sst>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0" borderId="0" xfId="0" applyFont="1"/>
    <xf numFmtId="0" fontId="1" fillId="0" borderId="0" xfId="0" applyFont="1" applyAlignment="1"/>
    <xf numFmtId="0" fontId="1" fillId="0" borderId="0" xfId="0" applyFont="1" applyBorder="1" applyAlignment="1"/>
    <xf numFmtId="0" fontId="1" fillId="0" borderId="2" xfId="0" applyFont="1" applyBorder="1" applyAlignment="1"/>
    <xf numFmtId="0" fontId="1" fillId="0" borderId="0" xfId="0" applyFont="1" applyAlignment="1">
      <alignment horizontal="right"/>
    </xf>
    <xf numFmtId="4" fontId="5" fillId="0" borderId="1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/>
    </xf>
    <xf numFmtId="0" fontId="1" fillId="3" borderId="0" xfId="0" applyFont="1" applyFill="1"/>
    <xf numFmtId="4" fontId="5" fillId="3" borderId="1" xfId="0" applyNumberFormat="1" applyFont="1" applyFill="1" applyBorder="1" applyAlignment="1">
      <alignment horizontal="center"/>
    </xf>
    <xf numFmtId="4" fontId="5" fillId="3" borderId="6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3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0" xfId="0" applyFont="1" applyFill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0" xfId="0" applyFont="1" applyFill="1" applyBorder="1" applyAlignment="1">
      <alignment horizontal="center"/>
    </xf>
    <xf numFmtId="4" fontId="1" fillId="3" borderId="0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0" borderId="0" xfId="0" applyFont="1" applyBorder="1"/>
    <xf numFmtId="4" fontId="1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/>
    <xf numFmtId="0" fontId="1" fillId="0" borderId="0" xfId="0" applyFont="1" applyBorder="1" applyAlignment="1"/>
    <xf numFmtId="4" fontId="5" fillId="0" borderId="1" xfId="0" applyNumberFormat="1" applyFont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5" fillId="4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/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/>
    <xf numFmtId="4" fontId="5" fillId="3" borderId="1" xfId="0" applyNumberFormat="1" applyFont="1" applyFill="1" applyBorder="1" applyAlignment="1">
      <alignment horizontal="center"/>
    </xf>
    <xf numFmtId="4" fontId="5" fillId="3" borderId="6" xfId="0" applyNumberFormat="1" applyFont="1" applyFill="1" applyBorder="1" applyAlignment="1">
      <alignment horizontal="center"/>
    </xf>
    <xf numFmtId="4" fontId="5" fillId="4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/>
    </xf>
    <xf numFmtId="4" fontId="5" fillId="3" borderId="6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5" fillId="3" borderId="6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4" fontId="5" fillId="4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/>
    </xf>
    <xf numFmtId="4" fontId="5" fillId="3" borderId="7" xfId="0" applyNumberFormat="1" applyFont="1" applyFill="1" applyBorder="1" applyAlignment="1">
      <alignment horizontal="center"/>
    </xf>
    <xf numFmtId="4" fontId="5" fillId="3" borderId="8" xfId="0" applyNumberFormat="1" applyFont="1" applyFill="1" applyBorder="1" applyAlignment="1">
      <alignment horizontal="center"/>
    </xf>
    <xf numFmtId="4" fontId="5" fillId="3" borderId="6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/>
    </xf>
    <xf numFmtId="4" fontId="5" fillId="3" borderId="8" xfId="0" applyNumberFormat="1" applyFont="1" applyFill="1" applyBorder="1" applyAlignment="1">
      <alignment horizontal="center"/>
    </xf>
    <xf numFmtId="4" fontId="5" fillId="3" borderId="6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/>
    <xf numFmtId="2" fontId="0" fillId="0" borderId="0" xfId="0" applyNumberFormat="1"/>
    <xf numFmtId="4" fontId="5" fillId="4" borderId="8" xfId="0" applyNumberFormat="1" applyFont="1" applyFill="1" applyBorder="1" applyAlignment="1"/>
    <xf numFmtId="4" fontId="5" fillId="4" borderId="6" xfId="0" applyNumberFormat="1" applyFont="1" applyFill="1" applyBorder="1" applyAlignment="1"/>
    <xf numFmtId="4" fontId="5" fillId="4" borderId="8" xfId="0" applyNumberFormat="1" applyFont="1" applyFill="1" applyBorder="1" applyAlignment="1">
      <alignment vertical="center"/>
    </xf>
    <xf numFmtId="4" fontId="5" fillId="4" borderId="6" xfId="0" applyNumberFormat="1" applyFont="1" applyFill="1" applyBorder="1" applyAlignment="1">
      <alignment vertical="center"/>
    </xf>
    <xf numFmtId="4" fontId="5" fillId="4" borderId="0" xfId="0" applyNumberFormat="1" applyFont="1" applyFill="1" applyBorder="1" applyAlignment="1"/>
    <xf numFmtId="4" fontId="5" fillId="3" borderId="7" xfId="0" applyNumberFormat="1" applyFont="1" applyFill="1" applyBorder="1" applyAlignment="1">
      <alignment horizontal="center"/>
    </xf>
    <xf numFmtId="4" fontId="5" fillId="3" borderId="8" xfId="0" applyNumberFormat="1" applyFont="1" applyFill="1" applyBorder="1" applyAlignment="1">
      <alignment horizontal="center"/>
    </xf>
    <xf numFmtId="4" fontId="5" fillId="3" borderId="6" xfId="0" applyNumberFormat="1" applyFont="1" applyFill="1" applyBorder="1" applyAlignment="1">
      <alignment horizontal="center"/>
    </xf>
    <xf numFmtId="4" fontId="5" fillId="4" borderId="7" xfId="0" applyNumberFormat="1" applyFont="1" applyFill="1" applyBorder="1" applyAlignment="1">
      <alignment horizontal="center"/>
    </xf>
    <xf numFmtId="4" fontId="5" fillId="4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/>
    </xf>
    <xf numFmtId="49" fontId="5" fillId="3" borderId="8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" fontId="5" fillId="3" borderId="7" xfId="0" applyNumberFormat="1" applyFont="1" applyFill="1" applyBorder="1" applyAlignment="1">
      <alignment horizontal="center" vertical="center"/>
    </xf>
    <xf numFmtId="4" fontId="5" fillId="3" borderId="8" xfId="0" applyNumberFormat="1" applyFont="1" applyFill="1" applyBorder="1" applyAlignment="1">
      <alignment horizontal="center" vertical="center"/>
    </xf>
    <xf numFmtId="4" fontId="5" fillId="3" borderId="6" xfId="0" applyNumberFormat="1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horizontal="center" vertical="center"/>
    </xf>
    <xf numFmtId="4" fontId="5" fillId="4" borderId="8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2" borderId="7" xfId="0" applyNumberFormat="1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4" fontId="5" fillId="4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1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2" fontId="5" fillId="3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3" borderId="7" xfId="0" applyNumberFormat="1" applyFont="1" applyFill="1" applyBorder="1" applyAlignment="1">
      <alignment horizontal="center"/>
    </xf>
    <xf numFmtId="4" fontId="1" fillId="3" borderId="8" xfId="0" applyNumberFormat="1" applyFont="1" applyFill="1" applyBorder="1" applyAlignment="1">
      <alignment horizontal="center"/>
    </xf>
    <xf numFmtId="4" fontId="1" fillId="3" borderId="6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59"/>
  <sheetViews>
    <sheetView tabSelected="1" view="pageBreakPreview" zoomScale="80" zoomScaleNormal="80" zoomScaleSheetLayoutView="80" workbookViewId="0">
      <selection activeCell="AQ8" sqref="AQ8:DD8"/>
    </sheetView>
  </sheetViews>
  <sheetFormatPr defaultRowHeight="12.75" x14ac:dyDescent="0.2"/>
  <cols>
    <col min="1" max="2" width="0.85546875" style="1" customWidth="1"/>
    <col min="3" max="6" width="0.85546875" style="1" hidden="1" customWidth="1"/>
    <col min="7" max="7" width="25.140625" style="1" customWidth="1"/>
    <col min="8" max="14" width="0.85546875" style="1" hidden="1" customWidth="1"/>
    <col min="15" max="15" width="2.5703125" style="1" hidden="1" customWidth="1"/>
    <col min="16" max="22" width="0.85546875" style="1" customWidth="1"/>
    <col min="23" max="23" width="0.42578125" style="1" customWidth="1"/>
    <col min="24" max="24" width="0.85546875" style="1" hidden="1" customWidth="1"/>
    <col min="25" max="25" width="5.140625" style="1" customWidth="1"/>
    <col min="26" max="47" width="0.85546875" style="1" customWidth="1"/>
    <col min="48" max="49" width="2.140625" style="1" customWidth="1"/>
    <col min="50" max="50" width="3" style="1" customWidth="1"/>
    <col min="51" max="51" width="2.7109375" style="1" customWidth="1"/>
    <col min="52" max="52" width="2.42578125" style="1" customWidth="1"/>
    <col min="53" max="53" width="1.7109375" style="1" customWidth="1"/>
    <col min="54" max="54" width="1.85546875" style="1" customWidth="1"/>
    <col min="55" max="55" width="8.7109375" style="1" customWidth="1"/>
    <col min="56" max="85" width="0.85546875" style="1" customWidth="1"/>
    <col min="86" max="86" width="13" style="1" customWidth="1"/>
    <col min="87" max="87" width="11.85546875" style="1" customWidth="1"/>
    <col min="88" max="88" width="11.140625" style="1" customWidth="1"/>
    <col min="89" max="98" width="0.85546875" style="1" customWidth="1"/>
    <col min="99" max="99" width="4.85546875" style="1" customWidth="1"/>
    <col min="100" max="101" width="11.42578125" style="1" customWidth="1"/>
    <col min="102" max="111" width="0.85546875" style="1" customWidth="1"/>
    <col min="112" max="112" width="3.28515625" style="1" customWidth="1"/>
    <col min="113" max="121" width="0.85546875" style="1" customWidth="1"/>
    <col min="122" max="122" width="3.7109375" style="1" customWidth="1"/>
    <col min="123" max="123" width="0.85546875" style="1" hidden="1" customWidth="1"/>
    <col min="124" max="125" width="0.85546875" style="1" customWidth="1"/>
    <col min="126" max="126" width="1" style="1" customWidth="1"/>
    <col min="127" max="127" width="2" style="1" customWidth="1"/>
    <col min="128" max="138" width="0.85546875" style="1" customWidth="1"/>
    <col min="139" max="139" width="2.140625" style="1" customWidth="1"/>
    <col min="140" max="145" width="0.85546875" style="1" customWidth="1"/>
    <col min="146" max="147" width="0.85546875" style="1" hidden="1" customWidth="1"/>
    <col min="148" max="148" width="0.85546875" style="1" customWidth="1"/>
    <col min="149" max="149" width="1" style="1" customWidth="1"/>
    <col min="150" max="150" width="2.5703125" style="1" customWidth="1"/>
    <col min="151" max="155" width="0.85546875" style="1" customWidth="1"/>
    <col min="156" max="156" width="1.5703125" style="1" customWidth="1"/>
    <col min="157" max="160" width="0.85546875" style="1" customWidth="1"/>
    <col min="161" max="161" width="1.42578125" style="1" customWidth="1"/>
    <col min="162" max="259" width="0.85546875" style="1" customWidth="1"/>
    <col min="260" max="1027" width="0.85546875" customWidth="1"/>
  </cols>
  <sheetData>
    <row r="1" spans="1:161" s="3" customFormat="1" ht="36.75" customHeight="1" x14ac:dyDescent="0.15">
      <c r="A1" s="2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  <c r="BZ1" s="145"/>
      <c r="CA1" s="145"/>
      <c r="CB1" s="145"/>
      <c r="CC1" s="145"/>
      <c r="CD1" s="145"/>
      <c r="CE1" s="145"/>
      <c r="CF1" s="145"/>
      <c r="CG1" s="145"/>
      <c r="CH1" s="145"/>
      <c r="CI1" s="145"/>
      <c r="CJ1" s="145"/>
      <c r="CK1" s="145"/>
      <c r="CL1" s="145"/>
      <c r="CM1" s="145"/>
      <c r="CN1" s="145"/>
      <c r="CO1" s="145"/>
      <c r="CP1" s="145"/>
      <c r="CQ1" s="145"/>
      <c r="CR1" s="145"/>
      <c r="CS1" s="145"/>
      <c r="CT1" s="145"/>
      <c r="CU1" s="145"/>
      <c r="CV1" s="145"/>
      <c r="CW1" s="145"/>
      <c r="CX1" s="145"/>
      <c r="CY1" s="145"/>
      <c r="CZ1" s="145"/>
      <c r="DA1" s="145"/>
      <c r="DB1" s="145"/>
      <c r="DC1" s="145"/>
      <c r="DD1" s="145"/>
      <c r="DE1" s="145"/>
      <c r="DF1" s="145"/>
      <c r="DG1" s="145"/>
      <c r="DH1" s="145"/>
      <c r="DI1" s="145"/>
      <c r="DJ1" s="145"/>
      <c r="DK1" s="146" t="s">
        <v>0</v>
      </c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46"/>
      <c r="DW1" s="146"/>
      <c r="DX1" s="146"/>
      <c r="DY1" s="146"/>
      <c r="DZ1" s="146"/>
      <c r="EA1" s="146"/>
      <c r="EB1" s="146"/>
      <c r="EC1" s="146"/>
      <c r="ED1" s="146"/>
      <c r="EE1" s="146"/>
      <c r="EF1" s="146"/>
      <c r="EG1" s="146"/>
      <c r="EH1" s="146"/>
      <c r="EI1" s="146"/>
      <c r="EJ1" s="146"/>
      <c r="EK1" s="146"/>
      <c r="EL1" s="146"/>
      <c r="EM1" s="146"/>
      <c r="EN1" s="146"/>
      <c r="EO1" s="146"/>
      <c r="EP1" s="146"/>
      <c r="EQ1" s="146"/>
      <c r="ER1" s="146"/>
      <c r="ES1" s="146"/>
      <c r="ET1" s="146"/>
      <c r="EU1" s="146"/>
      <c r="EV1" s="146"/>
      <c r="EW1" s="146"/>
      <c r="EX1" s="146"/>
      <c r="EY1" s="146"/>
      <c r="EZ1" s="146"/>
      <c r="FA1" s="146"/>
      <c r="FB1" s="146"/>
      <c r="FC1" s="146"/>
      <c r="FD1" s="146"/>
      <c r="FE1" s="146"/>
    </row>
    <row r="2" spans="1:161" x14ac:dyDescent="0.2">
      <c r="A2" s="2"/>
      <c r="B2" s="2"/>
      <c r="C2" s="2"/>
      <c r="D2" s="2"/>
      <c r="E2" s="2"/>
      <c r="F2" s="2"/>
      <c r="G2" s="4"/>
      <c r="P2" s="2"/>
      <c r="Q2" s="2"/>
      <c r="R2" s="2"/>
      <c r="S2" s="2"/>
      <c r="T2" s="2"/>
      <c r="U2" s="2"/>
      <c r="V2" s="2"/>
      <c r="W2" s="2"/>
      <c r="X2" s="2"/>
      <c r="Y2" s="2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5"/>
      <c r="CF2" s="145"/>
      <c r="CG2" s="145"/>
      <c r="CH2" s="145"/>
      <c r="CI2" s="145"/>
      <c r="CJ2" s="145"/>
      <c r="CK2" s="145"/>
      <c r="CL2" s="145"/>
      <c r="CM2" s="145"/>
      <c r="CN2" s="145"/>
      <c r="CO2" s="145"/>
      <c r="CP2" s="145"/>
      <c r="CQ2" s="145"/>
      <c r="CR2" s="145"/>
      <c r="CS2" s="145"/>
      <c r="CT2" s="145"/>
      <c r="CU2" s="145"/>
      <c r="CV2" s="145"/>
      <c r="CW2" s="145"/>
      <c r="CX2" s="145"/>
      <c r="CY2" s="145"/>
      <c r="CZ2" s="145"/>
      <c r="DA2" s="145"/>
      <c r="DB2" s="145"/>
      <c r="DC2" s="145"/>
      <c r="DD2" s="145"/>
      <c r="DE2" s="145"/>
      <c r="DF2" s="145"/>
      <c r="DG2" s="145"/>
      <c r="DH2" s="145"/>
      <c r="DI2" s="145"/>
      <c r="DJ2" s="145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Q2" s="129" t="s">
        <v>1</v>
      </c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</row>
    <row r="3" spans="1:161" x14ac:dyDescent="0.2">
      <c r="A3" s="2"/>
      <c r="B3" s="2"/>
      <c r="C3" s="2"/>
      <c r="D3" s="2"/>
      <c r="E3" s="2"/>
      <c r="F3" s="2"/>
      <c r="G3" s="4"/>
      <c r="P3" s="2"/>
      <c r="Q3" s="2"/>
      <c r="R3" s="2"/>
      <c r="S3" s="2"/>
      <c r="T3" s="2"/>
      <c r="U3" s="2"/>
      <c r="V3" s="2"/>
      <c r="W3" s="2"/>
      <c r="X3" s="2"/>
      <c r="Y3" s="2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/>
      <c r="DE3" s="145"/>
      <c r="DF3" s="145"/>
      <c r="DG3" s="145"/>
      <c r="DH3" s="145"/>
      <c r="DI3" s="145"/>
      <c r="DJ3" s="145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Q3" s="129" t="s">
        <v>2</v>
      </c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</row>
    <row r="4" spans="1:161" x14ac:dyDescent="0.2">
      <c r="A4" s="133" t="s">
        <v>81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1"/>
      <c r="EK4" s="131"/>
      <c r="EL4" s="131"/>
      <c r="EM4" s="131"/>
      <c r="EN4" s="131"/>
      <c r="EO4" s="131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</row>
    <row r="5" spans="1:161" s="3" customFormat="1" ht="10.5" x14ac:dyDescent="0.15">
      <c r="A5" s="137" t="s">
        <v>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1"/>
      <c r="EK5" s="131"/>
      <c r="EL5" s="131"/>
      <c r="EM5" s="131"/>
      <c r="EN5" s="131"/>
      <c r="EO5" s="131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</row>
    <row r="6" spans="1:161" ht="13.5" customHeight="1" x14ac:dyDescent="0.2">
      <c r="A6" s="131"/>
      <c r="B6" s="131"/>
      <c r="C6" s="131"/>
      <c r="D6" s="131"/>
      <c r="E6" s="131"/>
      <c r="F6" s="131"/>
      <c r="G6" s="131"/>
      <c r="H6" s="4"/>
      <c r="I6" s="4"/>
      <c r="J6" s="4"/>
      <c r="K6" s="4"/>
      <c r="L6" s="4"/>
      <c r="M6" s="4"/>
      <c r="N6" s="4"/>
      <c r="O6" s="4"/>
      <c r="P6" s="42"/>
      <c r="Q6" s="42"/>
      <c r="R6" s="42"/>
      <c r="S6" s="42"/>
      <c r="T6" s="42"/>
      <c r="U6" s="42"/>
      <c r="V6" s="42"/>
      <c r="W6" s="42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128" t="s">
        <v>4</v>
      </c>
      <c r="CE6" s="128"/>
      <c r="CF6" s="128"/>
      <c r="CG6" s="128"/>
      <c r="CH6" s="128"/>
      <c r="CI6" s="128"/>
      <c r="CJ6" s="128" t="s">
        <v>5</v>
      </c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52"/>
      <c r="CW6" s="34"/>
      <c r="CX6" s="34"/>
      <c r="CY6" s="34"/>
      <c r="CZ6" s="34"/>
      <c r="DA6" s="131"/>
      <c r="DB6" s="147"/>
      <c r="DC6" s="147"/>
      <c r="DD6" s="147"/>
      <c r="DE6" s="147"/>
      <c r="DF6" s="147"/>
      <c r="DG6" s="147"/>
      <c r="DH6" s="147"/>
      <c r="DI6" s="147"/>
      <c r="DJ6" s="147"/>
      <c r="DK6" s="147"/>
      <c r="DL6" s="147"/>
      <c r="DM6" s="147"/>
      <c r="DN6" s="147"/>
      <c r="DO6" s="147"/>
      <c r="DP6" s="147"/>
      <c r="DQ6" s="147"/>
      <c r="DR6" s="147"/>
      <c r="DS6" s="147"/>
      <c r="DT6" s="147"/>
      <c r="DU6" s="147"/>
      <c r="DV6" s="147"/>
      <c r="DW6" s="147"/>
      <c r="DX6" s="147"/>
      <c r="DY6" s="147"/>
      <c r="DZ6" s="147"/>
      <c r="EA6" s="147"/>
      <c r="EB6" s="147"/>
      <c r="EC6" s="147"/>
      <c r="ED6" s="147"/>
      <c r="EE6" s="147"/>
      <c r="EF6" s="147"/>
      <c r="EG6" s="147"/>
      <c r="EH6" s="147"/>
      <c r="EI6" s="147"/>
      <c r="EJ6" s="131"/>
      <c r="EK6" s="131"/>
      <c r="EL6" s="131"/>
      <c r="EM6" s="131"/>
      <c r="EN6" s="131"/>
      <c r="EO6" s="131"/>
      <c r="ER6" s="137"/>
      <c r="ES6" s="137"/>
      <c r="ET6" s="137"/>
      <c r="EU6" s="137"/>
      <c r="EV6" s="137"/>
      <c r="EW6" s="137"/>
      <c r="EX6" s="137"/>
      <c r="EY6" s="137"/>
      <c r="EZ6" s="137"/>
      <c r="FA6" s="137"/>
      <c r="FB6" s="137"/>
      <c r="FC6" s="137"/>
      <c r="FD6" s="137"/>
    </row>
    <row r="7" spans="1:161" ht="15" customHeight="1" x14ac:dyDescent="0.25">
      <c r="A7" s="131"/>
      <c r="B7" s="131"/>
      <c r="C7" s="131"/>
      <c r="D7" s="131"/>
      <c r="E7" s="131"/>
      <c r="F7" s="131"/>
      <c r="G7" s="131"/>
      <c r="H7" s="4"/>
      <c r="I7" s="4"/>
      <c r="J7" s="4"/>
      <c r="K7" s="4"/>
      <c r="L7" s="4"/>
      <c r="M7" s="4"/>
      <c r="N7" s="4"/>
      <c r="O7" s="4"/>
      <c r="P7" s="42"/>
      <c r="Q7" s="42"/>
      <c r="R7" s="42"/>
      <c r="S7" s="42"/>
      <c r="T7" s="42"/>
      <c r="U7" s="42"/>
      <c r="V7" s="42"/>
      <c r="W7" s="42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48" t="s">
        <v>6</v>
      </c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29" t="s">
        <v>54</v>
      </c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67"/>
      <c r="CW7" s="40"/>
      <c r="CX7" s="40"/>
      <c r="CY7" s="40"/>
      <c r="CZ7" s="40"/>
      <c r="DA7" s="131"/>
      <c r="DB7" s="147"/>
      <c r="DC7" s="147"/>
      <c r="DD7" s="147"/>
      <c r="DE7" s="1" t="s">
        <v>7</v>
      </c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130" t="s">
        <v>8</v>
      </c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</row>
    <row r="8" spans="1:161" x14ac:dyDescent="0.2">
      <c r="A8" s="131"/>
      <c r="B8" s="131"/>
      <c r="C8" s="131"/>
      <c r="D8" s="131"/>
      <c r="E8" s="131"/>
      <c r="F8" s="131"/>
      <c r="G8" s="131"/>
      <c r="H8" s="4"/>
      <c r="I8" s="4"/>
      <c r="J8" s="4"/>
      <c r="K8" s="4"/>
      <c r="L8" s="4"/>
      <c r="M8" s="4"/>
      <c r="N8" s="4"/>
      <c r="O8" s="4"/>
      <c r="P8" s="42"/>
      <c r="Q8" s="42"/>
      <c r="R8" s="42"/>
      <c r="S8" s="42"/>
      <c r="T8" s="42"/>
      <c r="U8" s="42"/>
      <c r="V8" s="42"/>
      <c r="W8" s="42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" t="s">
        <v>9</v>
      </c>
      <c r="DX8" s="5" t="s">
        <v>10</v>
      </c>
      <c r="DY8" s="5"/>
      <c r="DZ8" s="6"/>
      <c r="EA8" s="6"/>
      <c r="EB8" s="6"/>
      <c r="EC8" s="6"/>
      <c r="ED8" s="6"/>
      <c r="EE8" s="132"/>
      <c r="EF8" s="132"/>
      <c r="EG8" s="132"/>
      <c r="EH8" s="1" t="s">
        <v>10</v>
      </c>
      <c r="EJ8" s="133"/>
      <c r="EK8" s="133"/>
      <c r="EL8" s="133"/>
      <c r="EM8" s="133"/>
      <c r="EN8" s="133"/>
      <c r="EO8" s="133"/>
      <c r="EP8" s="134"/>
      <c r="EQ8" s="134"/>
      <c r="ER8" s="135"/>
      <c r="ES8" s="135"/>
      <c r="ET8" s="135"/>
      <c r="EV8" s="1" t="s">
        <v>11</v>
      </c>
      <c r="FA8" s="132"/>
      <c r="FB8" s="132"/>
      <c r="FC8" s="132"/>
      <c r="FD8" s="132"/>
      <c r="FE8" s="132"/>
    </row>
    <row r="9" spans="1:161" x14ac:dyDescent="0.2">
      <c r="A9" s="131"/>
      <c r="B9" s="131"/>
      <c r="C9" s="131"/>
      <c r="D9" s="131"/>
      <c r="E9" s="131"/>
      <c r="F9" s="131"/>
      <c r="G9" s="131"/>
      <c r="H9" s="4"/>
      <c r="I9" s="4"/>
      <c r="J9" s="4"/>
      <c r="K9" s="4"/>
      <c r="L9" s="4"/>
      <c r="M9" s="4"/>
      <c r="N9" s="4"/>
      <c r="O9" s="4"/>
      <c r="P9" s="6"/>
      <c r="Q9" s="6"/>
      <c r="R9" s="6"/>
      <c r="S9" s="6"/>
      <c r="T9" s="6"/>
      <c r="U9" s="6"/>
      <c r="V9" s="6"/>
      <c r="W9" s="6"/>
      <c r="AC9" s="7" t="s">
        <v>12</v>
      </c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R9" s="1" t="s">
        <v>13</v>
      </c>
      <c r="AU9" s="132" t="s">
        <v>89</v>
      </c>
      <c r="AV9" s="132"/>
      <c r="AW9" s="132"/>
      <c r="AX9" s="1" t="s">
        <v>10</v>
      </c>
      <c r="AZ9" s="133" t="s">
        <v>84</v>
      </c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4">
        <v>20</v>
      </c>
      <c r="BM9" s="134"/>
      <c r="BN9" s="134"/>
      <c r="BO9" s="134"/>
      <c r="BP9" s="135" t="s">
        <v>82</v>
      </c>
      <c r="BQ9" s="135"/>
      <c r="BR9" s="135"/>
      <c r="BT9" s="1" t="s">
        <v>14</v>
      </c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" t="s">
        <v>15</v>
      </c>
      <c r="DT9" s="4"/>
      <c r="DU9" s="4"/>
      <c r="DV9" s="4"/>
      <c r="DW9" s="4"/>
      <c r="DX9" s="136">
        <f>BD54</f>
        <v>66.114999999999995</v>
      </c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FE9" s="7" t="s">
        <v>16</v>
      </c>
    </row>
    <row r="10" spans="1:161" ht="5.25" customHeight="1" x14ac:dyDescent="0.2">
      <c r="A10" s="133"/>
      <c r="B10" s="133"/>
      <c r="C10" s="133"/>
      <c r="D10" s="133"/>
      <c r="E10" s="133"/>
      <c r="F10" s="133"/>
      <c r="G10" s="133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T10" s="6"/>
      <c r="DU10" s="6"/>
      <c r="DV10" s="6"/>
      <c r="DW10" s="6"/>
      <c r="DX10" s="133"/>
      <c r="DY10" s="133"/>
      <c r="DZ10" s="133"/>
      <c r="EA10" s="133"/>
      <c r="EB10" s="133"/>
      <c r="EC10" s="133"/>
      <c r="ED10" s="133"/>
      <c r="EE10" s="133"/>
      <c r="EF10" s="133"/>
      <c r="EG10" s="133"/>
      <c r="EH10" s="133"/>
      <c r="EI10" s="133"/>
      <c r="EJ10" s="133"/>
      <c r="EK10" s="133"/>
      <c r="EL10" s="133"/>
      <c r="EM10" s="133"/>
      <c r="EN10" s="133"/>
      <c r="EO10" s="133"/>
      <c r="EP10" s="133"/>
      <c r="EQ10" s="133"/>
      <c r="ER10" s="133"/>
      <c r="ES10" s="133"/>
      <c r="ET10" s="133"/>
      <c r="EU10" s="133"/>
      <c r="EV10" s="133"/>
      <c r="EW10" s="133"/>
      <c r="EX10" s="133"/>
      <c r="EY10" s="133"/>
      <c r="EZ10" s="133"/>
      <c r="FA10" s="133"/>
      <c r="FB10" s="133"/>
      <c r="FC10" s="133"/>
      <c r="FD10" s="133"/>
      <c r="FE10" s="133"/>
    </row>
    <row r="11" spans="1:161" ht="12.75" customHeight="1" x14ac:dyDescent="0.2">
      <c r="A11" s="124" t="s">
        <v>17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 t="s">
        <v>18</v>
      </c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 t="s">
        <v>19</v>
      </c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 t="s">
        <v>20</v>
      </c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 t="s">
        <v>21</v>
      </c>
      <c r="CI11" s="125" t="s">
        <v>22</v>
      </c>
      <c r="CJ11" s="126"/>
      <c r="CK11" s="126"/>
      <c r="CL11" s="126"/>
      <c r="CM11" s="126"/>
      <c r="CN11" s="126"/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7"/>
      <c r="DT11" s="100" t="s">
        <v>23</v>
      </c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2"/>
      <c r="EQ11" s="100" t="s">
        <v>24</v>
      </c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2"/>
    </row>
    <row r="12" spans="1:161" ht="111" customHeight="1" x14ac:dyDescent="0.2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 t="s">
        <v>25</v>
      </c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41" t="s">
        <v>26</v>
      </c>
      <c r="CJ12" s="41" t="s">
        <v>27</v>
      </c>
      <c r="CK12" s="149" t="s">
        <v>75</v>
      </c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  <c r="CV12" s="55" t="s">
        <v>83</v>
      </c>
      <c r="CW12" s="41" t="s">
        <v>74</v>
      </c>
      <c r="CX12" s="150" t="s">
        <v>28</v>
      </c>
      <c r="CY12" s="151"/>
      <c r="CZ12" s="151"/>
      <c r="DA12" s="151"/>
      <c r="DB12" s="151"/>
      <c r="DC12" s="151"/>
      <c r="DD12" s="151"/>
      <c r="DE12" s="151"/>
      <c r="DF12" s="151"/>
      <c r="DG12" s="151"/>
      <c r="DH12" s="152"/>
      <c r="DI12" s="149" t="s">
        <v>29</v>
      </c>
      <c r="DJ12" s="149"/>
      <c r="DK12" s="149"/>
      <c r="DL12" s="149"/>
      <c r="DM12" s="149"/>
      <c r="DN12" s="149"/>
      <c r="DO12" s="149"/>
      <c r="DP12" s="149"/>
      <c r="DQ12" s="149"/>
      <c r="DR12" s="149"/>
      <c r="DS12" s="149"/>
      <c r="DT12" s="103"/>
      <c r="DU12" s="104"/>
      <c r="DV12" s="104"/>
      <c r="DW12" s="104"/>
      <c r="DX12" s="104"/>
      <c r="DY12" s="104"/>
      <c r="DZ12" s="104"/>
      <c r="EA12" s="104"/>
      <c r="EB12" s="104"/>
      <c r="EC12" s="104"/>
      <c r="ED12" s="104"/>
      <c r="EE12" s="104"/>
      <c r="EF12" s="104"/>
      <c r="EG12" s="104"/>
      <c r="EH12" s="104"/>
      <c r="EI12" s="104"/>
      <c r="EJ12" s="104"/>
      <c r="EK12" s="104"/>
      <c r="EL12" s="104"/>
      <c r="EM12" s="104"/>
      <c r="EN12" s="104"/>
      <c r="EO12" s="104"/>
      <c r="EP12" s="105"/>
      <c r="EQ12" s="103"/>
      <c r="ER12" s="104"/>
      <c r="ES12" s="104"/>
      <c r="ET12" s="104"/>
      <c r="EU12" s="104"/>
      <c r="EV12" s="104"/>
      <c r="EW12" s="104"/>
      <c r="EX12" s="104"/>
      <c r="EY12" s="104"/>
      <c r="EZ12" s="104"/>
      <c r="FA12" s="104"/>
      <c r="FB12" s="104"/>
      <c r="FC12" s="104"/>
      <c r="FD12" s="104"/>
      <c r="FE12" s="105"/>
    </row>
    <row r="13" spans="1:161" ht="26.25" customHeight="1" x14ac:dyDescent="0.2">
      <c r="A13" s="161" t="s">
        <v>30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2">
        <v>1</v>
      </c>
      <c r="Q13" s="162"/>
      <c r="R13" s="162"/>
      <c r="S13" s="162"/>
      <c r="T13" s="162"/>
      <c r="U13" s="162"/>
      <c r="V13" s="162"/>
      <c r="W13" s="162"/>
      <c r="X13" s="162"/>
      <c r="Y13" s="162"/>
      <c r="Z13" s="154" t="s">
        <v>31</v>
      </c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5">
        <v>1</v>
      </c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6">
        <v>41051</v>
      </c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9">
        <f>BS13*7%</f>
        <v>2873.57</v>
      </c>
      <c r="CI13" s="8"/>
      <c r="CJ13" s="8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56"/>
      <c r="CW13" s="35"/>
      <c r="CX13" s="157">
        <v>2873.57</v>
      </c>
      <c r="CY13" s="158"/>
      <c r="CZ13" s="158"/>
      <c r="DA13" s="158"/>
      <c r="DB13" s="158"/>
      <c r="DC13" s="158"/>
      <c r="DD13" s="158"/>
      <c r="DE13" s="158"/>
      <c r="DF13" s="158"/>
      <c r="DG13" s="158"/>
      <c r="DH13" s="159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60">
        <f>BS13*BD13+CK13+CX13+DI13+CH13</f>
        <v>46798.14</v>
      </c>
      <c r="DU13" s="160"/>
      <c r="DV13" s="160"/>
      <c r="DW13" s="160"/>
      <c r="DX13" s="160"/>
      <c r="DY13" s="160"/>
      <c r="DZ13" s="160"/>
      <c r="EA13" s="160"/>
      <c r="EB13" s="160"/>
      <c r="EC13" s="160"/>
      <c r="ED13" s="160"/>
      <c r="EE13" s="160"/>
      <c r="EF13" s="160"/>
      <c r="EG13" s="160"/>
      <c r="EH13" s="160"/>
      <c r="EI13" s="160"/>
      <c r="EJ13" s="160"/>
      <c r="EK13" s="160"/>
      <c r="EL13" s="160"/>
      <c r="EM13" s="160"/>
      <c r="EN13" s="160"/>
      <c r="EO13" s="160"/>
      <c r="EP13" s="160"/>
      <c r="EQ13" s="138"/>
      <c r="ER13" s="138"/>
      <c r="ES13" s="138"/>
      <c r="ET13" s="138"/>
      <c r="EU13" s="138"/>
      <c r="EV13" s="138"/>
      <c r="EW13" s="138"/>
      <c r="EX13" s="138"/>
      <c r="EY13" s="138"/>
      <c r="EZ13" s="138"/>
      <c r="FA13" s="138"/>
      <c r="FB13" s="138"/>
      <c r="FC13" s="138"/>
      <c r="FD13" s="138"/>
      <c r="FE13" s="138"/>
    </row>
    <row r="14" spans="1:161" ht="12.75" customHeight="1" x14ac:dyDescent="0.2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53" t="s">
        <v>32</v>
      </c>
      <c r="Q14" s="153"/>
      <c r="R14" s="153"/>
      <c r="S14" s="153"/>
      <c r="T14" s="153"/>
      <c r="U14" s="153"/>
      <c r="V14" s="153"/>
      <c r="W14" s="153"/>
      <c r="X14" s="153"/>
      <c r="Y14" s="153"/>
      <c r="Z14" s="154" t="s">
        <v>33</v>
      </c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5">
        <v>1</v>
      </c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6">
        <v>32840.800000000003</v>
      </c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9"/>
      <c r="CI14" s="8"/>
      <c r="CJ14" s="8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56"/>
      <c r="CW14" s="35"/>
      <c r="CX14" s="157">
        <v>985.22</v>
      </c>
      <c r="CY14" s="158"/>
      <c r="CZ14" s="158"/>
      <c r="DA14" s="158"/>
      <c r="DB14" s="158"/>
      <c r="DC14" s="158"/>
      <c r="DD14" s="158"/>
      <c r="DE14" s="158"/>
      <c r="DF14" s="158"/>
      <c r="DG14" s="158"/>
      <c r="DH14" s="159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60">
        <f>BS14*BD14+CK14+CX14+DI14</f>
        <v>33826.020000000004</v>
      </c>
      <c r="DU14" s="160"/>
      <c r="DV14" s="160"/>
      <c r="DW14" s="160"/>
      <c r="DX14" s="160"/>
      <c r="DY14" s="160"/>
      <c r="DZ14" s="160"/>
      <c r="EA14" s="160"/>
      <c r="EB14" s="160"/>
      <c r="EC14" s="160"/>
      <c r="ED14" s="160"/>
      <c r="EE14" s="160"/>
      <c r="EF14" s="160"/>
      <c r="EG14" s="160"/>
      <c r="EH14" s="160"/>
      <c r="EI14" s="160"/>
      <c r="EJ14" s="160"/>
      <c r="EK14" s="160"/>
      <c r="EL14" s="160"/>
      <c r="EM14" s="160"/>
      <c r="EN14" s="160"/>
      <c r="EO14" s="160"/>
      <c r="EP14" s="160"/>
      <c r="EQ14" s="139"/>
      <c r="ER14" s="139"/>
      <c r="ES14" s="139"/>
      <c r="ET14" s="139"/>
      <c r="EU14" s="139"/>
      <c r="EV14" s="139"/>
      <c r="EW14" s="139"/>
      <c r="EX14" s="139"/>
      <c r="EY14" s="139"/>
      <c r="EZ14" s="139"/>
      <c r="FA14" s="139"/>
      <c r="FB14" s="139"/>
      <c r="FC14" s="139"/>
      <c r="FD14" s="139"/>
      <c r="FE14" s="139"/>
    </row>
    <row r="15" spans="1:161" ht="12.75" customHeight="1" x14ac:dyDescent="0.2">
      <c r="A15" s="125"/>
      <c r="B15" s="125"/>
      <c r="C15" s="125"/>
      <c r="D15" s="125"/>
      <c r="E15" s="125"/>
      <c r="F15" s="125"/>
      <c r="G15" s="125"/>
      <c r="H15" s="10"/>
      <c r="I15" s="10"/>
      <c r="J15" s="10"/>
      <c r="K15" s="10"/>
      <c r="L15" s="10"/>
      <c r="M15" s="10"/>
      <c r="N15" s="10"/>
      <c r="O15" s="11"/>
      <c r="P15" s="153" t="s">
        <v>32</v>
      </c>
      <c r="Q15" s="153"/>
      <c r="R15" s="153"/>
      <c r="S15" s="153"/>
      <c r="T15" s="153"/>
      <c r="U15" s="153"/>
      <c r="V15" s="153"/>
      <c r="W15" s="153"/>
      <c r="X15" s="153"/>
      <c r="Y15" s="153"/>
      <c r="Z15" s="154" t="s">
        <v>34</v>
      </c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5">
        <v>1</v>
      </c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6">
        <v>34893.35</v>
      </c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9"/>
      <c r="CI15" s="8"/>
      <c r="CJ15" s="8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56"/>
      <c r="CW15" s="35"/>
      <c r="CX15" s="157">
        <v>3489.34</v>
      </c>
      <c r="CY15" s="158"/>
      <c r="CZ15" s="158"/>
      <c r="DA15" s="158"/>
      <c r="DB15" s="158"/>
      <c r="DC15" s="158"/>
      <c r="DD15" s="158"/>
      <c r="DE15" s="158"/>
      <c r="DF15" s="158"/>
      <c r="DG15" s="158"/>
      <c r="DH15" s="159"/>
      <c r="DI15" s="156">
        <v>3489.34</v>
      </c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60">
        <f>BS15*BD15+CX15+DI15-0.01</f>
        <v>41872.019999999997</v>
      </c>
      <c r="DU15" s="160"/>
      <c r="DV15" s="160"/>
      <c r="DW15" s="160"/>
      <c r="DX15" s="160"/>
      <c r="DY15" s="160"/>
      <c r="DZ15" s="160"/>
      <c r="EA15" s="160"/>
      <c r="EB15" s="160"/>
      <c r="EC15" s="160"/>
      <c r="ED15" s="160"/>
      <c r="EE15" s="160"/>
      <c r="EF15" s="160"/>
      <c r="EG15" s="160"/>
      <c r="EH15" s="160"/>
      <c r="EI15" s="160"/>
      <c r="EJ15" s="160"/>
      <c r="EK15" s="160"/>
      <c r="EL15" s="160"/>
      <c r="EM15" s="160"/>
      <c r="EN15" s="160"/>
      <c r="EO15" s="160"/>
      <c r="EP15" s="160"/>
      <c r="EQ15" s="139"/>
      <c r="ER15" s="139"/>
      <c r="ES15" s="139"/>
      <c r="ET15" s="139"/>
      <c r="EU15" s="139"/>
      <c r="EV15" s="139"/>
      <c r="EW15" s="139"/>
      <c r="EX15" s="139"/>
      <c r="EY15" s="139"/>
      <c r="EZ15" s="139"/>
      <c r="FA15" s="139"/>
      <c r="FB15" s="139"/>
      <c r="FC15" s="139"/>
      <c r="FD15" s="139"/>
      <c r="FE15" s="139"/>
    </row>
    <row r="16" spans="1:161" ht="12.75" customHeight="1" x14ac:dyDescent="0.2">
      <c r="A16" s="125"/>
      <c r="B16" s="125"/>
      <c r="C16" s="125"/>
      <c r="D16" s="125"/>
      <c r="E16" s="125"/>
      <c r="F16" s="125"/>
      <c r="G16" s="125"/>
      <c r="H16" s="10"/>
      <c r="I16" s="10"/>
      <c r="J16" s="10"/>
      <c r="K16" s="10"/>
      <c r="L16" s="10"/>
      <c r="M16" s="10"/>
      <c r="N16" s="10"/>
      <c r="O16" s="11"/>
      <c r="P16" s="153" t="s">
        <v>32</v>
      </c>
      <c r="Q16" s="153"/>
      <c r="R16" s="153"/>
      <c r="S16" s="153"/>
      <c r="T16" s="153"/>
      <c r="U16" s="153"/>
      <c r="V16" s="153"/>
      <c r="W16" s="153"/>
      <c r="X16" s="153"/>
      <c r="Y16" s="153"/>
      <c r="Z16" s="154" t="s">
        <v>35</v>
      </c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5">
        <v>1</v>
      </c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6">
        <v>34893.35</v>
      </c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9"/>
      <c r="CI16" s="8"/>
      <c r="CJ16" s="8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56"/>
      <c r="CW16" s="35"/>
      <c r="CX16" s="157">
        <v>3489.34</v>
      </c>
      <c r="CY16" s="158"/>
      <c r="CZ16" s="158"/>
      <c r="DA16" s="158"/>
      <c r="DB16" s="158"/>
      <c r="DC16" s="158"/>
      <c r="DD16" s="158"/>
      <c r="DE16" s="158"/>
      <c r="DF16" s="158"/>
      <c r="DG16" s="158"/>
      <c r="DH16" s="159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60">
        <f>BS16*BD16+CX16</f>
        <v>38382.69</v>
      </c>
      <c r="DU16" s="160"/>
      <c r="DV16" s="160"/>
      <c r="DW16" s="160"/>
      <c r="DX16" s="160"/>
      <c r="DY16" s="160"/>
      <c r="DZ16" s="160"/>
      <c r="EA16" s="160"/>
      <c r="EB16" s="160"/>
      <c r="EC16" s="160"/>
      <c r="ED16" s="160"/>
      <c r="EE16" s="160"/>
      <c r="EF16" s="160"/>
      <c r="EG16" s="160"/>
      <c r="EH16" s="160"/>
      <c r="EI16" s="160"/>
      <c r="EJ16" s="160"/>
      <c r="EK16" s="160"/>
      <c r="EL16" s="160"/>
      <c r="EM16" s="160"/>
      <c r="EN16" s="160"/>
      <c r="EO16" s="160"/>
      <c r="EP16" s="160"/>
      <c r="EQ16" s="139"/>
      <c r="ER16" s="139"/>
      <c r="ES16" s="139"/>
      <c r="ET16" s="139"/>
      <c r="EU16" s="139"/>
      <c r="EV16" s="139"/>
      <c r="EW16" s="139"/>
      <c r="EX16" s="139"/>
      <c r="EY16" s="139"/>
      <c r="EZ16" s="139"/>
      <c r="FA16" s="139"/>
      <c r="FB16" s="139"/>
      <c r="FC16" s="139"/>
      <c r="FD16" s="139"/>
      <c r="FE16" s="139"/>
    </row>
    <row r="17" spans="1:161" s="15" customFormat="1" ht="12" customHeight="1" x14ac:dyDescent="0.2">
      <c r="A17" s="167" t="s">
        <v>36</v>
      </c>
      <c r="B17" s="167"/>
      <c r="C17" s="167"/>
      <c r="D17" s="167"/>
      <c r="E17" s="167"/>
      <c r="F17" s="167"/>
      <c r="G17" s="167"/>
      <c r="H17" s="12"/>
      <c r="I17" s="12"/>
      <c r="J17" s="12"/>
      <c r="K17" s="12"/>
      <c r="L17" s="12"/>
      <c r="M17" s="12"/>
      <c r="N17" s="12"/>
      <c r="O17" s="13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43">
        <f>SUM(BD13:BR16)</f>
        <v>4</v>
      </c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4">
        <f>SUM(CH13:CH16)</f>
        <v>2873.57</v>
      </c>
      <c r="CI17" s="14">
        <f>SUM(CI13:CI16)</f>
        <v>0</v>
      </c>
      <c r="CJ17" s="14">
        <f>SUM(CJ13:CJ16)</f>
        <v>0</v>
      </c>
      <c r="CK17" s="118">
        <f>SUM(CK13:CU16)</f>
        <v>0</v>
      </c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54">
        <v>0</v>
      </c>
      <c r="CW17" s="37">
        <f>SUM(CW13:CW16)</f>
        <v>0</v>
      </c>
      <c r="CX17" s="119">
        <f>SUM(CX13:DH16)</f>
        <v>10837.470000000001</v>
      </c>
      <c r="CY17" s="120"/>
      <c r="CZ17" s="120"/>
      <c r="DA17" s="120"/>
      <c r="DB17" s="120"/>
      <c r="DC17" s="120"/>
      <c r="DD17" s="120"/>
      <c r="DE17" s="120"/>
      <c r="DF17" s="120"/>
      <c r="DG17" s="120"/>
      <c r="DH17" s="121"/>
      <c r="DI17" s="118">
        <f>SUM(DI13:DS16)</f>
        <v>3489.34</v>
      </c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22">
        <f>SUM(DT13:EP16)</f>
        <v>160878.87</v>
      </c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  <c r="EE17" s="122"/>
      <c r="EF17" s="122"/>
      <c r="EG17" s="122"/>
      <c r="EH17" s="122"/>
      <c r="EI17" s="122"/>
      <c r="EJ17" s="122"/>
      <c r="EK17" s="122"/>
      <c r="EL17" s="122"/>
      <c r="EM17" s="122"/>
      <c r="EN17" s="122"/>
      <c r="EO17" s="122"/>
      <c r="EP17" s="122"/>
      <c r="EQ17" s="140"/>
      <c r="ER17" s="140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</row>
    <row r="18" spans="1:161" s="15" customFormat="1" ht="12.75" customHeight="1" x14ac:dyDescent="0.2">
      <c r="A18" s="163" t="s">
        <v>37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4" t="s">
        <v>38</v>
      </c>
      <c r="Q18" s="164"/>
      <c r="R18" s="164"/>
      <c r="S18" s="164"/>
      <c r="T18" s="164"/>
      <c r="U18" s="164"/>
      <c r="V18" s="164"/>
      <c r="W18" s="164"/>
      <c r="X18" s="164"/>
      <c r="Y18" s="164"/>
      <c r="Z18" s="165" t="s">
        <v>39</v>
      </c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6">
        <v>1</v>
      </c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6"/>
      <c r="BQ18" s="166"/>
      <c r="BR18" s="166"/>
      <c r="BS18" s="141">
        <v>16303</v>
      </c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7"/>
      <c r="CI18" s="16"/>
      <c r="CJ18" s="16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53"/>
      <c r="CW18" s="36"/>
      <c r="CX18" s="83"/>
      <c r="CY18" s="84"/>
      <c r="CZ18" s="84"/>
      <c r="DA18" s="84"/>
      <c r="DB18" s="84"/>
      <c r="DC18" s="84"/>
      <c r="DD18" s="84"/>
      <c r="DE18" s="84"/>
      <c r="DF18" s="84"/>
      <c r="DG18" s="84"/>
      <c r="DH18" s="85"/>
      <c r="DI18" s="141"/>
      <c r="DJ18" s="141"/>
      <c r="DK18" s="141"/>
      <c r="DL18" s="141"/>
      <c r="DM18" s="141"/>
      <c r="DN18" s="141"/>
      <c r="DO18" s="141"/>
      <c r="DP18" s="141"/>
      <c r="DQ18" s="141"/>
      <c r="DR18" s="141"/>
      <c r="DS18" s="141"/>
      <c r="DT18" s="142">
        <f>BS18*BD18+CX18</f>
        <v>16303</v>
      </c>
      <c r="DU18" s="142"/>
      <c r="DV18" s="142"/>
      <c r="DW18" s="142"/>
      <c r="DX18" s="142"/>
      <c r="DY18" s="142"/>
      <c r="DZ18" s="142"/>
      <c r="EA18" s="142"/>
      <c r="EB18" s="142"/>
      <c r="EC18" s="142"/>
      <c r="ED18" s="142"/>
      <c r="EE18" s="142"/>
      <c r="EF18" s="142"/>
      <c r="EG18" s="142"/>
      <c r="EH18" s="142"/>
      <c r="EI18" s="142"/>
      <c r="EJ18" s="142"/>
      <c r="EK18" s="142"/>
      <c r="EL18" s="142"/>
      <c r="EM18" s="142"/>
      <c r="EN18" s="142"/>
      <c r="EO18" s="142"/>
      <c r="EP18" s="142"/>
      <c r="EQ18" s="123"/>
      <c r="ER18" s="123"/>
      <c r="ES18" s="123"/>
      <c r="ET18" s="123"/>
      <c r="EU18" s="123"/>
      <c r="EV18" s="123"/>
      <c r="EW18" s="123"/>
      <c r="EX18" s="123"/>
      <c r="EY18" s="123"/>
      <c r="EZ18" s="123"/>
      <c r="FA18" s="123"/>
      <c r="FB18" s="123"/>
      <c r="FC18" s="123"/>
      <c r="FD18" s="123"/>
      <c r="FE18" s="123"/>
    </row>
    <row r="19" spans="1:161" s="15" customFormat="1" ht="12.75" customHeight="1" x14ac:dyDescent="0.2">
      <c r="A19" s="163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4" t="s">
        <v>38</v>
      </c>
      <c r="Q19" s="164"/>
      <c r="R19" s="164"/>
      <c r="S19" s="164"/>
      <c r="T19" s="164"/>
      <c r="U19" s="164"/>
      <c r="V19" s="164"/>
      <c r="W19" s="164"/>
      <c r="X19" s="164"/>
      <c r="Y19" s="164"/>
      <c r="Z19" s="165" t="s">
        <v>40</v>
      </c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6">
        <v>1</v>
      </c>
      <c r="BE19" s="166"/>
      <c r="BF19" s="166"/>
      <c r="BG19" s="166"/>
      <c r="BH19" s="166"/>
      <c r="BI19" s="166"/>
      <c r="BJ19" s="166"/>
      <c r="BK19" s="166"/>
      <c r="BL19" s="166"/>
      <c r="BM19" s="166"/>
      <c r="BN19" s="166"/>
      <c r="BO19" s="166"/>
      <c r="BP19" s="166"/>
      <c r="BQ19" s="166"/>
      <c r="BR19" s="166"/>
      <c r="BS19" s="141">
        <v>17919</v>
      </c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7"/>
      <c r="CI19" s="16"/>
      <c r="CJ19" s="16"/>
      <c r="CK19" s="141"/>
      <c r="CL19" s="141"/>
      <c r="CM19" s="141"/>
      <c r="CN19" s="141"/>
      <c r="CO19" s="141"/>
      <c r="CP19" s="141"/>
      <c r="CQ19" s="141"/>
      <c r="CR19" s="141"/>
      <c r="CS19" s="141"/>
      <c r="CT19" s="141"/>
      <c r="CU19" s="141"/>
      <c r="CV19" s="53"/>
      <c r="CW19" s="36"/>
      <c r="CX19" s="83">
        <v>537.57000000000005</v>
      </c>
      <c r="CY19" s="84"/>
      <c r="CZ19" s="84"/>
      <c r="DA19" s="84"/>
      <c r="DB19" s="84"/>
      <c r="DC19" s="84"/>
      <c r="DD19" s="84"/>
      <c r="DE19" s="84"/>
      <c r="DF19" s="84"/>
      <c r="DG19" s="84"/>
      <c r="DH19" s="85"/>
      <c r="DI19" s="141"/>
      <c r="DJ19" s="141"/>
      <c r="DK19" s="141"/>
      <c r="DL19" s="141"/>
      <c r="DM19" s="141"/>
      <c r="DN19" s="141"/>
      <c r="DO19" s="141"/>
      <c r="DP19" s="141"/>
      <c r="DQ19" s="141"/>
      <c r="DR19" s="141"/>
      <c r="DS19" s="141"/>
      <c r="DT19" s="142">
        <f>BS19*BD19+CX19</f>
        <v>18456.57</v>
      </c>
      <c r="DU19" s="142"/>
      <c r="DV19" s="142"/>
      <c r="DW19" s="142"/>
      <c r="DX19" s="142"/>
      <c r="DY19" s="142"/>
      <c r="DZ19" s="142"/>
      <c r="EA19" s="142"/>
      <c r="EB19" s="142"/>
      <c r="EC19" s="142"/>
      <c r="ED19" s="142"/>
      <c r="EE19" s="142"/>
      <c r="EF19" s="142"/>
      <c r="EG19" s="142"/>
      <c r="EH19" s="142"/>
      <c r="EI19" s="142"/>
      <c r="EJ19" s="142"/>
      <c r="EK19" s="142"/>
      <c r="EL19" s="142"/>
      <c r="EM19" s="142"/>
      <c r="EN19" s="142"/>
      <c r="EO19" s="142"/>
      <c r="EP19" s="142"/>
      <c r="EQ19" s="123"/>
      <c r="ER19" s="123"/>
      <c r="ES19" s="123"/>
      <c r="ET19" s="123"/>
      <c r="EU19" s="123"/>
      <c r="EV19" s="123"/>
      <c r="EW19" s="123"/>
      <c r="EX19" s="123"/>
      <c r="EY19" s="123"/>
      <c r="EZ19" s="123"/>
      <c r="FA19" s="123"/>
      <c r="FB19" s="123"/>
      <c r="FC19" s="123"/>
      <c r="FD19" s="123"/>
      <c r="FE19" s="123"/>
    </row>
    <row r="20" spans="1:161" s="15" customFormat="1" ht="12.75" customHeight="1" x14ac:dyDescent="0.2">
      <c r="A20" s="163"/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4" t="s">
        <v>38</v>
      </c>
      <c r="Q20" s="164"/>
      <c r="R20" s="164"/>
      <c r="S20" s="164"/>
      <c r="T20" s="164"/>
      <c r="U20" s="164"/>
      <c r="V20" s="164"/>
      <c r="W20" s="164"/>
      <c r="X20" s="164"/>
      <c r="Y20" s="164"/>
      <c r="Z20" s="165" t="s">
        <v>41</v>
      </c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6">
        <v>1</v>
      </c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41">
        <v>17181</v>
      </c>
      <c r="BT20" s="141"/>
      <c r="BU20" s="141"/>
      <c r="BV20" s="141"/>
      <c r="BW20" s="141"/>
      <c r="BX20" s="141"/>
      <c r="BY20" s="141"/>
      <c r="BZ20" s="141"/>
      <c r="CA20" s="141"/>
      <c r="CB20" s="141"/>
      <c r="CC20" s="141"/>
      <c r="CD20" s="141"/>
      <c r="CE20" s="141"/>
      <c r="CF20" s="141"/>
      <c r="CG20" s="141"/>
      <c r="CH20" s="17"/>
      <c r="CI20" s="16"/>
      <c r="CJ20" s="16"/>
      <c r="CK20" s="141"/>
      <c r="CL20" s="141"/>
      <c r="CM20" s="141"/>
      <c r="CN20" s="141"/>
      <c r="CO20" s="141"/>
      <c r="CP20" s="141"/>
      <c r="CQ20" s="141"/>
      <c r="CR20" s="141"/>
      <c r="CS20" s="141"/>
      <c r="CT20" s="141"/>
      <c r="CU20" s="141"/>
      <c r="CV20" s="53"/>
      <c r="CW20" s="36"/>
      <c r="CX20" s="83">
        <f>BS20*3%</f>
        <v>515.42999999999995</v>
      </c>
      <c r="CY20" s="84"/>
      <c r="CZ20" s="84"/>
      <c r="DA20" s="84"/>
      <c r="DB20" s="84"/>
      <c r="DC20" s="84"/>
      <c r="DD20" s="84"/>
      <c r="DE20" s="84"/>
      <c r="DF20" s="84"/>
      <c r="DG20" s="84"/>
      <c r="DH20" s="85"/>
      <c r="DI20" s="141"/>
      <c r="DJ20" s="141"/>
      <c r="DK20" s="141"/>
      <c r="DL20" s="141"/>
      <c r="DM20" s="141"/>
      <c r="DN20" s="141"/>
      <c r="DO20" s="141"/>
      <c r="DP20" s="141"/>
      <c r="DQ20" s="141"/>
      <c r="DR20" s="141"/>
      <c r="DS20" s="141"/>
      <c r="DT20" s="142">
        <f>BS20*BD20+CX20</f>
        <v>17696.43</v>
      </c>
      <c r="DU20" s="142"/>
      <c r="DV20" s="142"/>
      <c r="DW20" s="142"/>
      <c r="DX20" s="142"/>
      <c r="DY20" s="142"/>
      <c r="DZ20" s="142"/>
      <c r="EA20" s="142"/>
      <c r="EB20" s="142"/>
      <c r="EC20" s="142"/>
      <c r="ED20" s="142"/>
      <c r="EE20" s="142"/>
      <c r="EF20" s="142"/>
      <c r="EG20" s="142"/>
      <c r="EH20" s="142"/>
      <c r="EI20" s="142"/>
      <c r="EJ20" s="142"/>
      <c r="EK20" s="142"/>
      <c r="EL20" s="142"/>
      <c r="EM20" s="142"/>
      <c r="EN20" s="142"/>
      <c r="EO20" s="142"/>
      <c r="EP20" s="142"/>
      <c r="EQ20" s="123"/>
      <c r="ER20" s="123"/>
      <c r="ES20" s="123"/>
      <c r="ET20" s="123"/>
      <c r="EU20" s="123"/>
      <c r="EV20" s="123"/>
      <c r="EW20" s="123"/>
      <c r="EX20" s="123"/>
      <c r="EY20" s="123"/>
      <c r="EZ20" s="123"/>
      <c r="FA20" s="123"/>
      <c r="FB20" s="123"/>
      <c r="FC20" s="123"/>
      <c r="FD20" s="123"/>
      <c r="FE20" s="123"/>
    </row>
    <row r="21" spans="1:161" s="15" customFormat="1" ht="12.75" customHeight="1" x14ac:dyDescent="0.2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4" t="s">
        <v>38</v>
      </c>
      <c r="Q21" s="164"/>
      <c r="R21" s="164"/>
      <c r="S21" s="164"/>
      <c r="T21" s="164"/>
      <c r="U21" s="164"/>
      <c r="V21" s="164"/>
      <c r="W21" s="164"/>
      <c r="X21" s="164"/>
      <c r="Y21" s="164"/>
      <c r="Z21" s="165" t="s">
        <v>42</v>
      </c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6">
        <v>0.5</v>
      </c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6"/>
      <c r="BQ21" s="166"/>
      <c r="BR21" s="166"/>
      <c r="BS21" s="141">
        <v>17919</v>
      </c>
      <c r="BT21" s="141"/>
      <c r="BU21" s="141"/>
      <c r="BV21" s="141"/>
      <c r="BW21" s="141"/>
      <c r="BX21" s="141"/>
      <c r="BY21" s="141"/>
      <c r="BZ21" s="141"/>
      <c r="CA21" s="141"/>
      <c r="CB21" s="141"/>
      <c r="CC21" s="141"/>
      <c r="CD21" s="141"/>
      <c r="CE21" s="141"/>
      <c r="CF21" s="141"/>
      <c r="CG21" s="141"/>
      <c r="CH21" s="17"/>
      <c r="CI21" s="16"/>
      <c r="CJ21" s="16"/>
      <c r="CK21" s="141"/>
      <c r="CL21" s="141"/>
      <c r="CM21" s="141"/>
      <c r="CN21" s="141"/>
      <c r="CO21" s="141"/>
      <c r="CP21" s="141"/>
      <c r="CQ21" s="141"/>
      <c r="CR21" s="141"/>
      <c r="CS21" s="141"/>
      <c r="CT21" s="141"/>
      <c r="CU21" s="141"/>
      <c r="CV21" s="53"/>
      <c r="CW21" s="36"/>
      <c r="CX21" s="83"/>
      <c r="CY21" s="84"/>
      <c r="CZ21" s="84"/>
      <c r="DA21" s="84"/>
      <c r="DB21" s="84"/>
      <c r="DC21" s="84"/>
      <c r="DD21" s="84"/>
      <c r="DE21" s="84"/>
      <c r="DF21" s="84"/>
      <c r="DG21" s="84"/>
      <c r="DH21" s="85"/>
      <c r="DI21" s="141"/>
      <c r="DJ21" s="141"/>
      <c r="DK21" s="141"/>
      <c r="DL21" s="141"/>
      <c r="DM21" s="141"/>
      <c r="DN21" s="141"/>
      <c r="DO21" s="141"/>
      <c r="DP21" s="141"/>
      <c r="DQ21" s="141"/>
      <c r="DR21" s="141"/>
      <c r="DS21" s="141"/>
      <c r="DT21" s="142">
        <f>BS21*BD21</f>
        <v>8959.5</v>
      </c>
      <c r="DU21" s="142"/>
      <c r="DV21" s="142"/>
      <c r="DW21" s="142"/>
      <c r="DX21" s="142"/>
      <c r="DY21" s="142"/>
      <c r="DZ21" s="142"/>
      <c r="EA21" s="142"/>
      <c r="EB21" s="142"/>
      <c r="EC21" s="142"/>
      <c r="ED21" s="142"/>
      <c r="EE21" s="142"/>
      <c r="EF21" s="142"/>
      <c r="EG21" s="142"/>
      <c r="EH21" s="142"/>
      <c r="EI21" s="142"/>
      <c r="EJ21" s="142"/>
      <c r="EK21" s="142"/>
      <c r="EL21" s="142"/>
      <c r="EM21" s="142"/>
      <c r="EN21" s="142"/>
      <c r="EO21" s="142"/>
      <c r="EP21" s="142"/>
      <c r="EQ21" s="123"/>
      <c r="ER21" s="123"/>
      <c r="ES21" s="123"/>
      <c r="ET21" s="123"/>
      <c r="EU21" s="123"/>
      <c r="EV21" s="123"/>
      <c r="EW21" s="123"/>
      <c r="EX21" s="123"/>
      <c r="EY21" s="123"/>
      <c r="EZ21" s="123"/>
      <c r="FA21" s="123"/>
      <c r="FB21" s="123"/>
      <c r="FC21" s="123"/>
      <c r="FD21" s="123"/>
      <c r="FE21" s="123"/>
    </row>
    <row r="22" spans="1:161" s="15" customFormat="1" ht="12.75" customHeight="1" x14ac:dyDescent="0.2">
      <c r="A22" s="88"/>
      <c r="B22" s="89"/>
      <c r="C22" s="89"/>
      <c r="D22" s="89"/>
      <c r="E22" s="89"/>
      <c r="F22" s="89"/>
      <c r="G22" s="89"/>
      <c r="H22" s="68"/>
      <c r="I22" s="68"/>
      <c r="J22" s="68"/>
      <c r="K22" s="68"/>
      <c r="L22" s="68"/>
      <c r="M22" s="68"/>
      <c r="N22" s="68"/>
      <c r="O22" s="69"/>
      <c r="P22" s="90" t="s">
        <v>38</v>
      </c>
      <c r="Q22" s="91"/>
      <c r="R22" s="91"/>
      <c r="S22" s="91"/>
      <c r="T22" s="91"/>
      <c r="U22" s="91"/>
      <c r="V22" s="91"/>
      <c r="W22" s="91"/>
      <c r="X22" s="91"/>
      <c r="Y22" s="92"/>
      <c r="Z22" s="93" t="s">
        <v>88</v>
      </c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5"/>
      <c r="BD22" s="96">
        <v>1</v>
      </c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8"/>
      <c r="BS22" s="83">
        <v>12304</v>
      </c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5"/>
      <c r="CH22" s="72"/>
      <c r="CI22" s="73"/>
      <c r="CJ22" s="73"/>
      <c r="CK22" s="83"/>
      <c r="CL22" s="84"/>
      <c r="CM22" s="84"/>
      <c r="CN22" s="84"/>
      <c r="CO22" s="84"/>
      <c r="CP22" s="84"/>
      <c r="CQ22" s="84"/>
      <c r="CR22" s="84"/>
      <c r="CS22" s="84"/>
      <c r="CT22" s="84"/>
      <c r="CU22" s="85"/>
      <c r="CV22" s="73"/>
      <c r="CW22" s="73"/>
      <c r="CX22" s="70"/>
      <c r="CY22" s="71"/>
      <c r="CZ22" s="71"/>
      <c r="DA22" s="71"/>
      <c r="DB22" s="71"/>
      <c r="DC22" s="71"/>
      <c r="DD22" s="71"/>
      <c r="DE22" s="71"/>
      <c r="DF22" s="71"/>
      <c r="DG22" s="71"/>
      <c r="DH22" s="72"/>
      <c r="DI22" s="83"/>
      <c r="DJ22" s="84"/>
      <c r="DK22" s="84"/>
      <c r="DL22" s="84"/>
      <c r="DM22" s="84"/>
      <c r="DN22" s="84"/>
      <c r="DO22" s="84"/>
      <c r="DP22" s="84"/>
      <c r="DQ22" s="84"/>
      <c r="DR22" s="85"/>
      <c r="DS22" s="73"/>
      <c r="DT22" s="86">
        <f>BS22</f>
        <v>12304</v>
      </c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9"/>
    </row>
    <row r="23" spans="1:161" s="15" customFormat="1" ht="12.75" customHeight="1" x14ac:dyDescent="0.2">
      <c r="A23" s="88"/>
      <c r="B23" s="88"/>
      <c r="C23" s="88"/>
      <c r="D23" s="88"/>
      <c r="E23" s="88"/>
      <c r="F23" s="88"/>
      <c r="G23" s="88"/>
      <c r="H23" s="19"/>
      <c r="I23" s="19"/>
      <c r="J23" s="19"/>
      <c r="K23" s="19"/>
      <c r="L23" s="19"/>
      <c r="M23" s="19"/>
      <c r="N23" s="19"/>
      <c r="O23" s="20"/>
      <c r="P23" s="164" t="s">
        <v>38</v>
      </c>
      <c r="Q23" s="164"/>
      <c r="R23" s="164"/>
      <c r="S23" s="164"/>
      <c r="T23" s="164"/>
      <c r="U23" s="164"/>
      <c r="V23" s="164"/>
      <c r="W23" s="164"/>
      <c r="X23" s="164"/>
      <c r="Y23" s="164"/>
      <c r="Z23" s="165" t="s">
        <v>43</v>
      </c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6">
        <v>0.5</v>
      </c>
      <c r="BE23" s="166"/>
      <c r="BF23" s="166"/>
      <c r="BG23" s="166"/>
      <c r="BH23" s="166"/>
      <c r="BI23" s="166"/>
      <c r="BJ23" s="166"/>
      <c r="BK23" s="166"/>
      <c r="BL23" s="166"/>
      <c r="BM23" s="166"/>
      <c r="BN23" s="166"/>
      <c r="BO23" s="166"/>
      <c r="BP23" s="166"/>
      <c r="BQ23" s="166"/>
      <c r="BR23" s="166"/>
      <c r="BS23" s="141">
        <v>17919</v>
      </c>
      <c r="BT23" s="141"/>
      <c r="BU23" s="141"/>
      <c r="BV23" s="141"/>
      <c r="BW23" s="141"/>
      <c r="BX23" s="141"/>
      <c r="BY23" s="141"/>
      <c r="BZ23" s="141"/>
      <c r="CA23" s="141"/>
      <c r="CB23" s="141"/>
      <c r="CC23" s="141"/>
      <c r="CD23" s="141"/>
      <c r="CE23" s="141"/>
      <c r="CF23" s="141"/>
      <c r="CG23" s="141"/>
      <c r="CH23" s="17"/>
      <c r="CI23" s="16"/>
      <c r="CJ23" s="16"/>
      <c r="CK23" s="141"/>
      <c r="CL23" s="141"/>
      <c r="CM23" s="141"/>
      <c r="CN23" s="141"/>
      <c r="CO23" s="141"/>
      <c r="CP23" s="141"/>
      <c r="CQ23" s="141"/>
      <c r="CR23" s="141"/>
      <c r="CS23" s="141"/>
      <c r="CT23" s="141"/>
      <c r="CU23" s="141"/>
      <c r="CV23" s="53"/>
      <c r="CW23" s="36"/>
      <c r="CX23" s="83"/>
      <c r="CY23" s="84"/>
      <c r="CZ23" s="84"/>
      <c r="DA23" s="84"/>
      <c r="DB23" s="84"/>
      <c r="DC23" s="84"/>
      <c r="DD23" s="84"/>
      <c r="DE23" s="84"/>
      <c r="DF23" s="84"/>
      <c r="DG23" s="84"/>
      <c r="DH23" s="85"/>
      <c r="DI23" s="141"/>
      <c r="DJ23" s="141"/>
      <c r="DK23" s="141"/>
      <c r="DL23" s="141"/>
      <c r="DM23" s="141"/>
      <c r="DN23" s="141"/>
      <c r="DO23" s="141"/>
      <c r="DP23" s="141"/>
      <c r="DQ23" s="141"/>
      <c r="DR23" s="141"/>
      <c r="DS23" s="141"/>
      <c r="DT23" s="142">
        <f>BS23*BD23</f>
        <v>8959.5</v>
      </c>
      <c r="DU23" s="142"/>
      <c r="DV23" s="142"/>
      <c r="DW23" s="142"/>
      <c r="DX23" s="142"/>
      <c r="DY23" s="142"/>
      <c r="DZ23" s="142"/>
      <c r="EA23" s="142"/>
      <c r="EB23" s="142"/>
      <c r="EC23" s="142"/>
      <c r="ED23" s="142"/>
      <c r="EE23" s="142"/>
      <c r="EF23" s="142"/>
      <c r="EG23" s="142"/>
      <c r="EH23" s="142"/>
      <c r="EI23" s="142"/>
      <c r="EJ23" s="142"/>
      <c r="EK23" s="142"/>
      <c r="EL23" s="142"/>
      <c r="EM23" s="142"/>
      <c r="EN23" s="142"/>
      <c r="EO23" s="142"/>
      <c r="EP23" s="142"/>
      <c r="EQ23" s="123"/>
      <c r="ER23" s="123"/>
      <c r="ES23" s="123"/>
      <c r="ET23" s="123"/>
      <c r="EU23" s="123"/>
      <c r="EV23" s="123"/>
      <c r="EW23" s="123"/>
      <c r="EX23" s="123"/>
      <c r="EY23" s="123"/>
      <c r="EZ23" s="123"/>
      <c r="FA23" s="123"/>
      <c r="FB23" s="123"/>
      <c r="FC23" s="123"/>
      <c r="FD23" s="123"/>
      <c r="FE23" s="123"/>
    </row>
    <row r="24" spans="1:161" s="15" customFormat="1" ht="12.75" customHeight="1" x14ac:dyDescent="0.2">
      <c r="A24" s="88"/>
      <c r="B24" s="88"/>
      <c r="C24" s="88"/>
      <c r="D24" s="88"/>
      <c r="E24" s="88"/>
      <c r="F24" s="88"/>
      <c r="G24" s="88"/>
      <c r="H24" s="19"/>
      <c r="I24" s="19"/>
      <c r="J24" s="19"/>
      <c r="K24" s="19"/>
      <c r="L24" s="19"/>
      <c r="M24" s="19"/>
      <c r="N24" s="19"/>
      <c r="O24" s="20"/>
      <c r="P24" s="164" t="s">
        <v>38</v>
      </c>
      <c r="Q24" s="164"/>
      <c r="R24" s="164"/>
      <c r="S24" s="164"/>
      <c r="T24" s="164"/>
      <c r="U24" s="164"/>
      <c r="V24" s="164"/>
      <c r="W24" s="164"/>
      <c r="X24" s="164"/>
      <c r="Y24" s="164"/>
      <c r="Z24" s="165" t="s">
        <v>44</v>
      </c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6">
        <v>0.5</v>
      </c>
      <c r="BE24" s="166"/>
      <c r="BF24" s="166"/>
      <c r="BG24" s="166"/>
      <c r="BH24" s="166"/>
      <c r="BI24" s="166"/>
      <c r="BJ24" s="166"/>
      <c r="BK24" s="166"/>
      <c r="BL24" s="166"/>
      <c r="BM24" s="166"/>
      <c r="BN24" s="166"/>
      <c r="BO24" s="166"/>
      <c r="BP24" s="166"/>
      <c r="BQ24" s="166"/>
      <c r="BR24" s="166"/>
      <c r="BS24" s="141">
        <v>17919</v>
      </c>
      <c r="BT24" s="141"/>
      <c r="BU24" s="141"/>
      <c r="BV24" s="141"/>
      <c r="BW24" s="141"/>
      <c r="BX24" s="141"/>
      <c r="BY24" s="141"/>
      <c r="BZ24" s="141"/>
      <c r="CA24" s="141"/>
      <c r="CB24" s="141"/>
      <c r="CC24" s="141"/>
      <c r="CD24" s="141"/>
      <c r="CE24" s="141"/>
      <c r="CF24" s="141"/>
      <c r="CG24" s="141"/>
      <c r="CH24" s="17"/>
      <c r="CI24" s="16"/>
      <c r="CJ24" s="16"/>
      <c r="CK24" s="141"/>
      <c r="CL24" s="141"/>
      <c r="CM24" s="141"/>
      <c r="CN24" s="141"/>
      <c r="CO24" s="141"/>
      <c r="CP24" s="141"/>
      <c r="CQ24" s="141"/>
      <c r="CR24" s="141"/>
      <c r="CS24" s="141"/>
      <c r="CT24" s="141"/>
      <c r="CU24" s="141"/>
      <c r="CV24" s="53"/>
      <c r="CW24" s="36"/>
      <c r="CX24" s="83"/>
      <c r="CY24" s="84"/>
      <c r="CZ24" s="84"/>
      <c r="DA24" s="84"/>
      <c r="DB24" s="84"/>
      <c r="DC24" s="84"/>
      <c r="DD24" s="84"/>
      <c r="DE24" s="84"/>
      <c r="DF24" s="84"/>
      <c r="DG24" s="84"/>
      <c r="DH24" s="85"/>
      <c r="DI24" s="141"/>
      <c r="DJ24" s="141"/>
      <c r="DK24" s="141"/>
      <c r="DL24" s="141"/>
      <c r="DM24" s="141"/>
      <c r="DN24" s="141"/>
      <c r="DO24" s="141"/>
      <c r="DP24" s="141"/>
      <c r="DQ24" s="141"/>
      <c r="DR24" s="141"/>
      <c r="DS24" s="141"/>
      <c r="DT24" s="142">
        <f>BS24*BD24</f>
        <v>8959.5</v>
      </c>
      <c r="DU24" s="142"/>
      <c r="DV24" s="142"/>
      <c r="DW24" s="142"/>
      <c r="DX24" s="142"/>
      <c r="DY24" s="142"/>
      <c r="DZ24" s="142"/>
      <c r="EA24" s="142"/>
      <c r="EB24" s="142"/>
      <c r="EC24" s="142"/>
      <c r="ED24" s="142"/>
      <c r="EE24" s="142"/>
      <c r="EF24" s="142"/>
      <c r="EG24" s="142"/>
      <c r="EH24" s="142"/>
      <c r="EI24" s="142"/>
      <c r="EJ24" s="142"/>
      <c r="EK24" s="142"/>
      <c r="EL24" s="142"/>
      <c r="EM24" s="142"/>
      <c r="EN24" s="142"/>
      <c r="EO24" s="142"/>
      <c r="EP24" s="142"/>
      <c r="EQ24" s="123"/>
      <c r="ER24" s="123"/>
      <c r="ES24" s="123"/>
      <c r="ET24" s="123"/>
      <c r="EU24" s="123"/>
      <c r="EV24" s="123"/>
      <c r="EW24" s="123"/>
      <c r="EX24" s="123"/>
      <c r="EY24" s="123"/>
      <c r="EZ24" s="123"/>
      <c r="FA24" s="123"/>
      <c r="FB24" s="123"/>
      <c r="FC24" s="123"/>
      <c r="FD24" s="123"/>
      <c r="FE24" s="123"/>
    </row>
    <row r="25" spans="1:161" s="15" customFormat="1" ht="12.75" customHeight="1" x14ac:dyDescent="0.2">
      <c r="A25" s="88"/>
      <c r="B25" s="88"/>
      <c r="C25" s="88"/>
      <c r="D25" s="88"/>
      <c r="E25" s="88"/>
      <c r="F25" s="88"/>
      <c r="G25" s="88"/>
      <c r="H25" s="19"/>
      <c r="I25" s="19"/>
      <c r="J25" s="19"/>
      <c r="K25" s="19"/>
      <c r="L25" s="19"/>
      <c r="M25" s="19"/>
      <c r="N25" s="19"/>
      <c r="O25" s="20"/>
      <c r="P25" s="164" t="s">
        <v>38</v>
      </c>
      <c r="Q25" s="164"/>
      <c r="R25" s="164"/>
      <c r="S25" s="164"/>
      <c r="T25" s="164"/>
      <c r="U25" s="164"/>
      <c r="V25" s="164"/>
      <c r="W25" s="164"/>
      <c r="X25" s="164"/>
      <c r="Y25" s="164"/>
      <c r="Z25" s="165" t="s">
        <v>45</v>
      </c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  <c r="AW25" s="165"/>
      <c r="AX25" s="165"/>
      <c r="AY25" s="165"/>
      <c r="AZ25" s="165"/>
      <c r="BA25" s="165"/>
      <c r="BB25" s="165"/>
      <c r="BC25" s="165"/>
      <c r="BD25" s="166">
        <v>0.5</v>
      </c>
      <c r="BE25" s="166"/>
      <c r="BF25" s="166"/>
      <c r="BG25" s="166"/>
      <c r="BH25" s="166"/>
      <c r="BI25" s="166"/>
      <c r="BJ25" s="166"/>
      <c r="BK25" s="166"/>
      <c r="BL25" s="166"/>
      <c r="BM25" s="166"/>
      <c r="BN25" s="166"/>
      <c r="BO25" s="166"/>
      <c r="BP25" s="166"/>
      <c r="BQ25" s="166"/>
      <c r="BR25" s="166"/>
      <c r="BS25" s="141">
        <v>13408</v>
      </c>
      <c r="BT25" s="141"/>
      <c r="BU25" s="141"/>
      <c r="BV25" s="141"/>
      <c r="BW25" s="141"/>
      <c r="BX25" s="141"/>
      <c r="BY25" s="141"/>
      <c r="BZ25" s="141"/>
      <c r="CA25" s="141"/>
      <c r="CB25" s="141"/>
      <c r="CC25" s="141"/>
      <c r="CD25" s="141"/>
      <c r="CE25" s="141"/>
      <c r="CF25" s="141"/>
      <c r="CG25" s="141"/>
      <c r="CH25" s="17"/>
      <c r="CI25" s="16"/>
      <c r="CJ25" s="16"/>
      <c r="CK25" s="141"/>
      <c r="CL25" s="141"/>
      <c r="CM25" s="141"/>
      <c r="CN25" s="141"/>
      <c r="CO25" s="141"/>
      <c r="CP25" s="141"/>
      <c r="CQ25" s="141"/>
      <c r="CR25" s="141"/>
      <c r="CS25" s="141"/>
      <c r="CT25" s="141"/>
      <c r="CU25" s="141"/>
      <c r="CV25" s="53"/>
      <c r="CW25" s="36"/>
      <c r="CX25" s="83"/>
      <c r="CY25" s="84"/>
      <c r="CZ25" s="84"/>
      <c r="DA25" s="84"/>
      <c r="DB25" s="84"/>
      <c r="DC25" s="84"/>
      <c r="DD25" s="84"/>
      <c r="DE25" s="84"/>
      <c r="DF25" s="84"/>
      <c r="DG25" s="84"/>
      <c r="DH25" s="85"/>
      <c r="DI25" s="141"/>
      <c r="DJ25" s="141"/>
      <c r="DK25" s="141"/>
      <c r="DL25" s="141"/>
      <c r="DM25" s="141"/>
      <c r="DN25" s="141"/>
      <c r="DO25" s="141"/>
      <c r="DP25" s="141"/>
      <c r="DQ25" s="141"/>
      <c r="DR25" s="141"/>
      <c r="DS25" s="141"/>
      <c r="DT25" s="142">
        <f>BS25*BD25+CX25</f>
        <v>6704</v>
      </c>
      <c r="DU25" s="142"/>
      <c r="DV25" s="142"/>
      <c r="DW25" s="142"/>
      <c r="DX25" s="142"/>
      <c r="DY25" s="142"/>
      <c r="DZ25" s="142"/>
      <c r="EA25" s="142"/>
      <c r="EB25" s="142"/>
      <c r="EC25" s="142"/>
      <c r="ED25" s="142"/>
      <c r="EE25" s="142"/>
      <c r="EF25" s="142"/>
      <c r="EG25" s="142"/>
      <c r="EH25" s="142"/>
      <c r="EI25" s="142"/>
      <c r="EJ25" s="142"/>
      <c r="EK25" s="142"/>
      <c r="EL25" s="142"/>
      <c r="EM25" s="142"/>
      <c r="EN25" s="142"/>
      <c r="EO25" s="142"/>
      <c r="EP25" s="142"/>
      <c r="EQ25" s="123"/>
      <c r="ER25" s="123"/>
      <c r="ES25" s="123"/>
      <c r="ET25" s="123"/>
      <c r="EU25" s="123"/>
      <c r="EV25" s="123"/>
      <c r="EW25" s="123"/>
      <c r="EX25" s="123"/>
      <c r="EY25" s="123"/>
      <c r="EZ25" s="123"/>
      <c r="FA25" s="123"/>
      <c r="FB25" s="123"/>
      <c r="FC25" s="123"/>
      <c r="FD25" s="123"/>
      <c r="FE25" s="123"/>
    </row>
    <row r="26" spans="1:161" s="15" customFormat="1" ht="12.75" customHeight="1" x14ac:dyDescent="0.2">
      <c r="A26" s="171" t="s">
        <v>36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43">
        <f>SUM(BD18:BR25)</f>
        <v>6</v>
      </c>
      <c r="BE26" s="143"/>
      <c r="BF26" s="143"/>
      <c r="BG26" s="143"/>
      <c r="BH26" s="143"/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4">
        <f>SUM(CH18:CH25)</f>
        <v>0</v>
      </c>
      <c r="CI26" s="14">
        <f>SUM(CI18:CI25)</f>
        <v>0</v>
      </c>
      <c r="CJ26" s="14">
        <f>SUM(CJ18:CJ25)</f>
        <v>0</v>
      </c>
      <c r="CK26" s="118">
        <f>SUM(CK18:CU25)</f>
        <v>0</v>
      </c>
      <c r="CL26" s="118"/>
      <c r="CM26" s="118"/>
      <c r="CN26" s="118"/>
      <c r="CO26" s="118"/>
      <c r="CP26" s="118"/>
      <c r="CQ26" s="118"/>
      <c r="CR26" s="118"/>
      <c r="CS26" s="118"/>
      <c r="CT26" s="118"/>
      <c r="CU26" s="118"/>
      <c r="CV26" s="54">
        <v>0</v>
      </c>
      <c r="CW26" s="37">
        <f>SUM(CW18:CW25)</f>
        <v>0</v>
      </c>
      <c r="CX26" s="119">
        <f>SUM(CX18:DH25)</f>
        <v>1053</v>
      </c>
      <c r="CY26" s="120"/>
      <c r="CZ26" s="120"/>
      <c r="DA26" s="120"/>
      <c r="DB26" s="120"/>
      <c r="DC26" s="120"/>
      <c r="DD26" s="120"/>
      <c r="DE26" s="120"/>
      <c r="DF26" s="120"/>
      <c r="DG26" s="120"/>
      <c r="DH26" s="121"/>
      <c r="DI26" s="118">
        <f>SUM(DI18:DS25)</f>
        <v>0</v>
      </c>
      <c r="DJ26" s="118"/>
      <c r="DK26" s="118"/>
      <c r="DL26" s="118"/>
      <c r="DM26" s="118"/>
      <c r="DN26" s="118"/>
      <c r="DO26" s="118"/>
      <c r="DP26" s="118"/>
      <c r="DQ26" s="118"/>
      <c r="DR26" s="118"/>
      <c r="DS26" s="118"/>
      <c r="DT26" s="122">
        <f>SUM(DT18:EP25)</f>
        <v>98342.5</v>
      </c>
      <c r="DU26" s="122"/>
      <c r="DV26" s="122"/>
      <c r="DW26" s="122"/>
      <c r="DX26" s="122"/>
      <c r="DY26" s="122"/>
      <c r="DZ26" s="122"/>
      <c r="EA26" s="122"/>
      <c r="EB26" s="122"/>
      <c r="EC26" s="122"/>
      <c r="ED26" s="122"/>
      <c r="EE26" s="122"/>
      <c r="EF26" s="122"/>
      <c r="EG26" s="122"/>
      <c r="EH26" s="122"/>
      <c r="EI26" s="122"/>
      <c r="EJ26" s="122"/>
      <c r="EK26" s="122"/>
      <c r="EL26" s="122"/>
      <c r="EM26" s="122"/>
      <c r="EN26" s="122"/>
      <c r="EO26" s="122"/>
      <c r="EP26" s="122"/>
      <c r="EQ26" s="170"/>
      <c r="ER26" s="170"/>
      <c r="ES26" s="170"/>
      <c r="ET26" s="170"/>
      <c r="EU26" s="170"/>
      <c r="EV26" s="170"/>
      <c r="EW26" s="170"/>
      <c r="EX26" s="170"/>
      <c r="EY26" s="170"/>
      <c r="EZ26" s="170"/>
      <c r="FA26" s="170"/>
      <c r="FB26" s="170"/>
      <c r="FC26" s="170"/>
      <c r="FD26" s="170"/>
      <c r="FE26" s="170"/>
    </row>
    <row r="27" spans="1:161" s="15" customFormat="1" ht="12.75" customHeight="1" x14ac:dyDescent="0.2">
      <c r="A27" s="163" t="s">
        <v>46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4" t="s">
        <v>47</v>
      </c>
      <c r="Q27" s="164"/>
      <c r="R27" s="164"/>
      <c r="S27" s="164"/>
      <c r="T27" s="164"/>
      <c r="U27" s="164"/>
      <c r="V27" s="164"/>
      <c r="W27" s="164"/>
      <c r="X27" s="164"/>
      <c r="Y27" s="164"/>
      <c r="Z27" s="165" t="s">
        <v>48</v>
      </c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74">
        <v>23.22</v>
      </c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41">
        <v>16074</v>
      </c>
      <c r="BT27" s="141"/>
      <c r="BU27" s="141"/>
      <c r="BV27" s="141"/>
      <c r="BW27" s="141"/>
      <c r="BX27" s="141"/>
      <c r="BY27" s="141"/>
      <c r="BZ27" s="141"/>
      <c r="CA27" s="141"/>
      <c r="CB27" s="141"/>
      <c r="CC27" s="141"/>
      <c r="CD27" s="141"/>
      <c r="CE27" s="141"/>
      <c r="CF27" s="141"/>
      <c r="CG27" s="141"/>
      <c r="CH27" s="17"/>
      <c r="CI27" s="45">
        <v>127475.75</v>
      </c>
      <c r="CJ27" s="16"/>
      <c r="CK27" s="141"/>
      <c r="CL27" s="141"/>
      <c r="CM27" s="141"/>
      <c r="CN27" s="141"/>
      <c r="CO27" s="141"/>
      <c r="CP27" s="141"/>
      <c r="CQ27" s="141"/>
      <c r="CR27" s="141"/>
      <c r="CS27" s="141"/>
      <c r="CT27" s="141"/>
      <c r="CU27" s="141"/>
      <c r="CV27" s="53">
        <v>6429.6</v>
      </c>
      <c r="CW27" s="36"/>
      <c r="CX27" s="83">
        <v>20092.5</v>
      </c>
      <c r="CY27" s="84"/>
      <c r="CZ27" s="84"/>
      <c r="DA27" s="84"/>
      <c r="DB27" s="84"/>
      <c r="DC27" s="84"/>
      <c r="DD27" s="84"/>
      <c r="DE27" s="84"/>
      <c r="DF27" s="84"/>
      <c r="DG27" s="84"/>
      <c r="DH27" s="85"/>
      <c r="DI27" s="141">
        <v>16877.7</v>
      </c>
      <c r="DJ27" s="141"/>
      <c r="DK27" s="141"/>
      <c r="DL27" s="141"/>
      <c r="DM27" s="141"/>
      <c r="DN27" s="141"/>
      <c r="DO27" s="141"/>
      <c r="DP27" s="141"/>
      <c r="DQ27" s="141"/>
      <c r="DR27" s="141"/>
      <c r="DS27" s="141"/>
      <c r="DT27" s="142">
        <v>544149.55000000005</v>
      </c>
      <c r="DU27" s="142"/>
      <c r="DV27" s="142"/>
      <c r="DW27" s="142"/>
      <c r="DX27" s="142"/>
      <c r="DY27" s="142"/>
      <c r="DZ27" s="142"/>
      <c r="EA27" s="142"/>
      <c r="EB27" s="142"/>
      <c r="EC27" s="142"/>
      <c r="ED27" s="142"/>
      <c r="EE27" s="142"/>
      <c r="EF27" s="142"/>
      <c r="EG27" s="142"/>
      <c r="EH27" s="142"/>
      <c r="EI27" s="142"/>
      <c r="EJ27" s="142"/>
      <c r="EK27" s="142"/>
      <c r="EL27" s="142"/>
      <c r="EM27" s="142"/>
      <c r="EN27" s="142"/>
      <c r="EO27" s="142"/>
      <c r="EP27" s="142"/>
      <c r="EQ27" s="123"/>
      <c r="ER27" s="123"/>
      <c r="ES27" s="123"/>
      <c r="ET27" s="123"/>
      <c r="EU27" s="123"/>
      <c r="EV27" s="123"/>
      <c r="EW27" s="123"/>
      <c r="EX27" s="123"/>
      <c r="EY27" s="123"/>
      <c r="EZ27" s="123"/>
      <c r="FA27" s="123"/>
      <c r="FB27" s="123"/>
      <c r="FC27" s="123"/>
      <c r="FD27" s="123"/>
      <c r="FE27" s="123"/>
    </row>
    <row r="28" spans="1:161" s="15" customFormat="1" ht="12.75" customHeight="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4" t="s">
        <v>47</v>
      </c>
      <c r="Q28" s="164"/>
      <c r="R28" s="164"/>
      <c r="S28" s="164"/>
      <c r="T28" s="164"/>
      <c r="U28" s="164"/>
      <c r="V28" s="164"/>
      <c r="W28" s="164"/>
      <c r="X28" s="164"/>
      <c r="Y28" s="164"/>
      <c r="Z28" s="165" t="s">
        <v>49</v>
      </c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5"/>
      <c r="BD28" s="166">
        <v>1</v>
      </c>
      <c r="BE28" s="166"/>
      <c r="BF28" s="166"/>
      <c r="BG28" s="166"/>
      <c r="BH28" s="166"/>
      <c r="BI28" s="166"/>
      <c r="BJ28" s="166"/>
      <c r="BK28" s="166"/>
      <c r="BL28" s="166"/>
      <c r="BM28" s="166"/>
      <c r="BN28" s="166"/>
      <c r="BO28" s="166"/>
      <c r="BP28" s="166"/>
      <c r="BQ28" s="166"/>
      <c r="BR28" s="166"/>
      <c r="BS28" s="141">
        <v>16074</v>
      </c>
      <c r="BT28" s="141"/>
      <c r="BU28" s="141"/>
      <c r="BV28" s="141"/>
      <c r="BW28" s="141"/>
      <c r="BX28" s="141"/>
      <c r="BY28" s="141"/>
      <c r="BZ28" s="141"/>
      <c r="CA28" s="141"/>
      <c r="CB28" s="141"/>
      <c r="CC28" s="141"/>
      <c r="CD28" s="141"/>
      <c r="CE28" s="141"/>
      <c r="CF28" s="141"/>
      <c r="CG28" s="141"/>
      <c r="CH28" s="17"/>
      <c r="CI28" s="16">
        <v>2411.1</v>
      </c>
      <c r="CJ28" s="16"/>
      <c r="CK28" s="141"/>
      <c r="CL28" s="141"/>
      <c r="CM28" s="141"/>
      <c r="CN28" s="141"/>
      <c r="CO28" s="141"/>
      <c r="CP28" s="141"/>
      <c r="CQ28" s="141"/>
      <c r="CR28" s="141"/>
      <c r="CS28" s="141"/>
      <c r="CT28" s="141"/>
      <c r="CU28" s="141"/>
      <c r="CV28" s="53"/>
      <c r="CW28" s="36"/>
      <c r="CX28" s="83"/>
      <c r="CY28" s="84"/>
      <c r="CZ28" s="84"/>
      <c r="DA28" s="84"/>
      <c r="DB28" s="84"/>
      <c r="DC28" s="84"/>
      <c r="DD28" s="84"/>
      <c r="DE28" s="84"/>
      <c r="DF28" s="84"/>
      <c r="DG28" s="84"/>
      <c r="DH28" s="85"/>
      <c r="DI28" s="141"/>
      <c r="DJ28" s="141"/>
      <c r="DK28" s="141"/>
      <c r="DL28" s="141"/>
      <c r="DM28" s="141"/>
      <c r="DN28" s="141"/>
      <c r="DO28" s="141"/>
      <c r="DP28" s="141"/>
      <c r="DQ28" s="141"/>
      <c r="DR28" s="141"/>
      <c r="DS28" s="141"/>
      <c r="DT28" s="142">
        <f>BS28*BD28+CX28+DI28+CI28</f>
        <v>18485.099999999999</v>
      </c>
      <c r="DU28" s="142"/>
      <c r="DV28" s="142"/>
      <c r="DW28" s="142"/>
      <c r="DX28" s="142"/>
      <c r="DY28" s="142"/>
      <c r="DZ28" s="142"/>
      <c r="EA28" s="142"/>
      <c r="EB28" s="142"/>
      <c r="EC28" s="142"/>
      <c r="ED28" s="142"/>
      <c r="EE28" s="142"/>
      <c r="EF28" s="142"/>
      <c r="EG28" s="142"/>
      <c r="EH28" s="142"/>
      <c r="EI28" s="142"/>
      <c r="EJ28" s="142"/>
      <c r="EK28" s="142"/>
      <c r="EL28" s="142"/>
      <c r="EM28" s="142"/>
      <c r="EN28" s="142"/>
      <c r="EO28" s="142"/>
      <c r="EP28" s="142"/>
      <c r="EQ28" s="123"/>
      <c r="ER28" s="123"/>
      <c r="ES28" s="123"/>
      <c r="ET28" s="123"/>
      <c r="EU28" s="123"/>
      <c r="EV28" s="123"/>
      <c r="EW28" s="123"/>
      <c r="EX28" s="123"/>
      <c r="EY28" s="123"/>
      <c r="EZ28" s="123"/>
      <c r="FA28" s="123"/>
      <c r="FB28" s="123"/>
      <c r="FC28" s="123"/>
      <c r="FD28" s="123"/>
      <c r="FE28" s="123"/>
    </row>
    <row r="29" spans="1:161" s="15" customFormat="1" ht="12.75" customHeight="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4" t="s">
        <v>47</v>
      </c>
      <c r="Q29" s="164"/>
      <c r="R29" s="164"/>
      <c r="S29" s="164"/>
      <c r="T29" s="164"/>
      <c r="U29" s="164"/>
      <c r="V29" s="164"/>
      <c r="W29" s="164"/>
      <c r="X29" s="164"/>
      <c r="Y29" s="164"/>
      <c r="Z29" s="165" t="s">
        <v>50</v>
      </c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6">
        <v>1</v>
      </c>
      <c r="BE29" s="166"/>
      <c r="BF29" s="166"/>
      <c r="BG29" s="166"/>
      <c r="BH29" s="166"/>
      <c r="BI29" s="166"/>
      <c r="BJ29" s="166"/>
      <c r="BK29" s="166"/>
      <c r="BL29" s="166"/>
      <c r="BM29" s="166"/>
      <c r="BN29" s="166"/>
      <c r="BO29" s="166"/>
      <c r="BP29" s="166"/>
      <c r="BQ29" s="166"/>
      <c r="BR29" s="166"/>
      <c r="BS29" s="141">
        <v>16064</v>
      </c>
      <c r="BT29" s="141"/>
      <c r="BU29" s="141"/>
      <c r="BV29" s="141"/>
      <c r="BW29" s="141"/>
      <c r="BX29" s="141"/>
      <c r="BY29" s="141"/>
      <c r="BZ29" s="141"/>
      <c r="CA29" s="141"/>
      <c r="CB29" s="141"/>
      <c r="CC29" s="141"/>
      <c r="CD29" s="141"/>
      <c r="CE29" s="141"/>
      <c r="CF29" s="141"/>
      <c r="CG29" s="141"/>
      <c r="CH29" s="17"/>
      <c r="CI29" s="16"/>
      <c r="CJ29" s="16"/>
      <c r="CK29" s="141"/>
      <c r="CL29" s="141"/>
      <c r="CM29" s="141"/>
      <c r="CN29" s="141"/>
      <c r="CO29" s="141"/>
      <c r="CP29" s="141"/>
      <c r="CQ29" s="141"/>
      <c r="CR29" s="141"/>
      <c r="CS29" s="141"/>
      <c r="CT29" s="141"/>
      <c r="CU29" s="141"/>
      <c r="CV29" s="53"/>
      <c r="CW29" s="36"/>
      <c r="CX29" s="83">
        <v>803.2</v>
      </c>
      <c r="CY29" s="84"/>
      <c r="CZ29" s="84"/>
      <c r="DA29" s="84"/>
      <c r="DB29" s="84"/>
      <c r="DC29" s="84"/>
      <c r="DD29" s="84"/>
      <c r="DE29" s="84"/>
      <c r="DF29" s="84"/>
      <c r="DG29" s="84"/>
      <c r="DH29" s="85"/>
      <c r="DI29" s="141"/>
      <c r="DJ29" s="141"/>
      <c r="DK29" s="141"/>
      <c r="DL29" s="141"/>
      <c r="DM29" s="141"/>
      <c r="DN29" s="141"/>
      <c r="DO29" s="141"/>
      <c r="DP29" s="141"/>
      <c r="DQ29" s="141"/>
      <c r="DR29" s="141"/>
      <c r="DS29" s="141"/>
      <c r="DT29" s="142">
        <f>BS29*BD29+CX29+CI29</f>
        <v>16867.2</v>
      </c>
      <c r="DU29" s="142"/>
      <c r="DV29" s="142"/>
      <c r="DW29" s="142"/>
      <c r="DX29" s="142"/>
      <c r="DY29" s="142"/>
      <c r="DZ29" s="142"/>
      <c r="EA29" s="142"/>
      <c r="EB29" s="142"/>
      <c r="EC29" s="142"/>
      <c r="ED29" s="142"/>
      <c r="EE29" s="142"/>
      <c r="EF29" s="142"/>
      <c r="EG29" s="142"/>
      <c r="EH29" s="142"/>
      <c r="EI29" s="142"/>
      <c r="EJ29" s="142"/>
      <c r="EK29" s="142"/>
      <c r="EL29" s="142"/>
      <c r="EM29" s="142"/>
      <c r="EN29" s="142"/>
      <c r="EO29" s="142"/>
      <c r="EP29" s="142"/>
      <c r="EQ29" s="123"/>
      <c r="ER29" s="123"/>
      <c r="ES29" s="123"/>
      <c r="ET29" s="123"/>
      <c r="EU29" s="123"/>
      <c r="EV29" s="123"/>
      <c r="EW29" s="123"/>
      <c r="EX29" s="123"/>
      <c r="EY29" s="123"/>
      <c r="EZ29" s="123"/>
      <c r="FA29" s="123"/>
      <c r="FB29" s="123"/>
      <c r="FC29" s="123"/>
      <c r="FD29" s="123"/>
      <c r="FE29" s="123"/>
    </row>
    <row r="30" spans="1:161" s="15" customFormat="1" ht="12.75" customHeight="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4" t="s">
        <v>47</v>
      </c>
      <c r="Q30" s="164"/>
      <c r="R30" s="164"/>
      <c r="S30" s="164"/>
      <c r="T30" s="164"/>
      <c r="U30" s="164"/>
      <c r="V30" s="164"/>
      <c r="W30" s="164"/>
      <c r="X30" s="164"/>
      <c r="Y30" s="164"/>
      <c r="Z30" s="165" t="s">
        <v>51</v>
      </c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6">
        <v>1</v>
      </c>
      <c r="BE30" s="166"/>
      <c r="BF30" s="166"/>
      <c r="BG30" s="166"/>
      <c r="BH30" s="166"/>
      <c r="BI30" s="166"/>
      <c r="BJ30" s="166"/>
      <c r="BK30" s="166"/>
      <c r="BL30" s="166"/>
      <c r="BM30" s="166"/>
      <c r="BN30" s="166"/>
      <c r="BO30" s="166"/>
      <c r="BP30" s="166"/>
      <c r="BQ30" s="166"/>
      <c r="BR30" s="166"/>
      <c r="BS30" s="141">
        <v>16053</v>
      </c>
      <c r="BT30" s="141"/>
      <c r="BU30" s="141"/>
      <c r="BV30" s="141"/>
      <c r="BW30" s="141"/>
      <c r="BX30" s="141"/>
      <c r="BY30" s="141"/>
      <c r="BZ30" s="141"/>
      <c r="CA30" s="141"/>
      <c r="CB30" s="141"/>
      <c r="CC30" s="141"/>
      <c r="CD30" s="141"/>
      <c r="CE30" s="141"/>
      <c r="CF30" s="141"/>
      <c r="CG30" s="141"/>
      <c r="CH30" s="17"/>
      <c r="CI30" s="16"/>
      <c r="CJ30" s="16">
        <v>5700</v>
      </c>
      <c r="CK30" s="141"/>
      <c r="CL30" s="141"/>
      <c r="CM30" s="141"/>
      <c r="CN30" s="141"/>
      <c r="CO30" s="141"/>
      <c r="CP30" s="141"/>
      <c r="CQ30" s="141"/>
      <c r="CR30" s="141"/>
      <c r="CS30" s="141"/>
      <c r="CT30" s="141"/>
      <c r="CU30" s="141"/>
      <c r="CV30" s="53"/>
      <c r="CW30" s="36"/>
      <c r="CX30" s="83"/>
      <c r="CY30" s="84"/>
      <c r="CZ30" s="84"/>
      <c r="DA30" s="84"/>
      <c r="DB30" s="84"/>
      <c r="DC30" s="84"/>
      <c r="DD30" s="84"/>
      <c r="DE30" s="84"/>
      <c r="DF30" s="84"/>
      <c r="DG30" s="84"/>
      <c r="DH30" s="85"/>
      <c r="DI30" s="141"/>
      <c r="DJ30" s="141"/>
      <c r="DK30" s="141"/>
      <c r="DL30" s="141"/>
      <c r="DM30" s="141"/>
      <c r="DN30" s="141"/>
      <c r="DO30" s="141"/>
      <c r="DP30" s="141"/>
      <c r="DQ30" s="141"/>
      <c r="DR30" s="141"/>
      <c r="DS30" s="141"/>
      <c r="DT30" s="142">
        <f>BS30*BD30+CX30+CJ30</f>
        <v>21753</v>
      </c>
      <c r="DU30" s="142"/>
      <c r="DV30" s="142"/>
      <c r="DW30" s="142"/>
      <c r="DX30" s="142"/>
      <c r="DY30" s="142"/>
      <c r="DZ30" s="142"/>
      <c r="EA30" s="142"/>
      <c r="EB30" s="142"/>
      <c r="EC30" s="142"/>
      <c r="ED30" s="142"/>
      <c r="EE30" s="142"/>
      <c r="EF30" s="142"/>
      <c r="EG30" s="142"/>
      <c r="EH30" s="142"/>
      <c r="EI30" s="142"/>
      <c r="EJ30" s="142"/>
      <c r="EK30" s="142"/>
      <c r="EL30" s="142"/>
      <c r="EM30" s="142"/>
      <c r="EN30" s="142"/>
      <c r="EO30" s="142"/>
      <c r="EP30" s="142"/>
      <c r="EQ30" s="123"/>
      <c r="ER30" s="123"/>
      <c r="ES30" s="123"/>
      <c r="ET30" s="123"/>
      <c r="EU30" s="123"/>
      <c r="EV30" s="123"/>
      <c r="EW30" s="123"/>
      <c r="EX30" s="123"/>
      <c r="EY30" s="123"/>
      <c r="EZ30" s="123"/>
      <c r="FA30" s="123"/>
      <c r="FB30" s="123"/>
      <c r="FC30" s="123"/>
      <c r="FD30" s="123"/>
      <c r="FE30" s="123"/>
    </row>
    <row r="31" spans="1:161" s="15" customFormat="1" ht="12.75" customHeight="1" x14ac:dyDescent="0.2">
      <c r="A31" s="88"/>
      <c r="B31" s="89"/>
      <c r="C31" s="89"/>
      <c r="D31" s="89"/>
      <c r="E31" s="89"/>
      <c r="F31" s="89"/>
      <c r="G31" s="99"/>
      <c r="H31" s="74"/>
      <c r="I31" s="74"/>
      <c r="J31" s="74"/>
      <c r="K31" s="74"/>
      <c r="L31" s="74"/>
      <c r="M31" s="74"/>
      <c r="N31" s="74"/>
      <c r="O31" s="74"/>
      <c r="P31" s="90" t="s">
        <v>47</v>
      </c>
      <c r="Q31" s="91"/>
      <c r="R31" s="91"/>
      <c r="S31" s="91"/>
      <c r="T31" s="91"/>
      <c r="U31" s="91"/>
      <c r="V31" s="91"/>
      <c r="W31" s="91"/>
      <c r="X31" s="91"/>
      <c r="Y31" s="92"/>
      <c r="Z31" s="93" t="s">
        <v>86</v>
      </c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5"/>
      <c r="BD31" s="96">
        <v>1</v>
      </c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8"/>
      <c r="BS31" s="83">
        <v>16064</v>
      </c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5"/>
      <c r="CH31" s="72"/>
      <c r="CI31" s="73"/>
      <c r="CJ31" s="73"/>
      <c r="CK31" s="83"/>
      <c r="CL31" s="84"/>
      <c r="CM31" s="84"/>
      <c r="CN31" s="84"/>
      <c r="CO31" s="84"/>
      <c r="CP31" s="84"/>
      <c r="CQ31" s="84"/>
      <c r="CR31" s="84"/>
      <c r="CS31" s="84"/>
      <c r="CT31" s="84"/>
      <c r="CU31" s="85"/>
      <c r="CV31" s="73"/>
      <c r="CW31" s="73"/>
      <c r="CX31" s="70"/>
      <c r="CY31" s="71"/>
      <c r="CZ31" s="71"/>
      <c r="DA31" s="71"/>
      <c r="DB31" s="71"/>
      <c r="DC31" s="71"/>
      <c r="DD31" s="71"/>
      <c r="DE31" s="71"/>
      <c r="DF31" s="71"/>
      <c r="DG31" s="71"/>
      <c r="DH31" s="72"/>
      <c r="DI31" s="83"/>
      <c r="DJ31" s="84"/>
      <c r="DK31" s="84"/>
      <c r="DL31" s="84"/>
      <c r="DM31" s="84"/>
      <c r="DN31" s="84"/>
      <c r="DO31" s="84"/>
      <c r="DP31" s="84"/>
      <c r="DQ31" s="84"/>
      <c r="DR31" s="85"/>
      <c r="DS31" s="73"/>
      <c r="DT31" s="86">
        <v>16064</v>
      </c>
      <c r="DU31" s="87"/>
      <c r="DV31" s="87"/>
      <c r="DW31" s="87"/>
      <c r="DX31" s="87"/>
      <c r="DY31" s="87"/>
      <c r="DZ31" s="87"/>
      <c r="EA31" s="87"/>
      <c r="EB31" s="87"/>
      <c r="EC31" s="87"/>
      <c r="ED31" s="87"/>
      <c r="EE31" s="87"/>
      <c r="EF31" s="87"/>
      <c r="EG31" s="87"/>
      <c r="EH31" s="87"/>
      <c r="EI31" s="87"/>
      <c r="EJ31" s="87"/>
      <c r="EK31" s="87"/>
      <c r="EL31" s="87"/>
      <c r="EM31" s="87"/>
      <c r="EN31" s="87"/>
      <c r="EO31" s="87"/>
      <c r="EP31" s="87"/>
      <c r="EQ31" s="87"/>
      <c r="ER31" s="87"/>
      <c r="ES31" s="87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9"/>
    </row>
    <row r="32" spans="1:161" s="15" customFormat="1" ht="12.75" customHeight="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4" t="s">
        <v>47</v>
      </c>
      <c r="Q32" s="164"/>
      <c r="R32" s="164"/>
      <c r="S32" s="164"/>
      <c r="T32" s="164"/>
      <c r="U32" s="164"/>
      <c r="V32" s="164"/>
      <c r="W32" s="164"/>
      <c r="X32" s="164"/>
      <c r="Y32" s="164"/>
      <c r="Z32" s="165" t="s">
        <v>52</v>
      </c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6">
        <v>1.77</v>
      </c>
      <c r="BE32" s="166"/>
      <c r="BF32" s="166"/>
      <c r="BG32" s="166"/>
      <c r="BH32" s="166"/>
      <c r="BI32" s="166"/>
      <c r="BJ32" s="166"/>
      <c r="BK32" s="166"/>
      <c r="BL32" s="166"/>
      <c r="BM32" s="166"/>
      <c r="BN32" s="166"/>
      <c r="BO32" s="166"/>
      <c r="BP32" s="166"/>
      <c r="BQ32" s="166"/>
      <c r="BR32" s="166"/>
      <c r="BS32" s="141">
        <v>16053</v>
      </c>
      <c r="BT32" s="141"/>
      <c r="BU32" s="141"/>
      <c r="BV32" s="141"/>
      <c r="BW32" s="141"/>
      <c r="BX32" s="141"/>
      <c r="BY32" s="141"/>
      <c r="BZ32" s="141"/>
      <c r="CA32" s="141"/>
      <c r="CB32" s="141"/>
      <c r="CC32" s="141"/>
      <c r="CD32" s="141"/>
      <c r="CE32" s="141"/>
      <c r="CF32" s="141"/>
      <c r="CG32" s="141"/>
      <c r="CH32" s="44"/>
      <c r="CI32" s="43"/>
      <c r="CJ32" s="43"/>
      <c r="CK32" s="141"/>
      <c r="CL32" s="141"/>
      <c r="CM32" s="141"/>
      <c r="CN32" s="141"/>
      <c r="CO32" s="141"/>
      <c r="CP32" s="141"/>
      <c r="CQ32" s="141"/>
      <c r="CR32" s="141"/>
      <c r="CS32" s="141"/>
      <c r="CT32" s="141"/>
      <c r="CU32" s="141"/>
      <c r="CV32" s="53"/>
      <c r="CW32" s="43"/>
      <c r="CX32" s="83"/>
      <c r="CY32" s="84"/>
      <c r="CZ32" s="84"/>
      <c r="DA32" s="84"/>
      <c r="DB32" s="84"/>
      <c r="DC32" s="84"/>
      <c r="DD32" s="84"/>
      <c r="DE32" s="84"/>
      <c r="DF32" s="84"/>
      <c r="DG32" s="84"/>
      <c r="DH32" s="85"/>
      <c r="DI32" s="141"/>
      <c r="DJ32" s="141"/>
      <c r="DK32" s="141"/>
      <c r="DL32" s="141"/>
      <c r="DM32" s="141"/>
      <c r="DN32" s="141"/>
      <c r="DO32" s="141"/>
      <c r="DP32" s="141"/>
      <c r="DQ32" s="141"/>
      <c r="DR32" s="141"/>
      <c r="DS32" s="141"/>
      <c r="DT32" s="142">
        <v>28574.34</v>
      </c>
      <c r="DU32" s="142"/>
      <c r="DV32" s="142"/>
      <c r="DW32" s="142"/>
      <c r="DX32" s="142"/>
      <c r="DY32" s="142"/>
      <c r="DZ32" s="142"/>
      <c r="EA32" s="142"/>
      <c r="EB32" s="142"/>
      <c r="EC32" s="142"/>
      <c r="ED32" s="142"/>
      <c r="EE32" s="142"/>
      <c r="EF32" s="142"/>
      <c r="EG32" s="142"/>
      <c r="EH32" s="142"/>
      <c r="EI32" s="142"/>
      <c r="EJ32" s="142"/>
      <c r="EK32" s="142"/>
      <c r="EL32" s="142"/>
      <c r="EM32" s="142"/>
      <c r="EN32" s="142"/>
      <c r="EO32" s="142"/>
      <c r="EP32" s="142"/>
      <c r="EQ32" s="123"/>
      <c r="ER32" s="123"/>
      <c r="ES32" s="123"/>
      <c r="ET32" s="123"/>
      <c r="EU32" s="123"/>
      <c r="EV32" s="123"/>
      <c r="EW32" s="123"/>
      <c r="EX32" s="123"/>
      <c r="EY32" s="123"/>
      <c r="EZ32" s="123"/>
      <c r="FA32" s="123"/>
      <c r="FB32" s="123"/>
      <c r="FC32" s="123"/>
      <c r="FD32" s="123"/>
      <c r="FE32" s="123"/>
    </row>
    <row r="33" spans="1:162" s="15" customFormat="1" ht="37.5" customHeight="1" x14ac:dyDescent="0.2">
      <c r="A33" s="88"/>
      <c r="B33" s="89"/>
      <c r="C33" s="89"/>
      <c r="D33" s="89"/>
      <c r="E33" s="89"/>
      <c r="F33" s="89"/>
      <c r="G33" s="99"/>
      <c r="H33" s="46"/>
      <c r="I33" s="46"/>
      <c r="J33" s="46"/>
      <c r="K33" s="46"/>
      <c r="L33" s="46"/>
      <c r="M33" s="46"/>
      <c r="N33" s="46"/>
      <c r="O33" s="46"/>
      <c r="P33" s="106" t="s">
        <v>47</v>
      </c>
      <c r="Q33" s="107"/>
      <c r="R33" s="107"/>
      <c r="S33" s="107"/>
      <c r="T33" s="107"/>
      <c r="U33" s="107"/>
      <c r="V33" s="107"/>
      <c r="W33" s="107"/>
      <c r="X33" s="107"/>
      <c r="Y33" s="108"/>
      <c r="Z33" s="93" t="s">
        <v>79</v>
      </c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5"/>
      <c r="BD33" s="109">
        <v>0.5</v>
      </c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1"/>
      <c r="BS33" s="112">
        <v>16074</v>
      </c>
      <c r="BT33" s="113"/>
      <c r="BU33" s="113"/>
      <c r="BV33" s="113"/>
      <c r="BW33" s="113"/>
      <c r="BX33" s="113"/>
      <c r="BY33" s="113"/>
      <c r="BZ33" s="113"/>
      <c r="CA33" s="113"/>
      <c r="CB33" s="113"/>
      <c r="CC33" s="113"/>
      <c r="CD33" s="113"/>
      <c r="CE33" s="113"/>
      <c r="CF33" s="113"/>
      <c r="CG33" s="114"/>
      <c r="CH33" s="48"/>
      <c r="CI33" s="47"/>
      <c r="CJ33" s="47"/>
      <c r="CK33" s="83"/>
      <c r="CL33" s="84"/>
      <c r="CM33" s="84"/>
      <c r="CN33" s="84"/>
      <c r="CO33" s="84"/>
      <c r="CP33" s="84"/>
      <c r="CQ33" s="84"/>
      <c r="CR33" s="84"/>
      <c r="CS33" s="84"/>
      <c r="CT33" s="84"/>
      <c r="CU33" s="85"/>
      <c r="CV33" s="51"/>
      <c r="CW33" s="47">
        <v>2000</v>
      </c>
      <c r="CX33" s="83">
        <v>1607.4</v>
      </c>
      <c r="CY33" s="84"/>
      <c r="CZ33" s="84"/>
      <c r="DA33" s="84"/>
      <c r="DB33" s="84"/>
      <c r="DC33" s="84"/>
      <c r="DD33" s="84"/>
      <c r="DE33" s="84"/>
      <c r="DF33" s="84"/>
      <c r="DG33" s="84"/>
      <c r="DH33" s="85"/>
      <c r="DI33" s="83">
        <v>1607.4</v>
      </c>
      <c r="DJ33" s="84"/>
      <c r="DK33" s="84"/>
      <c r="DL33" s="84"/>
      <c r="DM33" s="84"/>
      <c r="DN33" s="84"/>
      <c r="DO33" s="84"/>
      <c r="DP33" s="84"/>
      <c r="DQ33" s="84"/>
      <c r="DR33" s="85"/>
      <c r="DS33" s="47"/>
      <c r="DT33" s="115">
        <f>BS33*BD33+CW33+CX33+DI33</f>
        <v>13251.8</v>
      </c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80"/>
      <c r="EQ33" s="80"/>
      <c r="ER33" s="80"/>
      <c r="ES33" s="80"/>
      <c r="ET33" s="80"/>
      <c r="EU33" s="80"/>
      <c r="EV33" s="80"/>
      <c r="EW33" s="80"/>
      <c r="EX33" s="80"/>
      <c r="EY33" s="80"/>
      <c r="EZ33" s="80"/>
      <c r="FA33" s="80"/>
      <c r="FB33" s="80"/>
      <c r="FC33" s="80"/>
      <c r="FD33" s="80"/>
      <c r="FE33" s="81"/>
    </row>
    <row r="34" spans="1:162" s="15" customFormat="1" x14ac:dyDescent="0.2">
      <c r="A34" s="64"/>
      <c r="B34" s="65"/>
      <c r="C34" s="65"/>
      <c r="D34" s="65"/>
      <c r="E34" s="65"/>
      <c r="F34" s="65"/>
      <c r="G34" s="66"/>
      <c r="H34" s="59"/>
      <c r="I34" s="59"/>
      <c r="J34" s="59"/>
      <c r="K34" s="59"/>
      <c r="L34" s="59"/>
      <c r="M34" s="59"/>
      <c r="N34" s="59"/>
      <c r="O34" s="59"/>
      <c r="P34" s="106" t="s">
        <v>47</v>
      </c>
      <c r="Q34" s="107"/>
      <c r="R34" s="107"/>
      <c r="S34" s="107"/>
      <c r="T34" s="107"/>
      <c r="U34" s="107"/>
      <c r="V34" s="107"/>
      <c r="W34" s="107"/>
      <c r="X34" s="107"/>
      <c r="Y34" s="108"/>
      <c r="Z34" s="186" t="s">
        <v>85</v>
      </c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8"/>
      <c r="BD34" s="109">
        <v>0.5</v>
      </c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1"/>
      <c r="BS34" s="112">
        <v>16074</v>
      </c>
      <c r="BT34" s="113"/>
      <c r="BU34" s="113"/>
      <c r="BV34" s="113"/>
      <c r="BW34" s="113"/>
      <c r="BX34" s="113"/>
      <c r="BY34" s="113"/>
      <c r="BZ34" s="113"/>
      <c r="CA34" s="113"/>
      <c r="CB34" s="113"/>
      <c r="CC34" s="113"/>
      <c r="CD34" s="113"/>
      <c r="CE34" s="113"/>
      <c r="CF34" s="113"/>
      <c r="CG34" s="114"/>
      <c r="CH34" s="63"/>
      <c r="CI34" s="60"/>
      <c r="CJ34" s="60"/>
      <c r="CK34" s="61"/>
      <c r="CL34" s="62"/>
      <c r="CM34" s="62"/>
      <c r="CN34" s="62"/>
      <c r="CO34" s="62"/>
      <c r="CP34" s="62"/>
      <c r="CQ34" s="62"/>
      <c r="CR34" s="62"/>
      <c r="CS34" s="62"/>
      <c r="CT34" s="62"/>
      <c r="CU34" s="63"/>
      <c r="CV34" s="63"/>
      <c r="CW34" s="60"/>
      <c r="CX34" s="61"/>
      <c r="CY34" s="62"/>
      <c r="CZ34" s="62"/>
      <c r="DA34" s="62"/>
      <c r="DB34" s="62"/>
      <c r="DC34" s="62"/>
      <c r="DD34" s="62"/>
      <c r="DE34" s="62"/>
      <c r="DF34" s="62"/>
      <c r="DG34" s="62"/>
      <c r="DH34" s="63"/>
      <c r="DI34" s="61"/>
      <c r="DJ34" s="62"/>
      <c r="DK34" s="62"/>
      <c r="DL34" s="62"/>
      <c r="DM34" s="62"/>
      <c r="DN34" s="62"/>
      <c r="DO34" s="62"/>
      <c r="DP34" s="62"/>
      <c r="DQ34" s="62"/>
      <c r="DR34" s="63"/>
      <c r="DS34" s="60"/>
      <c r="DT34" s="115">
        <v>8037</v>
      </c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  <c r="EM34" s="116"/>
      <c r="EN34" s="116"/>
      <c r="EO34" s="116"/>
      <c r="EP34" s="116"/>
      <c r="EQ34" s="116"/>
      <c r="ER34" s="116"/>
      <c r="ES34" s="116"/>
      <c r="ET34" s="80"/>
      <c r="EU34" s="80"/>
      <c r="EV34" s="80"/>
      <c r="EW34" s="80"/>
      <c r="EX34" s="80"/>
      <c r="EY34" s="80"/>
      <c r="EZ34" s="80"/>
      <c r="FA34" s="80"/>
      <c r="FB34" s="80"/>
      <c r="FC34" s="80"/>
      <c r="FD34" s="80"/>
      <c r="FE34" s="81"/>
    </row>
    <row r="35" spans="1:162" s="15" customFormat="1" ht="12" customHeight="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4" t="s">
        <v>47</v>
      </c>
      <c r="Q35" s="164"/>
      <c r="R35" s="164"/>
      <c r="S35" s="164"/>
      <c r="T35" s="164"/>
      <c r="U35" s="164"/>
      <c r="V35" s="164"/>
      <c r="W35" s="164"/>
      <c r="X35" s="164"/>
      <c r="Y35" s="164"/>
      <c r="Z35" s="165" t="s">
        <v>76</v>
      </c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5"/>
      <c r="BC35" s="165"/>
      <c r="BD35" s="166">
        <v>1</v>
      </c>
      <c r="BE35" s="166"/>
      <c r="BF35" s="166"/>
      <c r="BG35" s="166"/>
      <c r="BH35" s="166"/>
      <c r="BI35" s="166"/>
      <c r="BJ35" s="166"/>
      <c r="BK35" s="166"/>
      <c r="BL35" s="166"/>
      <c r="BM35" s="166"/>
      <c r="BN35" s="166"/>
      <c r="BO35" s="166"/>
      <c r="BP35" s="166"/>
      <c r="BQ35" s="166"/>
      <c r="BR35" s="166"/>
      <c r="BS35" s="141">
        <v>16053</v>
      </c>
      <c r="BT35" s="141"/>
      <c r="BU35" s="141"/>
      <c r="BV35" s="141"/>
      <c r="BW35" s="141"/>
      <c r="BX35" s="141"/>
      <c r="BY35" s="141"/>
      <c r="BZ35" s="141"/>
      <c r="CA35" s="141"/>
      <c r="CB35" s="141"/>
      <c r="CC35" s="141"/>
      <c r="CD35" s="141"/>
      <c r="CE35" s="141"/>
      <c r="CF35" s="141"/>
      <c r="CG35" s="141"/>
      <c r="CH35" s="17"/>
      <c r="CI35" s="16"/>
      <c r="CJ35" s="16"/>
      <c r="CK35" s="141"/>
      <c r="CL35" s="141"/>
      <c r="CM35" s="141"/>
      <c r="CN35" s="141"/>
      <c r="CO35" s="141"/>
      <c r="CP35" s="141"/>
      <c r="CQ35" s="141"/>
      <c r="CR35" s="141"/>
      <c r="CS35" s="141"/>
      <c r="CT35" s="141"/>
      <c r="CU35" s="141"/>
      <c r="CV35" s="53"/>
      <c r="CW35" s="36"/>
      <c r="CX35" s="83"/>
      <c r="CY35" s="84"/>
      <c r="CZ35" s="84"/>
      <c r="DA35" s="84"/>
      <c r="DB35" s="84"/>
      <c r="DC35" s="84"/>
      <c r="DD35" s="84"/>
      <c r="DE35" s="84"/>
      <c r="DF35" s="84"/>
      <c r="DG35" s="84"/>
      <c r="DH35" s="85"/>
      <c r="DI35" s="141"/>
      <c r="DJ35" s="141"/>
      <c r="DK35" s="141"/>
      <c r="DL35" s="141"/>
      <c r="DM35" s="141"/>
      <c r="DN35" s="141"/>
      <c r="DO35" s="141"/>
      <c r="DP35" s="141"/>
      <c r="DQ35" s="141"/>
      <c r="DR35" s="141"/>
      <c r="DS35" s="141"/>
      <c r="DT35" s="142">
        <f>BS35*BD35</f>
        <v>16053</v>
      </c>
      <c r="DU35" s="142"/>
      <c r="DV35" s="142"/>
      <c r="DW35" s="142"/>
      <c r="DX35" s="142"/>
      <c r="DY35" s="142"/>
      <c r="DZ35" s="142"/>
      <c r="EA35" s="142"/>
      <c r="EB35" s="142"/>
      <c r="EC35" s="142"/>
      <c r="ED35" s="142"/>
      <c r="EE35" s="142"/>
      <c r="EF35" s="142"/>
      <c r="EG35" s="142"/>
      <c r="EH35" s="142"/>
      <c r="EI35" s="142"/>
      <c r="EJ35" s="142"/>
      <c r="EK35" s="142"/>
      <c r="EL35" s="142"/>
      <c r="EM35" s="142"/>
      <c r="EN35" s="142"/>
      <c r="EO35" s="142"/>
      <c r="EP35" s="142"/>
      <c r="EQ35" s="123"/>
      <c r="ER35" s="123"/>
      <c r="ES35" s="123"/>
      <c r="ET35" s="123"/>
      <c r="EU35" s="123"/>
      <c r="EV35" s="123"/>
      <c r="EW35" s="123"/>
      <c r="EX35" s="123"/>
      <c r="EY35" s="123"/>
      <c r="EZ35" s="123"/>
      <c r="FA35" s="123"/>
      <c r="FB35" s="123"/>
      <c r="FC35" s="123"/>
      <c r="FD35" s="123"/>
      <c r="FE35" s="123"/>
    </row>
    <row r="36" spans="1:162" s="15" customFormat="1" ht="12.75" customHeight="1" x14ac:dyDescent="0.2">
      <c r="A36" s="171" t="s">
        <v>36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5">
        <f>SUM(BD27:BR35)</f>
        <v>30.99</v>
      </c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4">
        <f>SUM(CH27:CH35)</f>
        <v>0</v>
      </c>
      <c r="CI36" s="14">
        <f>SUM(CI27:CI35)</f>
        <v>129886.85</v>
      </c>
      <c r="CJ36" s="14">
        <f>SUM(CJ27:CJ35)</f>
        <v>5700</v>
      </c>
      <c r="CK36" s="118">
        <f>SUM(CK27:CU35)</f>
        <v>0</v>
      </c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54">
        <v>3214.8</v>
      </c>
      <c r="CW36" s="37">
        <f>SUM(CW27:CW35)</f>
        <v>2000</v>
      </c>
      <c r="CX36" s="119">
        <f>SUM(CX27:DH35)</f>
        <v>22503.100000000002</v>
      </c>
      <c r="CY36" s="120"/>
      <c r="CZ36" s="120"/>
      <c r="DA36" s="120"/>
      <c r="DB36" s="120"/>
      <c r="DC36" s="120"/>
      <c r="DD36" s="120"/>
      <c r="DE36" s="120"/>
      <c r="DF36" s="120"/>
      <c r="DG36" s="120"/>
      <c r="DH36" s="121"/>
      <c r="DI36" s="118">
        <f>SUM(DI27:DS35)</f>
        <v>18485.100000000002</v>
      </c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22">
        <f>SUM(DT27:EP35)</f>
        <v>683234.99</v>
      </c>
      <c r="DU36" s="122"/>
      <c r="DV36" s="122"/>
      <c r="DW36" s="122"/>
      <c r="DX36" s="122"/>
      <c r="DY36" s="122"/>
      <c r="DZ36" s="122"/>
      <c r="EA36" s="122"/>
      <c r="EB36" s="122"/>
      <c r="EC36" s="122"/>
      <c r="ED36" s="122"/>
      <c r="EE36" s="122"/>
      <c r="EF36" s="122"/>
      <c r="EG36" s="122"/>
      <c r="EH36" s="122"/>
      <c r="EI36" s="122"/>
      <c r="EJ36" s="122"/>
      <c r="EK36" s="122"/>
      <c r="EL36" s="122"/>
      <c r="EM36" s="122"/>
      <c r="EN36" s="122"/>
      <c r="EO36" s="122"/>
      <c r="EP36" s="122"/>
      <c r="EQ36" s="170"/>
      <c r="ER36" s="170"/>
      <c r="ES36" s="170"/>
      <c r="ET36" s="170"/>
      <c r="EU36" s="170"/>
      <c r="EV36" s="170"/>
      <c r="EW36" s="170"/>
      <c r="EX36" s="170"/>
      <c r="EY36" s="170"/>
      <c r="EZ36" s="170"/>
      <c r="FA36" s="170"/>
      <c r="FB36" s="170"/>
      <c r="FC36" s="170"/>
      <c r="FD36" s="170"/>
      <c r="FE36" s="170"/>
    </row>
    <row r="37" spans="1:162" s="21" customFormat="1" ht="12.75" customHeight="1" x14ac:dyDescent="0.2">
      <c r="A37" s="163" t="s">
        <v>53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4" t="s">
        <v>54</v>
      </c>
      <c r="Q37" s="164"/>
      <c r="R37" s="164"/>
      <c r="S37" s="164"/>
      <c r="T37" s="164"/>
      <c r="U37" s="164"/>
      <c r="V37" s="164"/>
      <c r="W37" s="164"/>
      <c r="X37" s="164"/>
      <c r="Y37" s="164"/>
      <c r="Z37" s="165" t="s">
        <v>55</v>
      </c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Y37" s="165"/>
      <c r="AZ37" s="165"/>
      <c r="BA37" s="165"/>
      <c r="BB37" s="165"/>
      <c r="BC37" s="165"/>
      <c r="BD37" s="166">
        <v>1.5</v>
      </c>
      <c r="BE37" s="166"/>
      <c r="BF37" s="166"/>
      <c r="BG37" s="166"/>
      <c r="BH37" s="166"/>
      <c r="BI37" s="166"/>
      <c r="BJ37" s="166"/>
      <c r="BK37" s="166"/>
      <c r="BL37" s="166"/>
      <c r="BM37" s="166"/>
      <c r="BN37" s="166"/>
      <c r="BO37" s="166"/>
      <c r="BP37" s="166"/>
      <c r="BQ37" s="166"/>
      <c r="BR37" s="166"/>
      <c r="BS37" s="141">
        <v>10593</v>
      </c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7"/>
      <c r="CI37" s="16"/>
      <c r="CJ37" s="16"/>
      <c r="CK37" s="141">
        <v>635.58000000000004</v>
      </c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53"/>
      <c r="CW37" s="36">
        <v>7500</v>
      </c>
      <c r="CX37" s="83">
        <v>317.79000000000002</v>
      </c>
      <c r="CY37" s="84"/>
      <c r="CZ37" s="84"/>
      <c r="DA37" s="84"/>
      <c r="DB37" s="84"/>
      <c r="DC37" s="84"/>
      <c r="DD37" s="84"/>
      <c r="DE37" s="84"/>
      <c r="DF37" s="84"/>
      <c r="DG37" s="84"/>
      <c r="DH37" s="85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2">
        <f>BS37*BD37+CK37+CW37+CX37</f>
        <v>24342.870000000003</v>
      </c>
      <c r="DU37" s="142"/>
      <c r="DV37" s="142"/>
      <c r="DW37" s="142"/>
      <c r="DX37" s="142"/>
      <c r="DY37" s="142"/>
      <c r="DZ37" s="142"/>
      <c r="EA37" s="142"/>
      <c r="EB37" s="142"/>
      <c r="EC37" s="142"/>
      <c r="ED37" s="142"/>
      <c r="EE37" s="142"/>
      <c r="EF37" s="142"/>
      <c r="EG37" s="142"/>
      <c r="EH37" s="142"/>
      <c r="EI37" s="142"/>
      <c r="EJ37" s="142"/>
      <c r="EK37" s="142"/>
      <c r="EL37" s="142"/>
      <c r="EM37" s="142"/>
      <c r="EN37" s="142"/>
      <c r="EO37" s="142"/>
      <c r="EP37" s="142"/>
      <c r="EQ37" s="123" t="s">
        <v>78</v>
      </c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</row>
    <row r="38" spans="1:162" s="15" customFormat="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4" t="s">
        <v>54</v>
      </c>
      <c r="Q38" s="164"/>
      <c r="R38" s="164"/>
      <c r="S38" s="164"/>
      <c r="T38" s="164"/>
      <c r="U38" s="164"/>
      <c r="V38" s="164"/>
      <c r="W38" s="164"/>
      <c r="X38" s="164"/>
      <c r="Y38" s="164"/>
      <c r="Z38" s="165" t="s">
        <v>56</v>
      </c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6">
        <v>2</v>
      </c>
      <c r="BE38" s="166"/>
      <c r="BF38" s="166"/>
      <c r="BG38" s="166"/>
      <c r="BH38" s="166"/>
      <c r="BI38" s="166"/>
      <c r="BJ38" s="166"/>
      <c r="BK38" s="166"/>
      <c r="BL38" s="166"/>
      <c r="BM38" s="166"/>
      <c r="BN38" s="166"/>
      <c r="BO38" s="166"/>
      <c r="BP38" s="166"/>
      <c r="BQ38" s="166"/>
      <c r="BR38" s="166"/>
      <c r="BS38" s="141">
        <v>10418</v>
      </c>
      <c r="BT38" s="141"/>
      <c r="BU38" s="141"/>
      <c r="BV38" s="141"/>
      <c r="BW38" s="141"/>
      <c r="BX38" s="141"/>
      <c r="BY38" s="141"/>
      <c r="BZ38" s="141"/>
      <c r="CA38" s="141"/>
      <c r="CB38" s="141"/>
      <c r="CC38" s="141"/>
      <c r="CD38" s="141"/>
      <c r="CE38" s="141"/>
      <c r="CF38" s="141"/>
      <c r="CG38" s="141"/>
      <c r="CH38" s="17"/>
      <c r="CI38" s="16"/>
      <c r="CJ38" s="16"/>
      <c r="CK38" s="141"/>
      <c r="CL38" s="141"/>
      <c r="CM38" s="141"/>
      <c r="CN38" s="141"/>
      <c r="CO38" s="141"/>
      <c r="CP38" s="141"/>
      <c r="CQ38" s="141"/>
      <c r="CR38" s="141"/>
      <c r="CS38" s="141"/>
      <c r="CT38" s="141"/>
      <c r="CU38" s="141"/>
      <c r="CV38" s="53"/>
      <c r="CW38" s="36"/>
      <c r="CX38" s="83"/>
      <c r="CY38" s="84"/>
      <c r="CZ38" s="84"/>
      <c r="DA38" s="84"/>
      <c r="DB38" s="84"/>
      <c r="DC38" s="84"/>
      <c r="DD38" s="84"/>
      <c r="DE38" s="84"/>
      <c r="DF38" s="84"/>
      <c r="DG38" s="84"/>
      <c r="DH38" s="85"/>
      <c r="DI38" s="141"/>
      <c r="DJ38" s="141"/>
      <c r="DK38" s="141"/>
      <c r="DL38" s="141"/>
      <c r="DM38" s="141"/>
      <c r="DN38" s="141"/>
      <c r="DO38" s="141"/>
      <c r="DP38" s="141"/>
      <c r="DQ38" s="141"/>
      <c r="DR38" s="141"/>
      <c r="DS38" s="141"/>
      <c r="DT38" s="142">
        <f>BS38*BD38+CW38</f>
        <v>20836</v>
      </c>
      <c r="DU38" s="142"/>
      <c r="DV38" s="142"/>
      <c r="DW38" s="142"/>
      <c r="DX38" s="142"/>
      <c r="DY38" s="142"/>
      <c r="DZ38" s="142"/>
      <c r="EA38" s="142"/>
      <c r="EB38" s="142"/>
      <c r="EC38" s="142"/>
      <c r="ED38" s="142"/>
      <c r="EE38" s="142"/>
      <c r="EF38" s="142"/>
      <c r="EG38" s="142"/>
      <c r="EH38" s="142"/>
      <c r="EI38" s="142"/>
      <c r="EJ38" s="142"/>
      <c r="EK38" s="142"/>
      <c r="EL38" s="142"/>
      <c r="EM38" s="142"/>
      <c r="EN38" s="142"/>
      <c r="EO38" s="142"/>
      <c r="EP38" s="142"/>
      <c r="EQ38" s="123"/>
      <c r="ER38" s="123"/>
      <c r="ES38" s="123"/>
      <c r="ET38" s="123"/>
      <c r="EU38" s="123"/>
      <c r="EV38" s="123"/>
      <c r="EW38" s="123"/>
      <c r="EX38" s="123"/>
      <c r="EY38" s="123"/>
      <c r="EZ38" s="123"/>
      <c r="FA38" s="123"/>
      <c r="FB38" s="123"/>
      <c r="FC38" s="123"/>
      <c r="FD38" s="123"/>
      <c r="FE38" s="123"/>
    </row>
    <row r="39" spans="1:162" s="15" customFormat="1" ht="12.75" customHeight="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4" t="s">
        <v>54</v>
      </c>
      <c r="Q39" s="164"/>
      <c r="R39" s="164"/>
      <c r="S39" s="164"/>
      <c r="T39" s="164"/>
      <c r="U39" s="164"/>
      <c r="V39" s="164"/>
      <c r="W39" s="164"/>
      <c r="X39" s="164"/>
      <c r="Y39" s="164"/>
      <c r="Z39" s="176" t="s">
        <v>57</v>
      </c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66">
        <v>0.25</v>
      </c>
      <c r="BE39" s="166"/>
      <c r="BF39" s="166"/>
      <c r="BG39" s="166"/>
      <c r="BH39" s="166"/>
      <c r="BI39" s="166"/>
      <c r="BJ39" s="166"/>
      <c r="BK39" s="166"/>
      <c r="BL39" s="166"/>
      <c r="BM39" s="166"/>
      <c r="BN39" s="166"/>
      <c r="BO39" s="166"/>
      <c r="BP39" s="166"/>
      <c r="BQ39" s="166"/>
      <c r="BR39" s="166"/>
      <c r="BS39" s="141">
        <v>10418</v>
      </c>
      <c r="BT39" s="141"/>
      <c r="BU39" s="141"/>
      <c r="BV39" s="141"/>
      <c r="BW39" s="141"/>
      <c r="BX39" s="141"/>
      <c r="BY39" s="141"/>
      <c r="BZ39" s="141"/>
      <c r="CA39" s="141"/>
      <c r="CB39" s="141"/>
      <c r="CC39" s="141"/>
      <c r="CD39" s="141"/>
      <c r="CE39" s="141"/>
      <c r="CF39" s="141"/>
      <c r="CG39" s="141"/>
      <c r="CH39" s="17"/>
      <c r="CI39" s="16"/>
      <c r="CJ39" s="16"/>
      <c r="CK39" s="141"/>
      <c r="CL39" s="141"/>
      <c r="CM39" s="141"/>
      <c r="CN39" s="141"/>
      <c r="CO39" s="141"/>
      <c r="CP39" s="141"/>
      <c r="CQ39" s="141"/>
      <c r="CR39" s="141"/>
      <c r="CS39" s="141"/>
      <c r="CT39" s="141"/>
      <c r="CU39" s="141"/>
      <c r="CV39" s="53"/>
      <c r="CW39" s="36"/>
      <c r="CX39" s="83">
        <v>78.14</v>
      </c>
      <c r="CY39" s="84"/>
      <c r="CZ39" s="84"/>
      <c r="DA39" s="84"/>
      <c r="DB39" s="84"/>
      <c r="DC39" s="84"/>
      <c r="DD39" s="84"/>
      <c r="DE39" s="84"/>
      <c r="DF39" s="84"/>
      <c r="DG39" s="84"/>
      <c r="DH39" s="85"/>
      <c r="DI39" s="141"/>
      <c r="DJ39" s="141"/>
      <c r="DK39" s="141"/>
      <c r="DL39" s="141"/>
      <c r="DM39" s="141"/>
      <c r="DN39" s="141"/>
      <c r="DO39" s="141"/>
      <c r="DP39" s="141"/>
      <c r="DQ39" s="141"/>
      <c r="DR39" s="141"/>
      <c r="DS39" s="141"/>
      <c r="DT39" s="142">
        <f>BS39*BD39+CX39</f>
        <v>2682.64</v>
      </c>
      <c r="DU39" s="142"/>
      <c r="DV39" s="142"/>
      <c r="DW39" s="142"/>
      <c r="DX39" s="142"/>
      <c r="DY39" s="142"/>
      <c r="DZ39" s="142"/>
      <c r="EA39" s="142"/>
      <c r="EB39" s="142"/>
      <c r="EC39" s="142"/>
      <c r="ED39" s="142"/>
      <c r="EE39" s="142"/>
      <c r="EF39" s="142"/>
      <c r="EG39" s="142"/>
      <c r="EH39" s="142"/>
      <c r="EI39" s="142"/>
      <c r="EJ39" s="142"/>
      <c r="EK39" s="142"/>
      <c r="EL39" s="142"/>
      <c r="EM39" s="142"/>
      <c r="EN39" s="142"/>
      <c r="EO39" s="142"/>
      <c r="EP39" s="142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</row>
    <row r="40" spans="1:162" s="15" customFormat="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4" t="s">
        <v>54</v>
      </c>
      <c r="Q40" s="164"/>
      <c r="R40" s="164"/>
      <c r="S40" s="164"/>
      <c r="T40" s="164"/>
      <c r="U40" s="164"/>
      <c r="V40" s="164"/>
      <c r="W40" s="164"/>
      <c r="X40" s="164"/>
      <c r="Y40" s="164"/>
      <c r="Z40" s="165" t="s">
        <v>58</v>
      </c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/>
      <c r="BD40" s="166">
        <v>1</v>
      </c>
      <c r="BE40" s="166"/>
      <c r="BF40" s="166"/>
      <c r="BG40" s="166"/>
      <c r="BH40" s="166"/>
      <c r="BI40" s="166"/>
      <c r="BJ40" s="166"/>
      <c r="BK40" s="166"/>
      <c r="BL40" s="166"/>
      <c r="BM40" s="166"/>
      <c r="BN40" s="166"/>
      <c r="BO40" s="166"/>
      <c r="BP40" s="166"/>
      <c r="BQ40" s="166"/>
      <c r="BR40" s="166"/>
      <c r="BS40" s="141">
        <v>10418</v>
      </c>
      <c r="BT40" s="141"/>
      <c r="BU40" s="141"/>
      <c r="BV40" s="141"/>
      <c r="BW40" s="141"/>
      <c r="BX40" s="141"/>
      <c r="BY40" s="141"/>
      <c r="BZ40" s="141"/>
      <c r="CA40" s="141"/>
      <c r="CB40" s="141"/>
      <c r="CC40" s="141"/>
      <c r="CD40" s="141"/>
      <c r="CE40" s="141"/>
      <c r="CF40" s="141"/>
      <c r="CG40" s="141"/>
      <c r="CH40" s="17"/>
      <c r="CI40" s="16"/>
      <c r="CJ40" s="16"/>
      <c r="CK40" s="141"/>
      <c r="CL40" s="141"/>
      <c r="CM40" s="141"/>
      <c r="CN40" s="141"/>
      <c r="CO40" s="141"/>
      <c r="CP40" s="141"/>
      <c r="CQ40" s="141"/>
      <c r="CR40" s="141"/>
      <c r="CS40" s="141"/>
      <c r="CT40" s="141"/>
      <c r="CU40" s="141"/>
      <c r="CV40" s="53"/>
      <c r="CW40" s="36"/>
      <c r="CX40" s="83">
        <v>312.54000000000002</v>
      </c>
      <c r="CY40" s="84"/>
      <c r="CZ40" s="84"/>
      <c r="DA40" s="84"/>
      <c r="DB40" s="84"/>
      <c r="DC40" s="84"/>
      <c r="DD40" s="84"/>
      <c r="DE40" s="84"/>
      <c r="DF40" s="84"/>
      <c r="DG40" s="84"/>
      <c r="DH40" s="85"/>
      <c r="DI40" s="141"/>
      <c r="DJ40" s="141"/>
      <c r="DK40" s="141"/>
      <c r="DL40" s="141"/>
      <c r="DM40" s="141"/>
      <c r="DN40" s="141"/>
      <c r="DO40" s="141"/>
      <c r="DP40" s="141"/>
      <c r="DQ40" s="141"/>
      <c r="DR40" s="141"/>
      <c r="DS40" s="141"/>
      <c r="DT40" s="142">
        <f>BS40*BD40+CX40</f>
        <v>10730.54</v>
      </c>
      <c r="DU40" s="142"/>
      <c r="DV40" s="142"/>
      <c r="DW40" s="142"/>
      <c r="DX40" s="142"/>
      <c r="DY40" s="142"/>
      <c r="DZ40" s="142"/>
      <c r="EA40" s="142"/>
      <c r="EB40" s="142"/>
      <c r="EC40" s="142"/>
      <c r="ED40" s="142"/>
      <c r="EE40" s="142"/>
      <c r="EF40" s="142"/>
      <c r="EG40" s="142"/>
      <c r="EH40" s="142"/>
      <c r="EI40" s="142"/>
      <c r="EJ40" s="142"/>
      <c r="EK40" s="142"/>
      <c r="EL40" s="142"/>
      <c r="EM40" s="142"/>
      <c r="EN40" s="142"/>
      <c r="EO40" s="142"/>
      <c r="EP40" s="142"/>
      <c r="EQ40" s="123"/>
      <c r="ER40" s="123"/>
      <c r="ES40" s="123"/>
      <c r="ET40" s="123"/>
      <c r="EU40" s="123"/>
      <c r="EV40" s="123"/>
      <c r="EW40" s="123"/>
      <c r="EX40" s="123"/>
      <c r="EY40" s="123"/>
      <c r="EZ40" s="123"/>
      <c r="FA40" s="123"/>
      <c r="FB40" s="123"/>
      <c r="FC40" s="123"/>
      <c r="FD40" s="123"/>
      <c r="FE40" s="123"/>
    </row>
    <row r="41" spans="1:162" s="15" customFormat="1" ht="25.5" customHeight="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4" t="s">
        <v>54</v>
      </c>
      <c r="Q41" s="164"/>
      <c r="R41" s="164"/>
      <c r="S41" s="164"/>
      <c r="T41" s="164"/>
      <c r="U41" s="164"/>
      <c r="V41" s="164"/>
      <c r="W41" s="164"/>
      <c r="X41" s="164"/>
      <c r="Y41" s="164"/>
      <c r="Z41" s="165" t="s">
        <v>59</v>
      </c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5"/>
      <c r="BC41" s="165"/>
      <c r="BD41" s="166">
        <v>1</v>
      </c>
      <c r="BE41" s="166"/>
      <c r="BF41" s="166"/>
      <c r="BG41" s="166"/>
      <c r="BH41" s="166"/>
      <c r="BI41" s="166"/>
      <c r="BJ41" s="166"/>
      <c r="BK41" s="166"/>
      <c r="BL41" s="166"/>
      <c r="BM41" s="166"/>
      <c r="BN41" s="166"/>
      <c r="BO41" s="166"/>
      <c r="BP41" s="166"/>
      <c r="BQ41" s="166"/>
      <c r="BR41" s="166"/>
      <c r="BS41" s="141">
        <v>10593</v>
      </c>
      <c r="BT41" s="141"/>
      <c r="BU41" s="141"/>
      <c r="BV41" s="141"/>
      <c r="BW41" s="141"/>
      <c r="BX41" s="141"/>
      <c r="BY41" s="141"/>
      <c r="BZ41" s="141"/>
      <c r="CA41" s="141"/>
      <c r="CB41" s="141"/>
      <c r="CC41" s="141"/>
      <c r="CD41" s="141"/>
      <c r="CE41" s="141"/>
      <c r="CF41" s="141"/>
      <c r="CG41" s="141"/>
      <c r="CH41" s="17"/>
      <c r="CI41" s="16"/>
      <c r="CJ41" s="16"/>
      <c r="CK41" s="141"/>
      <c r="CL41" s="141"/>
      <c r="CM41" s="141"/>
      <c r="CN41" s="141"/>
      <c r="CO41" s="141"/>
      <c r="CP41" s="141"/>
      <c r="CQ41" s="141"/>
      <c r="CR41" s="141"/>
      <c r="CS41" s="141"/>
      <c r="CT41" s="141"/>
      <c r="CU41" s="141"/>
      <c r="CV41" s="53"/>
      <c r="CW41" s="36"/>
      <c r="CX41" s="83">
        <v>741.51</v>
      </c>
      <c r="CY41" s="84"/>
      <c r="CZ41" s="84"/>
      <c r="DA41" s="84"/>
      <c r="DB41" s="84"/>
      <c r="DC41" s="84"/>
      <c r="DD41" s="84"/>
      <c r="DE41" s="84"/>
      <c r="DF41" s="84"/>
      <c r="DG41" s="84"/>
      <c r="DH41" s="85"/>
      <c r="DI41" s="141"/>
      <c r="DJ41" s="141"/>
      <c r="DK41" s="141"/>
      <c r="DL41" s="141"/>
      <c r="DM41" s="141"/>
      <c r="DN41" s="141"/>
      <c r="DO41" s="141"/>
      <c r="DP41" s="141"/>
      <c r="DQ41" s="141"/>
      <c r="DR41" s="141"/>
      <c r="DS41" s="141"/>
      <c r="DT41" s="142">
        <f>BS41*BD41+CX41</f>
        <v>11334.51</v>
      </c>
      <c r="DU41" s="142"/>
      <c r="DV41" s="142"/>
      <c r="DW41" s="142"/>
      <c r="DX41" s="142"/>
      <c r="DY41" s="142"/>
      <c r="DZ41" s="142"/>
      <c r="EA41" s="142"/>
      <c r="EB41" s="142"/>
      <c r="EC41" s="142"/>
      <c r="ED41" s="142"/>
      <c r="EE41" s="142"/>
      <c r="EF41" s="142"/>
      <c r="EG41" s="142"/>
      <c r="EH41" s="142"/>
      <c r="EI41" s="142"/>
      <c r="EJ41" s="142"/>
      <c r="EK41" s="142"/>
      <c r="EL41" s="142"/>
      <c r="EM41" s="142"/>
      <c r="EN41" s="142"/>
      <c r="EO41" s="142"/>
      <c r="EP41" s="142"/>
      <c r="EQ41" s="123"/>
      <c r="ER41" s="123"/>
      <c r="ES41" s="123"/>
      <c r="ET41" s="123"/>
      <c r="EU41" s="123"/>
      <c r="EV41" s="123"/>
      <c r="EW41" s="123"/>
      <c r="EX41" s="123"/>
      <c r="EY41" s="123"/>
      <c r="EZ41" s="123"/>
      <c r="FA41" s="123"/>
      <c r="FB41" s="123"/>
      <c r="FC41" s="123"/>
      <c r="FD41" s="123"/>
      <c r="FE41" s="123"/>
    </row>
    <row r="42" spans="1:162" s="15" customFormat="1" ht="12.75" customHeight="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4" t="s">
        <v>54</v>
      </c>
      <c r="Q42" s="164"/>
      <c r="R42" s="164"/>
      <c r="S42" s="164"/>
      <c r="T42" s="164"/>
      <c r="U42" s="164"/>
      <c r="V42" s="164"/>
      <c r="W42" s="164"/>
      <c r="X42" s="164"/>
      <c r="Y42" s="164"/>
      <c r="Z42" s="165" t="s">
        <v>60</v>
      </c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5"/>
      <c r="BC42" s="165"/>
      <c r="BD42" s="166">
        <v>7</v>
      </c>
      <c r="BE42" s="166"/>
      <c r="BF42" s="166"/>
      <c r="BG42" s="166"/>
      <c r="BH42" s="166"/>
      <c r="BI42" s="166"/>
      <c r="BJ42" s="166"/>
      <c r="BK42" s="166"/>
      <c r="BL42" s="166"/>
      <c r="BM42" s="166"/>
      <c r="BN42" s="166"/>
      <c r="BO42" s="166"/>
      <c r="BP42" s="166"/>
      <c r="BQ42" s="166"/>
      <c r="BR42" s="166"/>
      <c r="BS42" s="141">
        <v>10418</v>
      </c>
      <c r="BT42" s="141"/>
      <c r="BU42" s="141"/>
      <c r="BV42" s="141"/>
      <c r="BW42" s="141"/>
      <c r="BX42" s="141"/>
      <c r="BY42" s="141"/>
      <c r="BZ42" s="141"/>
      <c r="CA42" s="141"/>
      <c r="CB42" s="141"/>
      <c r="CC42" s="141"/>
      <c r="CD42" s="141"/>
      <c r="CE42" s="141"/>
      <c r="CF42" s="141"/>
      <c r="CG42" s="141"/>
      <c r="CH42" s="17"/>
      <c r="CI42" s="16"/>
      <c r="CJ42" s="16"/>
      <c r="CK42" s="142">
        <v>2917.04</v>
      </c>
      <c r="CL42" s="142"/>
      <c r="CM42" s="142"/>
      <c r="CN42" s="142"/>
      <c r="CO42" s="142"/>
      <c r="CP42" s="142"/>
      <c r="CQ42" s="142"/>
      <c r="CR42" s="142"/>
      <c r="CS42" s="142"/>
      <c r="CT42" s="142"/>
      <c r="CU42" s="142"/>
      <c r="CV42" s="57"/>
      <c r="CW42" s="38"/>
      <c r="CX42" s="83">
        <v>625.08000000000004</v>
      </c>
      <c r="CY42" s="84"/>
      <c r="CZ42" s="84"/>
      <c r="DA42" s="84"/>
      <c r="DB42" s="84"/>
      <c r="DC42" s="84"/>
      <c r="DD42" s="84"/>
      <c r="DE42" s="84"/>
      <c r="DF42" s="84"/>
      <c r="DG42" s="84"/>
      <c r="DH42" s="85"/>
      <c r="DI42" s="141"/>
      <c r="DJ42" s="141"/>
      <c r="DK42" s="141"/>
      <c r="DL42" s="141"/>
      <c r="DM42" s="141"/>
      <c r="DN42" s="141"/>
      <c r="DO42" s="141"/>
      <c r="DP42" s="141"/>
      <c r="DQ42" s="141"/>
      <c r="DR42" s="141"/>
      <c r="DS42" s="141"/>
      <c r="DT42" s="142">
        <f>BS42*BD42+CX42+CK42</f>
        <v>76468.12</v>
      </c>
      <c r="DU42" s="142"/>
      <c r="DV42" s="142"/>
      <c r="DW42" s="142"/>
      <c r="DX42" s="142"/>
      <c r="DY42" s="142"/>
      <c r="DZ42" s="142"/>
      <c r="EA42" s="142"/>
      <c r="EB42" s="142"/>
      <c r="EC42" s="142"/>
      <c r="ED42" s="142"/>
      <c r="EE42" s="142"/>
      <c r="EF42" s="142"/>
      <c r="EG42" s="142"/>
      <c r="EH42" s="142"/>
      <c r="EI42" s="142"/>
      <c r="EJ42" s="142"/>
      <c r="EK42" s="142"/>
      <c r="EL42" s="142"/>
      <c r="EM42" s="142"/>
      <c r="EN42" s="142"/>
      <c r="EO42" s="142"/>
      <c r="EP42" s="142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</row>
    <row r="43" spans="1:162" s="15" customFormat="1" ht="12.75" customHeight="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 t="s">
        <v>54</v>
      </c>
      <c r="Q43" s="164"/>
      <c r="R43" s="164"/>
      <c r="S43" s="164"/>
      <c r="T43" s="164"/>
      <c r="U43" s="164"/>
      <c r="V43" s="164"/>
      <c r="W43" s="164"/>
      <c r="X43" s="164"/>
      <c r="Y43" s="164"/>
      <c r="Z43" s="165" t="s">
        <v>61</v>
      </c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6">
        <v>1</v>
      </c>
      <c r="BE43" s="166"/>
      <c r="BF43" s="166"/>
      <c r="BG43" s="166"/>
      <c r="BH43" s="166"/>
      <c r="BI43" s="166"/>
      <c r="BJ43" s="166"/>
      <c r="BK43" s="166"/>
      <c r="BL43" s="166"/>
      <c r="BM43" s="166"/>
      <c r="BN43" s="166"/>
      <c r="BO43" s="166"/>
      <c r="BP43" s="166"/>
      <c r="BQ43" s="166"/>
      <c r="BR43" s="166"/>
      <c r="BS43" s="141">
        <v>9309</v>
      </c>
      <c r="BT43" s="141"/>
      <c r="BU43" s="141"/>
      <c r="BV43" s="141"/>
      <c r="BW43" s="141"/>
      <c r="BX43" s="141"/>
      <c r="BY43" s="141"/>
      <c r="BZ43" s="141"/>
      <c r="CA43" s="141"/>
      <c r="CB43" s="141"/>
      <c r="CC43" s="141"/>
      <c r="CD43" s="141"/>
      <c r="CE43" s="141"/>
      <c r="CF43" s="141"/>
      <c r="CG43" s="141"/>
      <c r="CH43" s="17"/>
      <c r="CI43" s="16"/>
      <c r="CJ43" s="16"/>
      <c r="CK43" s="141"/>
      <c r="CL43" s="141"/>
      <c r="CM43" s="141"/>
      <c r="CN43" s="141"/>
      <c r="CO43" s="141"/>
      <c r="CP43" s="141"/>
      <c r="CQ43" s="141"/>
      <c r="CR43" s="141"/>
      <c r="CS43" s="141"/>
      <c r="CT43" s="141"/>
      <c r="CU43" s="141"/>
      <c r="CV43" s="53"/>
      <c r="CW43" s="36"/>
      <c r="CX43" s="83"/>
      <c r="CY43" s="84"/>
      <c r="CZ43" s="84"/>
      <c r="DA43" s="84"/>
      <c r="DB43" s="84"/>
      <c r="DC43" s="84"/>
      <c r="DD43" s="84"/>
      <c r="DE43" s="84"/>
      <c r="DF43" s="84"/>
      <c r="DG43" s="84"/>
      <c r="DH43" s="85"/>
      <c r="DI43" s="141"/>
      <c r="DJ43" s="141"/>
      <c r="DK43" s="141"/>
      <c r="DL43" s="141"/>
      <c r="DM43" s="141"/>
      <c r="DN43" s="141"/>
      <c r="DO43" s="141"/>
      <c r="DP43" s="141"/>
      <c r="DQ43" s="141"/>
      <c r="DR43" s="141"/>
      <c r="DS43" s="141"/>
      <c r="DT43" s="142">
        <f>BS43*BD43+CX43</f>
        <v>9309</v>
      </c>
      <c r="DU43" s="142"/>
      <c r="DV43" s="142"/>
      <c r="DW43" s="142"/>
      <c r="DX43" s="142"/>
      <c r="DY43" s="142"/>
      <c r="DZ43" s="142"/>
      <c r="EA43" s="142"/>
      <c r="EB43" s="142"/>
      <c r="EC43" s="142"/>
      <c r="ED43" s="142"/>
      <c r="EE43" s="142"/>
      <c r="EF43" s="142"/>
      <c r="EG43" s="142"/>
      <c r="EH43" s="142"/>
      <c r="EI43" s="142"/>
      <c r="EJ43" s="142"/>
      <c r="EK43" s="142"/>
      <c r="EL43" s="142"/>
      <c r="EM43" s="142"/>
      <c r="EN43" s="142"/>
      <c r="EO43" s="142"/>
      <c r="EP43" s="142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</row>
    <row r="44" spans="1:162" s="15" customFormat="1" ht="12.75" customHeight="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4" t="s">
        <v>54</v>
      </c>
      <c r="Q44" s="164"/>
      <c r="R44" s="164"/>
      <c r="S44" s="164"/>
      <c r="T44" s="164"/>
      <c r="U44" s="164"/>
      <c r="V44" s="164"/>
      <c r="W44" s="164"/>
      <c r="X44" s="164"/>
      <c r="Y44" s="164"/>
      <c r="Z44" s="165" t="s">
        <v>62</v>
      </c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5"/>
      <c r="BC44" s="165"/>
      <c r="BD44" s="166">
        <v>4</v>
      </c>
      <c r="BE44" s="166"/>
      <c r="BF44" s="166"/>
      <c r="BG44" s="166"/>
      <c r="BH44" s="166"/>
      <c r="BI44" s="166"/>
      <c r="BJ44" s="166"/>
      <c r="BK44" s="166"/>
      <c r="BL44" s="166"/>
      <c r="BM44" s="166"/>
      <c r="BN44" s="166"/>
      <c r="BO44" s="166"/>
      <c r="BP44" s="166"/>
      <c r="BQ44" s="166"/>
      <c r="BR44" s="166"/>
      <c r="BS44" s="141">
        <v>10418</v>
      </c>
      <c r="BT44" s="141"/>
      <c r="BU44" s="141"/>
      <c r="BV44" s="141"/>
      <c r="BW44" s="141"/>
      <c r="BX44" s="141"/>
      <c r="BY44" s="141"/>
      <c r="BZ44" s="141"/>
      <c r="CA44" s="141"/>
      <c r="CB44" s="141"/>
      <c r="CC44" s="141"/>
      <c r="CD44" s="141"/>
      <c r="CE44" s="141"/>
      <c r="CF44" s="141"/>
      <c r="CG44" s="141"/>
      <c r="CH44" s="17"/>
      <c r="CI44" s="16"/>
      <c r="CJ44" s="16"/>
      <c r="CK44" s="141">
        <v>16668.8</v>
      </c>
      <c r="CL44" s="141"/>
      <c r="CM44" s="141"/>
      <c r="CN44" s="141"/>
      <c r="CO44" s="141"/>
      <c r="CP44" s="141"/>
      <c r="CQ44" s="141"/>
      <c r="CR44" s="141"/>
      <c r="CS44" s="141"/>
      <c r="CT44" s="141"/>
      <c r="CU44" s="141"/>
      <c r="CV44" s="53"/>
      <c r="CW44" s="36"/>
      <c r="CX44" s="83">
        <v>2083.6</v>
      </c>
      <c r="CY44" s="84"/>
      <c r="CZ44" s="84"/>
      <c r="DA44" s="84"/>
      <c r="DB44" s="84"/>
      <c r="DC44" s="84"/>
      <c r="DD44" s="84"/>
      <c r="DE44" s="84"/>
      <c r="DF44" s="84"/>
      <c r="DG44" s="84"/>
      <c r="DH44" s="85"/>
      <c r="DI44" s="141"/>
      <c r="DJ44" s="141"/>
      <c r="DK44" s="141"/>
      <c r="DL44" s="141"/>
      <c r="DM44" s="141"/>
      <c r="DN44" s="141"/>
      <c r="DO44" s="141"/>
      <c r="DP44" s="141"/>
      <c r="DQ44" s="141"/>
      <c r="DR44" s="141"/>
      <c r="DS44" s="141"/>
      <c r="DT44" s="142">
        <f>BD44*BS44+CK44+CX44</f>
        <v>60424.4</v>
      </c>
      <c r="DU44" s="142"/>
      <c r="DV44" s="142"/>
      <c r="DW44" s="142"/>
      <c r="DX44" s="142"/>
      <c r="DY44" s="142"/>
      <c r="DZ44" s="142"/>
      <c r="EA44" s="142"/>
      <c r="EB44" s="142"/>
      <c r="EC44" s="142"/>
      <c r="ED44" s="142"/>
      <c r="EE44" s="142"/>
      <c r="EF44" s="142"/>
      <c r="EG44" s="142"/>
      <c r="EH44" s="142"/>
      <c r="EI44" s="142"/>
      <c r="EJ44" s="142"/>
      <c r="EK44" s="142"/>
      <c r="EL44" s="142"/>
      <c r="EM44" s="142"/>
      <c r="EN44" s="142"/>
      <c r="EO44" s="142"/>
      <c r="EP44" s="142"/>
      <c r="EQ44" s="123"/>
      <c r="ER44" s="123"/>
      <c r="ES44" s="123"/>
      <c r="ET44" s="123"/>
      <c r="EU44" s="123"/>
      <c r="EV44" s="123"/>
      <c r="EW44" s="123"/>
      <c r="EX44" s="123"/>
      <c r="EY44" s="123"/>
      <c r="EZ44" s="123"/>
      <c r="FA44" s="123"/>
      <c r="FB44" s="123"/>
      <c r="FC44" s="123"/>
      <c r="FD44" s="123"/>
      <c r="FE44" s="123"/>
    </row>
    <row r="45" spans="1:162" s="15" customFormat="1" ht="12.75" customHeight="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4" t="s">
        <v>54</v>
      </c>
      <c r="Q45" s="164"/>
      <c r="R45" s="164"/>
      <c r="S45" s="164"/>
      <c r="T45" s="164"/>
      <c r="U45" s="164"/>
      <c r="V45" s="164"/>
      <c r="W45" s="164"/>
      <c r="X45" s="164"/>
      <c r="Y45" s="164"/>
      <c r="Z45" s="165" t="s">
        <v>63</v>
      </c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5"/>
      <c r="BD45" s="166">
        <v>0.25</v>
      </c>
      <c r="BE45" s="166"/>
      <c r="BF45" s="166"/>
      <c r="BG45" s="166"/>
      <c r="BH45" s="166"/>
      <c r="BI45" s="166"/>
      <c r="BJ45" s="166"/>
      <c r="BK45" s="166"/>
      <c r="BL45" s="166"/>
      <c r="BM45" s="166"/>
      <c r="BN45" s="166"/>
      <c r="BO45" s="166"/>
      <c r="BP45" s="166"/>
      <c r="BQ45" s="166"/>
      <c r="BR45" s="166"/>
      <c r="BS45" s="141">
        <v>10418</v>
      </c>
      <c r="BT45" s="141"/>
      <c r="BU45" s="141"/>
      <c r="BV45" s="141"/>
      <c r="BW45" s="141"/>
      <c r="BX45" s="141"/>
      <c r="BY45" s="141"/>
      <c r="BZ45" s="141"/>
      <c r="CA45" s="141"/>
      <c r="CB45" s="141"/>
      <c r="CC45" s="141"/>
      <c r="CD45" s="141"/>
      <c r="CE45" s="141"/>
      <c r="CF45" s="141"/>
      <c r="CG45" s="141"/>
      <c r="CH45" s="17"/>
      <c r="CI45" s="16"/>
      <c r="CJ45" s="16"/>
      <c r="CK45" s="141"/>
      <c r="CL45" s="141"/>
      <c r="CM45" s="141"/>
      <c r="CN45" s="141"/>
      <c r="CO45" s="141"/>
      <c r="CP45" s="141"/>
      <c r="CQ45" s="141"/>
      <c r="CR45" s="141"/>
      <c r="CS45" s="141"/>
      <c r="CT45" s="141"/>
      <c r="CU45" s="141"/>
      <c r="CV45" s="53"/>
      <c r="CW45" s="36"/>
      <c r="CX45" s="83"/>
      <c r="CY45" s="84"/>
      <c r="CZ45" s="84"/>
      <c r="DA45" s="84"/>
      <c r="DB45" s="84"/>
      <c r="DC45" s="84"/>
      <c r="DD45" s="84"/>
      <c r="DE45" s="84"/>
      <c r="DF45" s="84"/>
      <c r="DG45" s="84"/>
      <c r="DH45" s="85"/>
      <c r="DI45" s="141"/>
      <c r="DJ45" s="141"/>
      <c r="DK45" s="141"/>
      <c r="DL45" s="141"/>
      <c r="DM45" s="141"/>
      <c r="DN45" s="141"/>
      <c r="DO45" s="141"/>
      <c r="DP45" s="141"/>
      <c r="DQ45" s="141"/>
      <c r="DR45" s="141"/>
      <c r="DS45" s="141"/>
      <c r="DT45" s="142">
        <f>BS45*BD45</f>
        <v>2604.5</v>
      </c>
      <c r="DU45" s="142"/>
      <c r="DV45" s="142"/>
      <c r="DW45" s="142"/>
      <c r="DX45" s="142"/>
      <c r="DY45" s="142"/>
      <c r="DZ45" s="142"/>
      <c r="EA45" s="142"/>
      <c r="EB45" s="142"/>
      <c r="EC45" s="142"/>
      <c r="ED45" s="142"/>
      <c r="EE45" s="142"/>
      <c r="EF45" s="142"/>
      <c r="EG45" s="142"/>
      <c r="EH45" s="142"/>
      <c r="EI45" s="142"/>
      <c r="EJ45" s="142"/>
      <c r="EK45" s="142"/>
      <c r="EL45" s="142"/>
      <c r="EM45" s="142"/>
      <c r="EN45" s="142"/>
      <c r="EO45" s="142"/>
      <c r="EP45" s="142"/>
      <c r="EQ45" s="123"/>
      <c r="ER45" s="123"/>
      <c r="ES45" s="123"/>
      <c r="ET45" s="123"/>
      <c r="EU45" s="123"/>
      <c r="EV45" s="123"/>
      <c r="EW45" s="123"/>
      <c r="EX45" s="123"/>
      <c r="EY45" s="123"/>
      <c r="EZ45" s="123"/>
      <c r="FA45" s="123"/>
      <c r="FB45" s="123"/>
      <c r="FC45" s="123"/>
      <c r="FD45" s="123"/>
      <c r="FE45" s="123"/>
    </row>
    <row r="46" spans="1:162" s="15" customFormat="1" ht="12.75" customHeight="1" x14ac:dyDescent="0.2">
      <c r="A46" s="171" t="s">
        <v>36</v>
      </c>
      <c r="B46" s="171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3"/>
      <c r="AQ46" s="173"/>
      <c r="AR46" s="173"/>
      <c r="AS46" s="173"/>
      <c r="AT46" s="173"/>
      <c r="AU46" s="173"/>
      <c r="AV46" s="173"/>
      <c r="AW46" s="173"/>
      <c r="AX46" s="173"/>
      <c r="AY46" s="173"/>
      <c r="AZ46" s="173"/>
      <c r="BA46" s="173"/>
      <c r="BB46" s="173"/>
      <c r="BC46" s="173"/>
      <c r="BD46" s="175">
        <f>SUM(BD37:BR45)</f>
        <v>18</v>
      </c>
      <c r="BE46" s="175"/>
      <c r="BF46" s="175"/>
      <c r="BG46" s="175"/>
      <c r="BH46" s="175"/>
      <c r="BI46" s="175"/>
      <c r="BJ46" s="175"/>
      <c r="BK46" s="175"/>
      <c r="BL46" s="175"/>
      <c r="BM46" s="175"/>
      <c r="BN46" s="175"/>
      <c r="BO46" s="175"/>
      <c r="BP46" s="175"/>
      <c r="BQ46" s="175"/>
      <c r="BR46" s="175"/>
      <c r="BS46" s="117"/>
      <c r="BT46" s="117"/>
      <c r="BU46" s="117"/>
      <c r="BV46" s="117"/>
      <c r="BW46" s="117"/>
      <c r="BX46" s="117"/>
      <c r="BY46" s="117"/>
      <c r="BZ46" s="117"/>
      <c r="CA46" s="117"/>
      <c r="CB46" s="117"/>
      <c r="CC46" s="117"/>
      <c r="CD46" s="117"/>
      <c r="CE46" s="117"/>
      <c r="CF46" s="117"/>
      <c r="CG46" s="117"/>
      <c r="CH46" s="14">
        <f>SUM(CH37:CH45)</f>
        <v>0</v>
      </c>
      <c r="CI46" s="14">
        <f>SUM(CI37:CI45)</f>
        <v>0</v>
      </c>
      <c r="CJ46" s="14">
        <f>SUM(CJ37:CJ45)</f>
        <v>0</v>
      </c>
      <c r="CK46" s="118">
        <f>SUM(CK37:CU45)</f>
        <v>20221.419999999998</v>
      </c>
      <c r="CL46" s="118"/>
      <c r="CM46" s="118"/>
      <c r="CN46" s="118"/>
      <c r="CO46" s="118"/>
      <c r="CP46" s="118"/>
      <c r="CQ46" s="118"/>
      <c r="CR46" s="118"/>
      <c r="CS46" s="118"/>
      <c r="CT46" s="118"/>
      <c r="CU46" s="118"/>
      <c r="CV46" s="54">
        <v>0</v>
      </c>
      <c r="CW46" s="37">
        <f>SUM(CW37:CW45)</f>
        <v>7500</v>
      </c>
      <c r="CX46" s="119">
        <f>SUM(CX37:DH45)</f>
        <v>4158.66</v>
      </c>
      <c r="CY46" s="120"/>
      <c r="CZ46" s="120"/>
      <c r="DA46" s="120"/>
      <c r="DB46" s="120"/>
      <c r="DC46" s="120"/>
      <c r="DD46" s="120"/>
      <c r="DE46" s="120"/>
      <c r="DF46" s="120"/>
      <c r="DG46" s="120"/>
      <c r="DH46" s="121"/>
      <c r="DI46" s="118">
        <f>SUM(DI37:DS45)</f>
        <v>0</v>
      </c>
      <c r="DJ46" s="118"/>
      <c r="DK46" s="118"/>
      <c r="DL46" s="118"/>
      <c r="DM46" s="118"/>
      <c r="DN46" s="118"/>
      <c r="DO46" s="118"/>
      <c r="DP46" s="118"/>
      <c r="DQ46" s="118"/>
      <c r="DR46" s="118"/>
      <c r="DS46" s="118"/>
      <c r="DT46" s="122">
        <f>SUM(DT37:EL45)</f>
        <v>218732.58</v>
      </c>
      <c r="DU46" s="122"/>
      <c r="DV46" s="122"/>
      <c r="DW46" s="122"/>
      <c r="DX46" s="122"/>
      <c r="DY46" s="122"/>
      <c r="DZ46" s="122"/>
      <c r="EA46" s="122"/>
      <c r="EB46" s="122"/>
      <c r="EC46" s="122"/>
      <c r="ED46" s="122"/>
      <c r="EE46" s="122"/>
      <c r="EF46" s="122"/>
      <c r="EG46" s="122"/>
      <c r="EH46" s="122"/>
      <c r="EI46" s="122"/>
      <c r="EJ46" s="122"/>
      <c r="EK46" s="122"/>
      <c r="EL46" s="122"/>
      <c r="EM46" s="122"/>
      <c r="EN46" s="122"/>
      <c r="EO46" s="122"/>
      <c r="EP46" s="122"/>
      <c r="EQ46" s="170"/>
      <c r="ER46" s="170"/>
      <c r="ES46" s="170"/>
      <c r="ET46" s="170"/>
      <c r="EU46" s="170"/>
      <c r="EV46" s="170"/>
      <c r="EW46" s="170"/>
      <c r="EX46" s="170"/>
      <c r="EY46" s="170"/>
      <c r="EZ46" s="170"/>
      <c r="FA46" s="170"/>
      <c r="FB46" s="170"/>
      <c r="FC46" s="170"/>
      <c r="FD46" s="170"/>
      <c r="FE46" s="170"/>
    </row>
    <row r="47" spans="1:162" s="15" customFormat="1" ht="12.75" customHeight="1" x14ac:dyDescent="0.2">
      <c r="A47" s="163" t="s">
        <v>64</v>
      </c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4" t="s">
        <v>47</v>
      </c>
      <c r="Q47" s="164"/>
      <c r="R47" s="164"/>
      <c r="S47" s="164"/>
      <c r="T47" s="164"/>
      <c r="U47" s="164"/>
      <c r="V47" s="164"/>
      <c r="W47" s="164"/>
      <c r="X47" s="164"/>
      <c r="Y47" s="164"/>
      <c r="Z47" s="165" t="s">
        <v>65</v>
      </c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Y47" s="165"/>
      <c r="AZ47" s="165"/>
      <c r="BA47" s="165"/>
      <c r="BB47" s="165"/>
      <c r="BC47" s="165"/>
      <c r="BD47" s="166">
        <v>3</v>
      </c>
      <c r="BE47" s="166"/>
      <c r="BF47" s="166"/>
      <c r="BG47" s="166"/>
      <c r="BH47" s="166"/>
      <c r="BI47" s="166"/>
      <c r="BJ47" s="166"/>
      <c r="BK47" s="166"/>
      <c r="BL47" s="166"/>
      <c r="BM47" s="166"/>
      <c r="BN47" s="166"/>
      <c r="BO47" s="166"/>
      <c r="BP47" s="166"/>
      <c r="BQ47" s="166"/>
      <c r="BR47" s="166"/>
      <c r="BS47" s="141">
        <v>16064</v>
      </c>
      <c r="BT47" s="141"/>
      <c r="BU47" s="141"/>
      <c r="BV47" s="141"/>
      <c r="BW47" s="141"/>
      <c r="BX47" s="141"/>
      <c r="BY47" s="141"/>
      <c r="BZ47" s="141"/>
      <c r="CA47" s="141"/>
      <c r="CB47" s="141"/>
      <c r="CC47" s="141"/>
      <c r="CD47" s="141"/>
      <c r="CE47" s="141"/>
      <c r="CF47" s="141"/>
      <c r="CG47" s="141"/>
      <c r="CH47" s="17"/>
      <c r="CI47" s="45">
        <v>8835.2000000000007</v>
      </c>
      <c r="CJ47" s="16"/>
      <c r="CK47" s="141"/>
      <c r="CL47" s="141"/>
      <c r="CM47" s="141"/>
      <c r="CN47" s="141"/>
      <c r="CO47" s="141"/>
      <c r="CP47" s="141"/>
      <c r="CQ47" s="141"/>
      <c r="CR47" s="141"/>
      <c r="CS47" s="141"/>
      <c r="CT47" s="141"/>
      <c r="CU47" s="141"/>
      <c r="CV47" s="53"/>
      <c r="CW47" s="36"/>
      <c r="CX47" s="83">
        <v>803.2</v>
      </c>
      <c r="CY47" s="84"/>
      <c r="CZ47" s="84"/>
      <c r="DA47" s="84"/>
      <c r="DB47" s="84"/>
      <c r="DC47" s="84"/>
      <c r="DD47" s="84"/>
      <c r="DE47" s="84"/>
      <c r="DF47" s="84"/>
      <c r="DG47" s="84"/>
      <c r="DH47" s="85"/>
      <c r="DI47" s="141">
        <v>2409.6</v>
      </c>
      <c r="DJ47" s="141"/>
      <c r="DK47" s="141"/>
      <c r="DL47" s="141"/>
      <c r="DM47" s="141"/>
      <c r="DN47" s="141"/>
      <c r="DO47" s="141"/>
      <c r="DP47" s="141"/>
      <c r="DQ47" s="141"/>
      <c r="DR47" s="141"/>
      <c r="DS47" s="141"/>
      <c r="DT47" s="142">
        <f>(BS47*BD47)+SUM(CI47:DS47)</f>
        <v>60240</v>
      </c>
      <c r="DU47" s="142"/>
      <c r="DV47" s="142"/>
      <c r="DW47" s="142"/>
      <c r="DX47" s="142"/>
      <c r="DY47" s="142"/>
      <c r="DZ47" s="142"/>
      <c r="EA47" s="142"/>
      <c r="EB47" s="142"/>
      <c r="EC47" s="142"/>
      <c r="ED47" s="142"/>
      <c r="EE47" s="142"/>
      <c r="EF47" s="142"/>
      <c r="EG47" s="142"/>
      <c r="EH47" s="142"/>
      <c r="EI47" s="142"/>
      <c r="EJ47" s="142"/>
      <c r="EK47" s="142"/>
      <c r="EL47" s="142"/>
      <c r="EM47" s="142"/>
      <c r="EN47" s="142"/>
      <c r="EO47" s="142"/>
      <c r="EP47" s="142"/>
      <c r="EQ47" s="123"/>
      <c r="ER47" s="123"/>
      <c r="ES47" s="123"/>
      <c r="ET47" s="123"/>
      <c r="EU47" s="123"/>
      <c r="EV47" s="123"/>
      <c r="EW47" s="123"/>
      <c r="EX47" s="123"/>
      <c r="EY47" s="123"/>
      <c r="EZ47" s="123"/>
      <c r="FA47" s="123"/>
      <c r="FB47" s="123"/>
      <c r="FC47" s="123"/>
      <c r="FD47" s="123"/>
      <c r="FE47" s="123"/>
    </row>
    <row r="48" spans="1:162" s="15" customFormat="1" ht="12.75" customHeight="1" x14ac:dyDescent="0.2">
      <c r="A48" s="88"/>
      <c r="B48" s="89"/>
      <c r="C48" s="89"/>
      <c r="D48" s="89"/>
      <c r="E48" s="89"/>
      <c r="F48" s="89"/>
      <c r="G48" s="99"/>
      <c r="H48" s="74"/>
      <c r="I48" s="74"/>
      <c r="J48" s="74"/>
      <c r="K48" s="74"/>
      <c r="L48" s="74"/>
      <c r="M48" s="74"/>
      <c r="N48" s="74"/>
      <c r="O48" s="74"/>
      <c r="P48" s="90" t="s">
        <v>47</v>
      </c>
      <c r="Q48" s="91"/>
      <c r="R48" s="91"/>
      <c r="S48" s="91"/>
      <c r="T48" s="91"/>
      <c r="U48" s="91"/>
      <c r="V48" s="91"/>
      <c r="W48" s="91"/>
      <c r="X48" s="91"/>
      <c r="Y48" s="92"/>
      <c r="Z48" s="93" t="s">
        <v>87</v>
      </c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5"/>
      <c r="BD48" s="96">
        <v>0.5</v>
      </c>
      <c r="BE48" s="97"/>
      <c r="BF48" s="97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7"/>
      <c r="BR48" s="98"/>
      <c r="BS48" s="83">
        <v>16074</v>
      </c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5"/>
      <c r="CH48" s="72"/>
      <c r="CI48" s="75"/>
      <c r="CJ48" s="73"/>
      <c r="CK48" s="83"/>
      <c r="CL48" s="84"/>
      <c r="CM48" s="84"/>
      <c r="CN48" s="84"/>
      <c r="CO48" s="84"/>
      <c r="CP48" s="84"/>
      <c r="CQ48" s="84"/>
      <c r="CR48" s="84"/>
      <c r="CS48" s="84"/>
      <c r="CT48" s="84"/>
      <c r="CU48" s="85"/>
      <c r="CV48" s="73"/>
      <c r="CW48" s="73"/>
      <c r="CX48" s="70"/>
      <c r="CY48" s="71"/>
      <c r="CZ48" s="71"/>
      <c r="DA48" s="71"/>
      <c r="DB48" s="71"/>
      <c r="DC48" s="71"/>
      <c r="DD48" s="71"/>
      <c r="DE48" s="71"/>
      <c r="DF48" s="71"/>
      <c r="DG48" s="71"/>
      <c r="DH48" s="72"/>
      <c r="DI48" s="83"/>
      <c r="DJ48" s="84"/>
      <c r="DK48" s="84"/>
      <c r="DL48" s="84"/>
      <c r="DM48" s="84"/>
      <c r="DN48" s="84"/>
      <c r="DO48" s="84"/>
      <c r="DP48" s="84"/>
      <c r="DQ48" s="84"/>
      <c r="DR48" s="85"/>
      <c r="DS48" s="73"/>
      <c r="DT48" s="86">
        <f>BS48*BD48</f>
        <v>8037</v>
      </c>
      <c r="DU48" s="87"/>
      <c r="DV48" s="87"/>
      <c r="DW48" s="87"/>
      <c r="DX48" s="87"/>
      <c r="DY48" s="87"/>
      <c r="DZ48" s="87"/>
      <c r="EA48" s="87"/>
      <c r="EB48" s="87"/>
      <c r="EC48" s="87"/>
      <c r="ED48" s="87"/>
      <c r="EE48" s="87"/>
      <c r="EF48" s="87"/>
      <c r="EG48" s="87"/>
      <c r="EH48" s="87"/>
      <c r="EI48" s="87"/>
      <c r="EJ48" s="87"/>
      <c r="EK48" s="87"/>
      <c r="EL48" s="87"/>
      <c r="EM48" s="87"/>
      <c r="EN48" s="87"/>
      <c r="EO48" s="82"/>
      <c r="EP48" s="82"/>
      <c r="EQ48" s="82"/>
      <c r="ER48" s="82"/>
      <c r="ES48" s="82"/>
      <c r="ET48" s="82"/>
      <c r="EU48" s="82"/>
      <c r="EV48" s="82"/>
      <c r="EW48" s="82"/>
      <c r="EX48" s="82"/>
      <c r="EY48" s="82"/>
      <c r="EZ48" s="82"/>
      <c r="FA48" s="82"/>
      <c r="FB48" s="82"/>
      <c r="FC48" s="82"/>
      <c r="FD48" s="82"/>
      <c r="FE48" s="82"/>
      <c r="FF48" s="76"/>
    </row>
    <row r="49" spans="1:161" s="15" customFormat="1" ht="12" customHeight="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4" t="s">
        <v>47</v>
      </c>
      <c r="Q49" s="164"/>
      <c r="R49" s="164"/>
      <c r="S49" s="164"/>
      <c r="T49" s="164"/>
      <c r="U49" s="164"/>
      <c r="V49" s="164"/>
      <c r="W49" s="164"/>
      <c r="X49" s="164"/>
      <c r="Y49" s="164"/>
      <c r="Z49" s="165" t="s">
        <v>66</v>
      </c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6">
        <v>0.5</v>
      </c>
      <c r="BE49" s="166"/>
      <c r="BF49" s="166"/>
      <c r="BG49" s="166"/>
      <c r="BH49" s="166"/>
      <c r="BI49" s="166"/>
      <c r="BJ49" s="166"/>
      <c r="BK49" s="166"/>
      <c r="BL49" s="166"/>
      <c r="BM49" s="166"/>
      <c r="BN49" s="166"/>
      <c r="BO49" s="166"/>
      <c r="BP49" s="166"/>
      <c r="BQ49" s="166"/>
      <c r="BR49" s="166"/>
      <c r="BS49" s="141">
        <v>16031</v>
      </c>
      <c r="BT49" s="141"/>
      <c r="BU49" s="141"/>
      <c r="BV49" s="141"/>
      <c r="BW49" s="141"/>
      <c r="BX49" s="141"/>
      <c r="BY49" s="141"/>
      <c r="BZ49" s="141"/>
      <c r="CA49" s="141"/>
      <c r="CB49" s="141"/>
      <c r="CC49" s="141"/>
      <c r="CD49" s="141"/>
      <c r="CE49" s="141"/>
      <c r="CF49" s="141"/>
      <c r="CG49" s="141"/>
      <c r="CH49" s="17"/>
      <c r="CI49" s="16"/>
      <c r="CJ49" s="16"/>
      <c r="CK49" s="141"/>
      <c r="CL49" s="141"/>
      <c r="CM49" s="141"/>
      <c r="CN49" s="141"/>
      <c r="CO49" s="141"/>
      <c r="CP49" s="141"/>
      <c r="CQ49" s="141"/>
      <c r="CR49" s="141"/>
      <c r="CS49" s="141"/>
      <c r="CT49" s="141"/>
      <c r="CU49" s="141"/>
      <c r="CV49" s="53"/>
      <c r="CW49" s="36"/>
      <c r="CX49" s="83">
        <v>801.55</v>
      </c>
      <c r="CY49" s="84"/>
      <c r="CZ49" s="84"/>
      <c r="DA49" s="84"/>
      <c r="DB49" s="84"/>
      <c r="DC49" s="84"/>
      <c r="DD49" s="84"/>
      <c r="DE49" s="84"/>
      <c r="DF49" s="84"/>
      <c r="DG49" s="84"/>
      <c r="DH49" s="85"/>
      <c r="DI49" s="141"/>
      <c r="DJ49" s="141"/>
      <c r="DK49" s="141"/>
      <c r="DL49" s="141"/>
      <c r="DM49" s="141"/>
      <c r="DN49" s="141"/>
      <c r="DO49" s="141"/>
      <c r="DP49" s="141"/>
      <c r="DQ49" s="141"/>
      <c r="DR49" s="141"/>
      <c r="DS49" s="141"/>
      <c r="DT49" s="142">
        <f>BS49*BD49+CX49</f>
        <v>8817.0499999999993</v>
      </c>
      <c r="DU49" s="142"/>
      <c r="DV49" s="142"/>
      <c r="DW49" s="142"/>
      <c r="DX49" s="142"/>
      <c r="DY49" s="142"/>
      <c r="DZ49" s="142"/>
      <c r="EA49" s="142"/>
      <c r="EB49" s="142"/>
      <c r="EC49" s="142"/>
      <c r="ED49" s="142"/>
      <c r="EE49" s="142"/>
      <c r="EF49" s="142"/>
      <c r="EG49" s="142"/>
      <c r="EH49" s="142"/>
      <c r="EI49" s="142"/>
      <c r="EJ49" s="142"/>
      <c r="EK49" s="142"/>
      <c r="EL49" s="142"/>
      <c r="EM49" s="142"/>
      <c r="EN49" s="142"/>
      <c r="EO49" s="142"/>
      <c r="EP49" s="142"/>
      <c r="EQ49" s="123"/>
      <c r="ER49" s="123"/>
      <c r="ES49" s="123"/>
      <c r="ET49" s="123"/>
      <c r="EU49" s="123"/>
      <c r="EV49" s="123"/>
      <c r="EW49" s="123"/>
      <c r="EX49" s="123"/>
      <c r="EY49" s="123"/>
      <c r="EZ49" s="123"/>
      <c r="FA49" s="123"/>
      <c r="FB49" s="123"/>
      <c r="FC49" s="123"/>
      <c r="FD49" s="123"/>
      <c r="FE49" s="123"/>
    </row>
    <row r="50" spans="1:161" s="15" customFormat="1" ht="12.75" customHeight="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4" t="s">
        <v>47</v>
      </c>
      <c r="Q50" s="164"/>
      <c r="R50" s="164"/>
      <c r="S50" s="164"/>
      <c r="T50" s="164"/>
      <c r="U50" s="164"/>
      <c r="V50" s="164"/>
      <c r="W50" s="164"/>
      <c r="X50" s="164"/>
      <c r="Y50" s="164"/>
      <c r="Z50" s="165" t="s">
        <v>67</v>
      </c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6">
        <v>0.125</v>
      </c>
      <c r="BE50" s="166"/>
      <c r="BF50" s="166"/>
      <c r="BG50" s="166"/>
      <c r="BH50" s="166"/>
      <c r="BI50" s="166"/>
      <c r="BJ50" s="166"/>
      <c r="BK50" s="166"/>
      <c r="BL50" s="166"/>
      <c r="BM50" s="166"/>
      <c r="BN50" s="166"/>
      <c r="BO50" s="166"/>
      <c r="BP50" s="166"/>
      <c r="BQ50" s="166"/>
      <c r="BR50" s="166"/>
      <c r="BS50" s="141">
        <v>16031</v>
      </c>
      <c r="BT50" s="141"/>
      <c r="BU50" s="141"/>
      <c r="BV50" s="141"/>
      <c r="BW50" s="141"/>
      <c r="BX50" s="141"/>
      <c r="BY50" s="141"/>
      <c r="BZ50" s="141"/>
      <c r="CA50" s="141"/>
      <c r="CB50" s="141"/>
      <c r="CC50" s="141"/>
      <c r="CD50" s="141"/>
      <c r="CE50" s="141"/>
      <c r="CF50" s="141"/>
      <c r="CG50" s="141"/>
      <c r="CH50" s="17"/>
      <c r="CI50" s="16"/>
      <c r="CJ50" s="16"/>
      <c r="CK50" s="141"/>
      <c r="CL50" s="141"/>
      <c r="CM50" s="141"/>
      <c r="CN50" s="141"/>
      <c r="CO50" s="141"/>
      <c r="CP50" s="141"/>
      <c r="CQ50" s="141"/>
      <c r="CR50" s="141"/>
      <c r="CS50" s="141"/>
      <c r="CT50" s="141"/>
      <c r="CU50" s="141"/>
      <c r="CV50" s="53"/>
      <c r="CW50" s="36"/>
      <c r="CX50" s="83"/>
      <c r="CY50" s="84"/>
      <c r="CZ50" s="84"/>
      <c r="DA50" s="84"/>
      <c r="DB50" s="84"/>
      <c r="DC50" s="84"/>
      <c r="DD50" s="84"/>
      <c r="DE50" s="84"/>
      <c r="DF50" s="84"/>
      <c r="DG50" s="84"/>
      <c r="DH50" s="85"/>
      <c r="DI50" s="141"/>
      <c r="DJ50" s="141"/>
      <c r="DK50" s="141"/>
      <c r="DL50" s="141"/>
      <c r="DM50" s="141"/>
      <c r="DN50" s="141"/>
      <c r="DO50" s="141"/>
      <c r="DP50" s="141"/>
      <c r="DQ50" s="141"/>
      <c r="DR50" s="141"/>
      <c r="DS50" s="141"/>
      <c r="DT50" s="142">
        <f>BS50*BD50</f>
        <v>2003.875</v>
      </c>
      <c r="DU50" s="142"/>
      <c r="DV50" s="142"/>
      <c r="DW50" s="142"/>
      <c r="DX50" s="142"/>
      <c r="DY50" s="142"/>
      <c r="DZ50" s="142"/>
      <c r="EA50" s="142"/>
      <c r="EB50" s="142"/>
      <c r="EC50" s="142"/>
      <c r="ED50" s="142"/>
      <c r="EE50" s="142"/>
      <c r="EF50" s="142"/>
      <c r="EG50" s="142"/>
      <c r="EH50" s="142"/>
      <c r="EI50" s="142"/>
      <c r="EJ50" s="142"/>
      <c r="EK50" s="142"/>
      <c r="EL50" s="142"/>
      <c r="EM50" s="142"/>
      <c r="EN50" s="142"/>
      <c r="EO50" s="142"/>
      <c r="EP50" s="142"/>
      <c r="EQ50" s="123"/>
      <c r="ER50" s="123"/>
      <c r="ES50" s="123"/>
      <c r="ET50" s="123"/>
      <c r="EU50" s="123"/>
      <c r="EV50" s="123"/>
      <c r="EW50" s="123"/>
      <c r="EX50" s="123"/>
      <c r="EY50" s="123"/>
      <c r="EZ50" s="123"/>
      <c r="FA50" s="123"/>
      <c r="FB50" s="123"/>
      <c r="FC50" s="123"/>
      <c r="FD50" s="123"/>
      <c r="FE50" s="123"/>
    </row>
    <row r="51" spans="1:161" s="15" customFormat="1" ht="12.75" customHeight="1" x14ac:dyDescent="0.2">
      <c r="A51" s="88"/>
      <c r="B51" s="88"/>
      <c r="C51" s="88"/>
      <c r="D51" s="88"/>
      <c r="E51" s="88"/>
      <c r="F51" s="88"/>
      <c r="G51" s="88"/>
      <c r="H51" s="19"/>
      <c r="I51" s="19"/>
      <c r="J51" s="19"/>
      <c r="K51" s="19"/>
      <c r="L51" s="19"/>
      <c r="M51" s="19"/>
      <c r="N51" s="19"/>
      <c r="O51" s="20"/>
      <c r="P51" s="164" t="s">
        <v>38</v>
      </c>
      <c r="Q51" s="164"/>
      <c r="R51" s="164"/>
      <c r="S51" s="164"/>
      <c r="T51" s="164"/>
      <c r="U51" s="164"/>
      <c r="V51" s="164"/>
      <c r="W51" s="164"/>
      <c r="X51" s="164"/>
      <c r="Y51" s="164"/>
      <c r="Z51" s="165" t="s">
        <v>68</v>
      </c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5"/>
      <c r="BB51" s="165"/>
      <c r="BC51" s="165"/>
      <c r="BD51" s="166">
        <v>2</v>
      </c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6"/>
      <c r="BQ51" s="166"/>
      <c r="BR51" s="166"/>
      <c r="BS51" s="141">
        <v>16303</v>
      </c>
      <c r="BT51" s="141"/>
      <c r="BU51" s="141"/>
      <c r="BV51" s="141"/>
      <c r="BW51" s="141"/>
      <c r="BX51" s="141"/>
      <c r="BY51" s="141"/>
      <c r="BZ51" s="141"/>
      <c r="CA51" s="141"/>
      <c r="CB51" s="141"/>
      <c r="CC51" s="141"/>
      <c r="CD51" s="141"/>
      <c r="CE51" s="141"/>
      <c r="CF51" s="141"/>
      <c r="CG51" s="141"/>
      <c r="CH51" s="17"/>
      <c r="CI51" s="16">
        <v>0</v>
      </c>
      <c r="CJ51" s="16"/>
      <c r="CK51" s="141"/>
      <c r="CL51" s="141"/>
      <c r="CM51" s="141"/>
      <c r="CN51" s="141"/>
      <c r="CO51" s="141"/>
      <c r="CP51" s="141"/>
      <c r="CQ51" s="141"/>
      <c r="CR51" s="141"/>
      <c r="CS51" s="141"/>
      <c r="CT51" s="141"/>
      <c r="CU51" s="141"/>
      <c r="CV51" s="53"/>
      <c r="CW51" s="36"/>
      <c r="CX51" s="83">
        <v>489.09</v>
      </c>
      <c r="CY51" s="84"/>
      <c r="CZ51" s="84"/>
      <c r="DA51" s="84"/>
      <c r="DB51" s="84"/>
      <c r="DC51" s="84"/>
      <c r="DD51" s="84"/>
      <c r="DE51" s="84"/>
      <c r="DF51" s="84"/>
      <c r="DG51" s="84"/>
      <c r="DH51" s="85"/>
      <c r="DI51" s="141"/>
      <c r="DJ51" s="141"/>
      <c r="DK51" s="141"/>
      <c r="DL51" s="141"/>
      <c r="DM51" s="141"/>
      <c r="DN51" s="141"/>
      <c r="DO51" s="141"/>
      <c r="DP51" s="141"/>
      <c r="DQ51" s="141"/>
      <c r="DR51" s="141"/>
      <c r="DS51" s="141"/>
      <c r="DT51" s="142">
        <f>BS51*BD51+CX51+CI51</f>
        <v>33095.089999999997</v>
      </c>
      <c r="DU51" s="142"/>
      <c r="DV51" s="142"/>
      <c r="DW51" s="142"/>
      <c r="DX51" s="142"/>
      <c r="DY51" s="142"/>
      <c r="DZ51" s="142"/>
      <c r="EA51" s="142"/>
      <c r="EB51" s="142"/>
      <c r="EC51" s="142"/>
      <c r="ED51" s="142"/>
      <c r="EE51" s="142"/>
      <c r="EF51" s="142"/>
      <c r="EG51" s="142"/>
      <c r="EH51" s="142"/>
      <c r="EI51" s="142"/>
      <c r="EJ51" s="142"/>
      <c r="EK51" s="142"/>
      <c r="EL51" s="142"/>
      <c r="EM51" s="142"/>
      <c r="EN51" s="142"/>
      <c r="EO51" s="142"/>
      <c r="EP51" s="142"/>
      <c r="EQ51" s="123"/>
      <c r="ER51" s="123"/>
      <c r="ES51" s="123"/>
      <c r="ET51" s="123"/>
      <c r="EU51" s="123"/>
      <c r="EV51" s="123"/>
      <c r="EW51" s="123"/>
      <c r="EX51" s="123"/>
      <c r="EY51" s="123"/>
      <c r="EZ51" s="123"/>
      <c r="FA51" s="123"/>
      <c r="FB51" s="123"/>
      <c r="FC51" s="123"/>
      <c r="FD51" s="123"/>
      <c r="FE51" s="123"/>
    </row>
    <row r="52" spans="1:161" s="15" customFormat="1" ht="12.75" customHeight="1" x14ac:dyDescent="0.2">
      <c r="A52" s="18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20"/>
      <c r="P52" s="164" t="s">
        <v>54</v>
      </c>
      <c r="Q52" s="164"/>
      <c r="R52" s="164"/>
      <c r="S52" s="164"/>
      <c r="T52" s="164"/>
      <c r="U52" s="164"/>
      <c r="V52" s="164"/>
      <c r="W52" s="164"/>
      <c r="X52" s="164"/>
      <c r="Y52" s="164"/>
      <c r="Z52" s="165" t="s">
        <v>69</v>
      </c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6">
        <v>1</v>
      </c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6"/>
      <c r="BQ52" s="166"/>
      <c r="BR52" s="166"/>
      <c r="BS52" s="141">
        <v>10418</v>
      </c>
      <c r="BT52" s="141"/>
      <c r="BU52" s="141"/>
      <c r="BV52" s="141"/>
      <c r="BW52" s="141"/>
      <c r="BX52" s="141"/>
      <c r="BY52" s="141"/>
      <c r="BZ52" s="141"/>
      <c r="CA52" s="141"/>
      <c r="CB52" s="141"/>
      <c r="CC52" s="141"/>
      <c r="CD52" s="141"/>
      <c r="CE52" s="141"/>
      <c r="CF52" s="141"/>
      <c r="CG52" s="141"/>
      <c r="CH52" s="17"/>
      <c r="CI52" s="16"/>
      <c r="CJ52" s="16"/>
      <c r="CK52" s="141">
        <v>416.72</v>
      </c>
      <c r="CL52" s="141"/>
      <c r="CM52" s="141"/>
      <c r="CN52" s="141"/>
      <c r="CO52" s="141"/>
      <c r="CP52" s="141"/>
      <c r="CQ52" s="141"/>
      <c r="CR52" s="141"/>
      <c r="CS52" s="141"/>
      <c r="CT52" s="141"/>
      <c r="CU52" s="141"/>
      <c r="CV52" s="53"/>
      <c r="CW52" s="36"/>
      <c r="CX52" s="83"/>
      <c r="CY52" s="84"/>
      <c r="CZ52" s="84"/>
      <c r="DA52" s="84"/>
      <c r="DB52" s="84"/>
      <c r="DC52" s="84"/>
      <c r="DD52" s="84"/>
      <c r="DE52" s="84"/>
      <c r="DF52" s="84"/>
      <c r="DG52" s="84"/>
      <c r="DH52" s="85"/>
      <c r="DI52" s="141"/>
      <c r="DJ52" s="141"/>
      <c r="DK52" s="141"/>
      <c r="DL52" s="141"/>
      <c r="DM52" s="141"/>
      <c r="DN52" s="141"/>
      <c r="DO52" s="141"/>
      <c r="DP52" s="141"/>
      <c r="DQ52" s="141"/>
      <c r="DR52" s="141"/>
      <c r="DS52" s="141"/>
      <c r="DT52" s="142">
        <f>BS52*BD52+CK52+CW52</f>
        <v>10834.72</v>
      </c>
      <c r="DU52" s="142"/>
      <c r="DV52" s="142"/>
      <c r="DW52" s="142"/>
      <c r="DX52" s="142"/>
      <c r="DY52" s="142"/>
      <c r="DZ52" s="142"/>
      <c r="EA52" s="142"/>
      <c r="EB52" s="142"/>
      <c r="EC52" s="142"/>
      <c r="ED52" s="142"/>
      <c r="EE52" s="142"/>
      <c r="EF52" s="142"/>
      <c r="EG52" s="142"/>
      <c r="EH52" s="142"/>
      <c r="EI52" s="142"/>
      <c r="EJ52" s="142"/>
      <c r="EK52" s="142"/>
      <c r="EL52" s="142"/>
      <c r="EM52" s="142"/>
      <c r="EN52" s="142"/>
      <c r="EO52" s="142"/>
      <c r="EP52" s="142"/>
      <c r="EQ52" s="123"/>
      <c r="ER52" s="123"/>
      <c r="ES52" s="123"/>
      <c r="ET52" s="123"/>
      <c r="EU52" s="123"/>
      <c r="EV52" s="123"/>
      <c r="EW52" s="123"/>
      <c r="EX52" s="123"/>
      <c r="EY52" s="123"/>
      <c r="EZ52" s="123"/>
      <c r="FA52" s="123"/>
      <c r="FB52" s="123"/>
      <c r="FC52" s="123"/>
      <c r="FD52" s="123"/>
      <c r="FE52" s="123"/>
    </row>
    <row r="53" spans="1:161" s="15" customFormat="1" x14ac:dyDescent="0.2">
      <c r="A53" s="171" t="s">
        <v>36</v>
      </c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7"/>
      <c r="AO53" s="177"/>
      <c r="AP53" s="177"/>
      <c r="AQ53" s="177"/>
      <c r="AR53" s="177"/>
      <c r="AS53" s="177"/>
      <c r="AT53" s="177"/>
      <c r="AU53" s="177"/>
      <c r="AV53" s="177"/>
      <c r="AW53" s="177"/>
      <c r="AX53" s="177"/>
      <c r="AY53" s="177"/>
      <c r="AZ53" s="177"/>
      <c r="BA53" s="177"/>
      <c r="BB53" s="177"/>
      <c r="BC53" s="177"/>
      <c r="BD53" s="143">
        <f>SUM(BD47:BR52)</f>
        <v>7.125</v>
      </c>
      <c r="BE53" s="143"/>
      <c r="BF53" s="143"/>
      <c r="BG53" s="143"/>
      <c r="BH53" s="143"/>
      <c r="BI53" s="143"/>
      <c r="BJ53" s="143"/>
      <c r="BK53" s="143"/>
      <c r="BL53" s="143"/>
      <c r="BM53" s="143"/>
      <c r="BN53" s="143"/>
      <c r="BO53" s="143"/>
      <c r="BP53" s="143"/>
      <c r="BQ53" s="143"/>
      <c r="BR53" s="143"/>
      <c r="BS53" s="118"/>
      <c r="BT53" s="118"/>
      <c r="BU53" s="118"/>
      <c r="BV53" s="118"/>
      <c r="BW53" s="118"/>
      <c r="BX53" s="118"/>
      <c r="BY53" s="118"/>
      <c r="BZ53" s="118"/>
      <c r="CA53" s="118"/>
      <c r="CB53" s="118"/>
      <c r="CC53" s="118"/>
      <c r="CD53" s="118"/>
      <c r="CE53" s="118"/>
      <c r="CF53" s="118"/>
      <c r="CG53" s="118"/>
      <c r="CH53" s="50">
        <f>SUM(CH47:CH52)</f>
        <v>0</v>
      </c>
      <c r="CI53" s="14">
        <f>SUM(CI47:CI52)</f>
        <v>8835.2000000000007</v>
      </c>
      <c r="CJ53" s="14">
        <f>SUM(CJ47:CJ52)</f>
        <v>0</v>
      </c>
      <c r="CK53" s="118">
        <f>SUM(CK47:CU52)</f>
        <v>416.72</v>
      </c>
      <c r="CL53" s="118"/>
      <c r="CM53" s="118"/>
      <c r="CN53" s="118"/>
      <c r="CO53" s="118"/>
      <c r="CP53" s="118"/>
      <c r="CQ53" s="118"/>
      <c r="CR53" s="118"/>
      <c r="CS53" s="118"/>
      <c r="CT53" s="118"/>
      <c r="CU53" s="118"/>
      <c r="CV53" s="54">
        <v>0</v>
      </c>
      <c r="CW53" s="37">
        <f>SUM(CW47:CW52)</f>
        <v>0</v>
      </c>
      <c r="CX53" s="119">
        <f>SUM(CX47:DH52)</f>
        <v>2093.84</v>
      </c>
      <c r="CY53" s="120"/>
      <c r="CZ53" s="120"/>
      <c r="DA53" s="120"/>
      <c r="DB53" s="120"/>
      <c r="DC53" s="120"/>
      <c r="DD53" s="120"/>
      <c r="DE53" s="120"/>
      <c r="DF53" s="120"/>
      <c r="DG53" s="120"/>
      <c r="DH53" s="121"/>
      <c r="DI53" s="118">
        <f>SUM(DI47:DS52)</f>
        <v>2409.6</v>
      </c>
      <c r="DJ53" s="118"/>
      <c r="DK53" s="118"/>
      <c r="DL53" s="118"/>
      <c r="DM53" s="118"/>
      <c r="DN53" s="118"/>
      <c r="DO53" s="118"/>
      <c r="DP53" s="118"/>
      <c r="DQ53" s="118"/>
      <c r="DR53" s="118"/>
      <c r="DS53" s="118"/>
      <c r="DT53" s="118">
        <f>SUM(DT47:EL52)</f>
        <v>123027.735</v>
      </c>
      <c r="DU53" s="118"/>
      <c r="DV53" s="118"/>
      <c r="DW53" s="118"/>
      <c r="DX53" s="118"/>
      <c r="DY53" s="118"/>
      <c r="DZ53" s="118"/>
      <c r="EA53" s="118"/>
      <c r="EB53" s="118"/>
      <c r="EC53" s="118"/>
      <c r="ED53" s="118"/>
      <c r="EE53" s="118"/>
      <c r="EF53" s="118"/>
      <c r="EG53" s="118"/>
      <c r="EH53" s="118"/>
      <c r="EI53" s="118"/>
      <c r="EJ53" s="118"/>
      <c r="EK53" s="118"/>
      <c r="EL53" s="118"/>
      <c r="EM53" s="118"/>
      <c r="EN53" s="118"/>
      <c r="EO53" s="118"/>
      <c r="EP53" s="118"/>
      <c r="EQ53" s="177"/>
      <c r="ER53" s="177"/>
      <c r="ES53" s="177"/>
      <c r="ET53" s="177"/>
      <c r="EU53" s="177"/>
      <c r="EV53" s="177"/>
      <c r="EW53" s="177"/>
      <c r="EX53" s="177"/>
      <c r="EY53" s="177"/>
      <c r="EZ53" s="177"/>
      <c r="FA53" s="177"/>
      <c r="FB53" s="177"/>
      <c r="FC53" s="177"/>
      <c r="FD53" s="177"/>
      <c r="FE53" s="177"/>
    </row>
    <row r="54" spans="1:161" s="15" customFormat="1" x14ac:dyDescent="0.2">
      <c r="A54" s="178"/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  <c r="AL54" s="178"/>
      <c r="AM54" s="178"/>
      <c r="AN54" s="178"/>
      <c r="AO54" s="178"/>
      <c r="AP54" s="178"/>
      <c r="AQ54" s="178"/>
      <c r="AR54" s="178"/>
      <c r="AS54" s="178"/>
      <c r="AT54" s="178"/>
      <c r="AU54" s="178"/>
      <c r="AV54" s="178"/>
      <c r="AW54" s="178"/>
      <c r="AX54" s="178"/>
      <c r="AY54" s="178"/>
      <c r="BB54" s="23" t="s">
        <v>70</v>
      </c>
      <c r="BD54" s="179">
        <f>SUM(BD17,BD26,BD36,BD46,BD53)</f>
        <v>66.114999999999995</v>
      </c>
      <c r="BE54" s="179"/>
      <c r="BF54" s="179"/>
      <c r="BG54" s="179"/>
      <c r="BH54" s="179"/>
      <c r="BI54" s="179"/>
      <c r="BJ54" s="179"/>
      <c r="BK54" s="179"/>
      <c r="BL54" s="179"/>
      <c r="BM54" s="179"/>
      <c r="BN54" s="179"/>
      <c r="BO54" s="179"/>
      <c r="BP54" s="179"/>
      <c r="BQ54" s="179"/>
      <c r="BR54" s="179"/>
      <c r="BS54" s="180" t="s">
        <v>71</v>
      </c>
      <c r="BT54" s="180"/>
      <c r="BU54" s="180"/>
      <c r="BV54" s="180"/>
      <c r="BW54" s="180"/>
      <c r="BX54" s="180"/>
      <c r="BY54" s="180"/>
      <c r="BZ54" s="180"/>
      <c r="CA54" s="180"/>
      <c r="CB54" s="180"/>
      <c r="CC54" s="180"/>
      <c r="CD54" s="180"/>
      <c r="CE54" s="180"/>
      <c r="CF54" s="180"/>
      <c r="CG54" s="180"/>
      <c r="CH54" s="49">
        <f>SUM(CH17,CH26,CH36,CH53,CH46)</f>
        <v>2873.57</v>
      </c>
      <c r="CI54" s="24">
        <f>SUM(CI17,CI26,CI36,CI53,CI46)</f>
        <v>138722.05000000002</v>
      </c>
      <c r="CJ54" s="24">
        <f>SUM(CJ17,CJ26,CJ36,CJ53,CJ46)</f>
        <v>5700</v>
      </c>
      <c r="CK54" s="180">
        <f>SUM(CK17,CK26,CK36,CK53,CK46)</f>
        <v>20638.14</v>
      </c>
      <c r="CL54" s="180"/>
      <c r="CM54" s="180"/>
      <c r="CN54" s="180"/>
      <c r="CO54" s="180"/>
      <c r="CP54" s="180"/>
      <c r="CQ54" s="180"/>
      <c r="CR54" s="180"/>
      <c r="CS54" s="180"/>
      <c r="CT54" s="180"/>
      <c r="CU54" s="180"/>
      <c r="CV54" s="58">
        <f>CV53+CV46+CV36</f>
        <v>3214.8</v>
      </c>
      <c r="CW54" s="39">
        <f>CW53+CW46</f>
        <v>7500</v>
      </c>
      <c r="CX54" s="181">
        <f>SUM(CX17,CX26,CX36,CX53,CX46)</f>
        <v>40646.070000000007</v>
      </c>
      <c r="CY54" s="182"/>
      <c r="CZ54" s="182"/>
      <c r="DA54" s="182"/>
      <c r="DB54" s="182"/>
      <c r="DC54" s="182"/>
      <c r="DD54" s="182"/>
      <c r="DE54" s="182"/>
      <c r="DF54" s="182"/>
      <c r="DG54" s="182"/>
      <c r="DH54" s="183"/>
      <c r="DI54" s="180">
        <f>SUM(DI17,DI26,DI36,DI53,DI46)</f>
        <v>24384.04</v>
      </c>
      <c r="DJ54" s="180"/>
      <c r="DK54" s="180"/>
      <c r="DL54" s="180"/>
      <c r="DM54" s="180"/>
      <c r="DN54" s="180"/>
      <c r="DO54" s="180"/>
      <c r="DP54" s="180"/>
      <c r="DQ54" s="180"/>
      <c r="DR54" s="180"/>
      <c r="DS54" s="180"/>
      <c r="DT54" s="180">
        <f>SUM(DT53+DT36+DT26+DT17+DT46)-0.01</f>
        <v>1284216.665</v>
      </c>
      <c r="DU54" s="180"/>
      <c r="DV54" s="180"/>
      <c r="DW54" s="180"/>
      <c r="DX54" s="180"/>
      <c r="DY54" s="180"/>
      <c r="DZ54" s="180"/>
      <c r="EA54" s="180"/>
      <c r="EB54" s="180"/>
      <c r="EC54" s="180"/>
      <c r="ED54" s="180"/>
      <c r="EE54" s="180"/>
      <c r="EF54" s="180"/>
      <c r="EG54" s="180"/>
      <c r="EH54" s="180"/>
      <c r="EI54" s="180"/>
      <c r="EJ54" s="180"/>
      <c r="EK54" s="180"/>
      <c r="EL54" s="180"/>
      <c r="EM54" s="180"/>
      <c r="EN54" s="180"/>
      <c r="EO54" s="180"/>
      <c r="EP54" s="180"/>
      <c r="EQ54" s="25"/>
      <c r="ER54" s="184"/>
      <c r="ES54" s="184"/>
      <c r="ET54" s="184"/>
      <c r="EU54" s="184"/>
      <c r="EV54" s="184"/>
      <c r="EW54" s="184"/>
      <c r="EX54" s="184"/>
      <c r="EY54" s="184"/>
      <c r="EZ54" s="184"/>
      <c r="FA54" s="184"/>
      <c r="FB54" s="184"/>
      <c r="FC54" s="184"/>
      <c r="FD54" s="184"/>
      <c r="FE54" s="184"/>
    </row>
    <row r="55" spans="1:161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15"/>
      <c r="BA55" s="15"/>
      <c r="BB55" s="23"/>
      <c r="BC55" s="15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9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</row>
    <row r="56" spans="1:161" x14ac:dyDescent="0.2">
      <c r="A56" s="1" t="s">
        <v>40</v>
      </c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3" t="s">
        <v>80</v>
      </c>
      <c r="BF56" s="133"/>
      <c r="BG56" s="133"/>
      <c r="BH56" s="133"/>
      <c r="BI56" s="133"/>
      <c r="BJ56" s="133"/>
      <c r="BK56" s="133"/>
      <c r="BL56" s="133"/>
      <c r="BM56" s="133"/>
      <c r="BN56" s="133"/>
      <c r="BO56" s="133"/>
      <c r="BP56" s="133"/>
      <c r="BQ56" s="133"/>
      <c r="BR56" s="133"/>
      <c r="BS56" s="133"/>
      <c r="BT56" s="133"/>
      <c r="BU56" s="133"/>
      <c r="BV56" s="133"/>
      <c r="BW56" s="133"/>
      <c r="BX56" s="133"/>
      <c r="BY56" s="133"/>
      <c r="BZ56" s="133"/>
      <c r="CA56" s="133"/>
      <c r="CB56" s="133"/>
      <c r="CC56" s="133"/>
      <c r="CD56" s="133"/>
      <c r="CE56" s="133"/>
      <c r="CF56" s="133"/>
      <c r="CG56" s="133"/>
      <c r="CH56" s="133"/>
      <c r="CI56" s="133"/>
      <c r="CJ56" s="133"/>
      <c r="CK56" s="133"/>
      <c r="CL56" s="133"/>
      <c r="CM56" s="133"/>
      <c r="CN56" s="133"/>
      <c r="CO56" s="133"/>
      <c r="CP56" s="133"/>
      <c r="CQ56" s="133"/>
      <c r="CR56" s="133"/>
      <c r="CS56" s="133"/>
      <c r="CT56" s="133"/>
      <c r="CU56" s="133"/>
      <c r="CV56" s="133"/>
      <c r="CW56" s="133"/>
      <c r="CX56" s="133"/>
      <c r="CY56" s="133"/>
      <c r="CZ56" s="133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30"/>
      <c r="ER56" s="31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</row>
    <row r="57" spans="1:161" x14ac:dyDescent="0.2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37" t="s">
        <v>72</v>
      </c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1"/>
      <c r="BB57" s="131"/>
      <c r="BC57" s="131"/>
      <c r="BD57" s="131"/>
      <c r="BE57" s="137" t="s">
        <v>73</v>
      </c>
      <c r="BF57" s="137"/>
      <c r="BG57" s="137"/>
      <c r="BH57" s="137"/>
      <c r="BI57" s="137"/>
      <c r="BJ57" s="137"/>
      <c r="BK57" s="137"/>
      <c r="BL57" s="137"/>
      <c r="BM57" s="137"/>
      <c r="BN57" s="137"/>
      <c r="BO57" s="137"/>
      <c r="BP57" s="137"/>
      <c r="BQ57" s="137"/>
      <c r="BR57" s="137"/>
      <c r="BS57" s="137"/>
      <c r="BT57" s="137"/>
      <c r="BU57" s="137"/>
      <c r="BV57" s="137"/>
      <c r="BW57" s="137"/>
      <c r="BX57" s="137"/>
      <c r="BY57" s="137"/>
      <c r="BZ57" s="137"/>
      <c r="CA57" s="137"/>
      <c r="CB57" s="137"/>
      <c r="CC57" s="137"/>
      <c r="CD57" s="137"/>
      <c r="CE57" s="137"/>
      <c r="CF57" s="137"/>
      <c r="CG57" s="137"/>
      <c r="CH57" s="137"/>
      <c r="CI57" s="137"/>
      <c r="CJ57" s="137"/>
      <c r="CK57" s="137"/>
      <c r="CL57" s="137"/>
      <c r="CM57" s="137"/>
      <c r="CN57" s="137"/>
      <c r="CO57" s="137"/>
      <c r="CP57" s="137"/>
      <c r="CQ57" s="137"/>
      <c r="CR57" s="137"/>
      <c r="CS57" s="137"/>
      <c r="CT57" s="137"/>
      <c r="CU57" s="137"/>
      <c r="CV57" s="137"/>
      <c r="CW57" s="137"/>
      <c r="CX57" s="137"/>
      <c r="CY57" s="137"/>
      <c r="CZ57" s="137"/>
      <c r="DA57" s="5"/>
      <c r="DB57" s="5"/>
      <c r="DC57" s="5"/>
      <c r="DD57" s="5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3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</row>
    <row r="58" spans="1:161" x14ac:dyDescent="0.2">
      <c r="A58" s="1" t="s">
        <v>33</v>
      </c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  <c r="AJ58" s="131"/>
      <c r="AK58" s="131"/>
      <c r="AL58" s="131"/>
      <c r="AM58" s="131"/>
      <c r="AN58" s="131"/>
      <c r="AO58" s="131"/>
      <c r="AP58" s="131"/>
      <c r="AQ58" s="131"/>
      <c r="AR58" s="131"/>
      <c r="AS58" s="131"/>
      <c r="AT58" s="131"/>
      <c r="AU58" s="131"/>
      <c r="AV58" s="131"/>
      <c r="AW58" s="131"/>
      <c r="AX58" s="131"/>
      <c r="AY58" s="131"/>
      <c r="AZ58" s="131"/>
      <c r="BA58" s="131"/>
      <c r="BB58" s="131"/>
      <c r="BC58" s="131"/>
      <c r="BD58" s="131"/>
      <c r="BE58" s="133" t="s">
        <v>77</v>
      </c>
      <c r="BF58" s="133"/>
      <c r="BG58" s="133"/>
      <c r="BH58" s="133"/>
      <c r="BI58" s="133"/>
      <c r="BJ58" s="133"/>
      <c r="BK58" s="133"/>
      <c r="BL58" s="133"/>
      <c r="BM58" s="133"/>
      <c r="BN58" s="133"/>
      <c r="BO58" s="133"/>
      <c r="BP58" s="133"/>
      <c r="BQ58" s="133"/>
      <c r="BR58" s="133"/>
      <c r="BS58" s="133"/>
      <c r="BT58" s="133"/>
      <c r="BU58" s="133"/>
      <c r="BV58" s="133"/>
      <c r="BW58" s="133"/>
      <c r="BX58" s="133"/>
      <c r="BY58" s="133"/>
      <c r="BZ58" s="133"/>
      <c r="CA58" s="133"/>
      <c r="CB58" s="133"/>
      <c r="CC58" s="133"/>
      <c r="CD58" s="133"/>
      <c r="CE58" s="133"/>
      <c r="CF58" s="133"/>
      <c r="CG58" s="133"/>
      <c r="CH58" s="133"/>
      <c r="CI58" s="133"/>
      <c r="CJ58" s="133"/>
      <c r="CK58" s="133"/>
      <c r="CL58" s="133"/>
      <c r="CM58" s="133"/>
      <c r="CN58" s="133"/>
      <c r="CO58" s="133"/>
      <c r="CP58" s="133"/>
      <c r="CQ58" s="133"/>
      <c r="CR58" s="133"/>
      <c r="CS58" s="133"/>
      <c r="CT58" s="133"/>
      <c r="CU58" s="133"/>
      <c r="CV58" s="133"/>
      <c r="CW58" s="133"/>
      <c r="CX58" s="133"/>
      <c r="CY58" s="133"/>
      <c r="CZ58" s="133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30"/>
      <c r="EQ58" s="30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</row>
    <row r="59" spans="1:161" x14ac:dyDescent="0.2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37" t="s">
        <v>72</v>
      </c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1"/>
      <c r="BB59" s="131"/>
      <c r="BC59" s="131"/>
      <c r="BD59" s="131"/>
      <c r="BE59" s="137" t="s">
        <v>73</v>
      </c>
      <c r="BF59" s="137"/>
      <c r="BG59" s="137"/>
      <c r="BH59" s="137"/>
      <c r="BI59" s="137"/>
      <c r="BJ59" s="137"/>
      <c r="BK59" s="137"/>
      <c r="BL59" s="137"/>
      <c r="BM59" s="137"/>
      <c r="BN59" s="137"/>
      <c r="BO59" s="137"/>
      <c r="BP59" s="137"/>
      <c r="BQ59" s="137"/>
      <c r="BR59" s="137"/>
      <c r="BS59" s="137"/>
      <c r="BT59" s="137"/>
      <c r="BU59" s="137"/>
      <c r="BV59" s="137"/>
      <c r="BW59" s="137"/>
      <c r="BX59" s="137"/>
      <c r="BY59" s="137"/>
      <c r="BZ59" s="137"/>
      <c r="CA59" s="137"/>
      <c r="CB59" s="137"/>
      <c r="CC59" s="137"/>
      <c r="CD59" s="137"/>
      <c r="CE59" s="137"/>
      <c r="CF59" s="137"/>
      <c r="CG59" s="137"/>
      <c r="CH59" s="137"/>
      <c r="CI59" s="137"/>
      <c r="CJ59" s="137"/>
      <c r="CK59" s="137"/>
      <c r="CL59" s="137"/>
      <c r="CM59" s="137"/>
      <c r="CN59" s="137"/>
      <c r="CO59" s="137"/>
      <c r="CP59" s="137"/>
      <c r="CQ59" s="137"/>
      <c r="CR59" s="137"/>
      <c r="CS59" s="137"/>
      <c r="CT59" s="137"/>
      <c r="CU59" s="137"/>
      <c r="CV59" s="137"/>
      <c r="CW59" s="137"/>
      <c r="CX59" s="137"/>
      <c r="CY59" s="137"/>
      <c r="CZ59" s="137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</row>
  </sheetData>
  <mergeCells count="469">
    <mergeCell ref="P34:Y34"/>
    <mergeCell ref="Z34:BC34"/>
    <mergeCell ref="BD34:BR34"/>
    <mergeCell ref="BS34:CG34"/>
    <mergeCell ref="DT34:ES34"/>
    <mergeCell ref="EQ32:FE32"/>
    <mergeCell ref="A32:O32"/>
    <mergeCell ref="P32:Y32"/>
    <mergeCell ref="Z32:BC32"/>
    <mergeCell ref="BD32:BR32"/>
    <mergeCell ref="BS32:CG32"/>
    <mergeCell ref="CK32:CU32"/>
    <mergeCell ref="CX32:DH32"/>
    <mergeCell ref="DI32:DS32"/>
    <mergeCell ref="DT32:EP32"/>
    <mergeCell ref="P56:AZ56"/>
    <mergeCell ref="BA56:BD57"/>
    <mergeCell ref="A57:AD57"/>
    <mergeCell ref="AE57:AZ57"/>
    <mergeCell ref="P58:AZ58"/>
    <mergeCell ref="BA58:BD59"/>
    <mergeCell ref="A59:AD59"/>
    <mergeCell ref="AE59:AZ59"/>
    <mergeCell ref="EQ53:FE53"/>
    <mergeCell ref="A54:AY54"/>
    <mergeCell ref="BD54:BR54"/>
    <mergeCell ref="BS54:CG54"/>
    <mergeCell ref="CK54:CU54"/>
    <mergeCell ref="CX54:DH54"/>
    <mergeCell ref="DI54:DS54"/>
    <mergeCell ref="DT54:EP54"/>
    <mergeCell ref="ER54:FE54"/>
    <mergeCell ref="A53:O53"/>
    <mergeCell ref="P53:Y53"/>
    <mergeCell ref="Z53:BC53"/>
    <mergeCell ref="BD53:BR53"/>
    <mergeCell ref="BS53:CG53"/>
    <mergeCell ref="CK53:CU53"/>
    <mergeCell ref="CX53:DH53"/>
    <mergeCell ref="DI53:DS53"/>
    <mergeCell ref="DT53:EP53"/>
    <mergeCell ref="P52:Y52"/>
    <mergeCell ref="Z52:BC52"/>
    <mergeCell ref="BD52:BR52"/>
    <mergeCell ref="BS52:CG52"/>
    <mergeCell ref="CK52:CU52"/>
    <mergeCell ref="CX52:DH52"/>
    <mergeCell ref="DI52:DS52"/>
    <mergeCell ref="DT52:EP52"/>
    <mergeCell ref="EQ52:FE52"/>
    <mergeCell ref="EQ50:FE50"/>
    <mergeCell ref="A51:G51"/>
    <mergeCell ref="P51:Y51"/>
    <mergeCell ref="Z51:BC51"/>
    <mergeCell ref="BD51:BR51"/>
    <mergeCell ref="BS51:CG51"/>
    <mergeCell ref="CK51:CU51"/>
    <mergeCell ref="CX51:DH51"/>
    <mergeCell ref="DI51:DS51"/>
    <mergeCell ref="DT51:EP51"/>
    <mergeCell ref="EQ51:FE51"/>
    <mergeCell ref="A50:O50"/>
    <mergeCell ref="P50:Y50"/>
    <mergeCell ref="Z50:BC50"/>
    <mergeCell ref="BD50:BR50"/>
    <mergeCell ref="BS50:CG50"/>
    <mergeCell ref="CK50:CU50"/>
    <mergeCell ref="CX50:DH50"/>
    <mergeCell ref="DI50:DS50"/>
    <mergeCell ref="DT50:EP50"/>
    <mergeCell ref="EQ47:FE47"/>
    <mergeCell ref="A49:O49"/>
    <mergeCell ref="P49:Y49"/>
    <mergeCell ref="Z49:BC49"/>
    <mergeCell ref="BD49:BR49"/>
    <mergeCell ref="BS49:CG49"/>
    <mergeCell ref="CK49:CU49"/>
    <mergeCell ref="CX49:DH49"/>
    <mergeCell ref="DI49:DS49"/>
    <mergeCell ref="DT49:EP49"/>
    <mergeCell ref="EQ49:FE49"/>
    <mergeCell ref="A47:O47"/>
    <mergeCell ref="P47:Y47"/>
    <mergeCell ref="Z47:BC47"/>
    <mergeCell ref="BD47:BR47"/>
    <mergeCell ref="BS47:CG47"/>
    <mergeCell ref="CK47:CU47"/>
    <mergeCell ref="CX47:DH47"/>
    <mergeCell ref="DI47:DS47"/>
    <mergeCell ref="DT47:EP47"/>
    <mergeCell ref="A48:G48"/>
    <mergeCell ref="P48:Y48"/>
    <mergeCell ref="Z48:BC48"/>
    <mergeCell ref="BD48:BR48"/>
    <mergeCell ref="EQ46:FE46"/>
    <mergeCell ref="A45:O45"/>
    <mergeCell ref="P45:Y45"/>
    <mergeCell ref="Z45:BC45"/>
    <mergeCell ref="BD45:BR45"/>
    <mergeCell ref="BS45:CG45"/>
    <mergeCell ref="CK45:CU45"/>
    <mergeCell ref="CX45:DH45"/>
    <mergeCell ref="DI45:DS45"/>
    <mergeCell ref="DT45:EP45"/>
    <mergeCell ref="EQ45:FE45"/>
    <mergeCell ref="A46:O46"/>
    <mergeCell ref="P46:Y46"/>
    <mergeCell ref="Z46:BC46"/>
    <mergeCell ref="BD46:BR46"/>
    <mergeCell ref="BS46:CG46"/>
    <mergeCell ref="CK46:CU46"/>
    <mergeCell ref="CX46:DH46"/>
    <mergeCell ref="DI46:DS46"/>
    <mergeCell ref="DT46:EP46"/>
    <mergeCell ref="EQ44:FE44"/>
    <mergeCell ref="A44:O44"/>
    <mergeCell ref="P44:Y44"/>
    <mergeCell ref="Z44:BC44"/>
    <mergeCell ref="BD44:BR44"/>
    <mergeCell ref="BS44:CG44"/>
    <mergeCell ref="CK44:CU44"/>
    <mergeCell ref="CX44:DH44"/>
    <mergeCell ref="DI44:DS44"/>
    <mergeCell ref="DT44:EP44"/>
    <mergeCell ref="EQ42:FE42"/>
    <mergeCell ref="A43:O43"/>
    <mergeCell ref="P43:Y43"/>
    <mergeCell ref="Z43:BC43"/>
    <mergeCell ref="BD43:BR43"/>
    <mergeCell ref="BS43:CG43"/>
    <mergeCell ref="CK43:CU43"/>
    <mergeCell ref="CX43:DH43"/>
    <mergeCell ref="DI43:DS43"/>
    <mergeCell ref="DT43:EP43"/>
    <mergeCell ref="EQ43:FE43"/>
    <mergeCell ref="A42:O42"/>
    <mergeCell ref="P42:Y42"/>
    <mergeCell ref="Z42:BC42"/>
    <mergeCell ref="BD42:BR42"/>
    <mergeCell ref="BS42:CG42"/>
    <mergeCell ref="CK42:CU42"/>
    <mergeCell ref="CX42:DH42"/>
    <mergeCell ref="DI42:DS42"/>
    <mergeCell ref="DT42:EP42"/>
    <mergeCell ref="EQ40:FE40"/>
    <mergeCell ref="A41:O41"/>
    <mergeCell ref="P41:Y41"/>
    <mergeCell ref="Z41:BC41"/>
    <mergeCell ref="BD41:BR41"/>
    <mergeCell ref="BS41:CG41"/>
    <mergeCell ref="CK41:CU41"/>
    <mergeCell ref="CX41:DH41"/>
    <mergeCell ref="DI41:DS41"/>
    <mergeCell ref="DT41:EP41"/>
    <mergeCell ref="EQ41:FE41"/>
    <mergeCell ref="A40:O40"/>
    <mergeCell ref="P40:Y40"/>
    <mergeCell ref="Z40:BC40"/>
    <mergeCell ref="BD40:BR40"/>
    <mergeCell ref="BS40:CG40"/>
    <mergeCell ref="CK40:CU40"/>
    <mergeCell ref="CX40:DH40"/>
    <mergeCell ref="DI40:DS40"/>
    <mergeCell ref="DT40:EP40"/>
    <mergeCell ref="EQ39:FE39"/>
    <mergeCell ref="A39:O39"/>
    <mergeCell ref="P39:Y39"/>
    <mergeCell ref="Z39:BC39"/>
    <mergeCell ref="BD39:BR39"/>
    <mergeCell ref="BS39:CG39"/>
    <mergeCell ref="CK39:CU39"/>
    <mergeCell ref="CX39:DH39"/>
    <mergeCell ref="DI39:DS39"/>
    <mergeCell ref="DT39:EP39"/>
    <mergeCell ref="EQ37:FE37"/>
    <mergeCell ref="A38:O38"/>
    <mergeCell ref="P38:Y38"/>
    <mergeCell ref="Z38:BC38"/>
    <mergeCell ref="BD38:BR38"/>
    <mergeCell ref="BS38:CG38"/>
    <mergeCell ref="CK38:CU38"/>
    <mergeCell ref="CX38:DH38"/>
    <mergeCell ref="DI38:DS38"/>
    <mergeCell ref="DT38:EP38"/>
    <mergeCell ref="EQ38:FE38"/>
    <mergeCell ref="A37:O37"/>
    <mergeCell ref="P37:Y37"/>
    <mergeCell ref="Z37:BC37"/>
    <mergeCell ref="BD37:BR37"/>
    <mergeCell ref="BS37:CG37"/>
    <mergeCell ref="CK37:CU37"/>
    <mergeCell ref="CX37:DH37"/>
    <mergeCell ref="DI37:DS37"/>
    <mergeCell ref="DT37:EP37"/>
    <mergeCell ref="EQ35:FE35"/>
    <mergeCell ref="A36:O36"/>
    <mergeCell ref="P36:Y36"/>
    <mergeCell ref="Z36:BC36"/>
    <mergeCell ref="BD36:BR36"/>
    <mergeCell ref="BS36:CG36"/>
    <mergeCell ref="CK36:CU36"/>
    <mergeCell ref="CX36:DH36"/>
    <mergeCell ref="DI36:DS36"/>
    <mergeCell ref="DT36:EP36"/>
    <mergeCell ref="EQ36:FE36"/>
    <mergeCell ref="A35:O35"/>
    <mergeCell ref="P35:Y35"/>
    <mergeCell ref="Z35:BC35"/>
    <mergeCell ref="BD35:BR35"/>
    <mergeCell ref="BS35:CG35"/>
    <mergeCell ref="CK35:CU35"/>
    <mergeCell ref="CX35:DH35"/>
    <mergeCell ref="DI35:DS35"/>
    <mergeCell ref="DT35:EP35"/>
    <mergeCell ref="EQ29:FE29"/>
    <mergeCell ref="A30:O30"/>
    <mergeCell ref="P30:Y30"/>
    <mergeCell ref="Z30:BC30"/>
    <mergeCell ref="BD30:BR30"/>
    <mergeCell ref="BS30:CG30"/>
    <mergeCell ref="CK30:CU30"/>
    <mergeCell ref="CX30:DH30"/>
    <mergeCell ref="DI30:DS30"/>
    <mergeCell ref="DT30:EP30"/>
    <mergeCell ref="EQ30:FE30"/>
    <mergeCell ref="A29:O29"/>
    <mergeCell ref="P29:Y29"/>
    <mergeCell ref="Z29:BC29"/>
    <mergeCell ref="BD29:BR29"/>
    <mergeCell ref="BS29:CG29"/>
    <mergeCell ref="CK29:CU29"/>
    <mergeCell ref="CX29:DH29"/>
    <mergeCell ref="DI29:DS29"/>
    <mergeCell ref="DT29:EP29"/>
    <mergeCell ref="EQ28:FE28"/>
    <mergeCell ref="A27:O27"/>
    <mergeCell ref="P27:Y27"/>
    <mergeCell ref="Z27:BC27"/>
    <mergeCell ref="BD27:BR27"/>
    <mergeCell ref="BS27:CG27"/>
    <mergeCell ref="CK27:CU27"/>
    <mergeCell ref="CX27:DH27"/>
    <mergeCell ref="DI27:DS27"/>
    <mergeCell ref="DT27:EP27"/>
    <mergeCell ref="A28:O28"/>
    <mergeCell ref="P28:Y28"/>
    <mergeCell ref="Z28:BC28"/>
    <mergeCell ref="BD28:BR28"/>
    <mergeCell ref="BS28:CG28"/>
    <mergeCell ref="CK28:CU28"/>
    <mergeCell ref="CX28:DH28"/>
    <mergeCell ref="DI28:DS28"/>
    <mergeCell ref="DT28:EP28"/>
    <mergeCell ref="EQ27:FE27"/>
    <mergeCell ref="EQ25:FE25"/>
    <mergeCell ref="A24:G24"/>
    <mergeCell ref="P24:Y24"/>
    <mergeCell ref="Z24:BC24"/>
    <mergeCell ref="BD24:BR24"/>
    <mergeCell ref="BS24:CG24"/>
    <mergeCell ref="CK24:CU24"/>
    <mergeCell ref="CX24:DH24"/>
    <mergeCell ref="EQ26:FE26"/>
    <mergeCell ref="A26:O26"/>
    <mergeCell ref="P26:Y26"/>
    <mergeCell ref="Z26:BC26"/>
    <mergeCell ref="A25:G25"/>
    <mergeCell ref="P25:Y25"/>
    <mergeCell ref="Z25:BC25"/>
    <mergeCell ref="BD25:BR25"/>
    <mergeCell ref="BS25:CG25"/>
    <mergeCell ref="CK25:CU25"/>
    <mergeCell ref="CX25:DH25"/>
    <mergeCell ref="DI25:DS25"/>
    <mergeCell ref="DT25:EP25"/>
    <mergeCell ref="BS23:CG23"/>
    <mergeCell ref="CK23:CU23"/>
    <mergeCell ref="CX23:DH23"/>
    <mergeCell ref="DI23:DS23"/>
    <mergeCell ref="DT23:EP23"/>
    <mergeCell ref="A21:O21"/>
    <mergeCell ref="P21:Y21"/>
    <mergeCell ref="Z21:BC21"/>
    <mergeCell ref="BD21:BR21"/>
    <mergeCell ref="BS21:CG21"/>
    <mergeCell ref="CK21:CU21"/>
    <mergeCell ref="CX21:DH21"/>
    <mergeCell ref="DI21:DS21"/>
    <mergeCell ref="DT21:EP21"/>
    <mergeCell ref="A19:O19"/>
    <mergeCell ref="P19:Y19"/>
    <mergeCell ref="Z19:BC19"/>
    <mergeCell ref="BD19:BR19"/>
    <mergeCell ref="BS19:CG19"/>
    <mergeCell ref="CK19:CU19"/>
    <mergeCell ref="CX19:DH19"/>
    <mergeCell ref="DI19:DS19"/>
    <mergeCell ref="DT19:EP19"/>
    <mergeCell ref="A20:O20"/>
    <mergeCell ref="P20:Y20"/>
    <mergeCell ref="Z20:BC20"/>
    <mergeCell ref="BD20:BR20"/>
    <mergeCell ref="BS20:CG20"/>
    <mergeCell ref="CK20:CU20"/>
    <mergeCell ref="CX20:DH20"/>
    <mergeCell ref="DI20:DS20"/>
    <mergeCell ref="DT20:EP20"/>
    <mergeCell ref="A17:G17"/>
    <mergeCell ref="P17:Y17"/>
    <mergeCell ref="Z17:BC17"/>
    <mergeCell ref="BD17:BR17"/>
    <mergeCell ref="BS17:CG17"/>
    <mergeCell ref="CK17:CU17"/>
    <mergeCell ref="CX17:DH17"/>
    <mergeCell ref="DI17:DS17"/>
    <mergeCell ref="DT17:EP17"/>
    <mergeCell ref="A18:O18"/>
    <mergeCell ref="P18:Y18"/>
    <mergeCell ref="Z18:BC18"/>
    <mergeCell ref="BD18:BR18"/>
    <mergeCell ref="BS18:CG18"/>
    <mergeCell ref="CK18:CU18"/>
    <mergeCell ref="CX18:DH18"/>
    <mergeCell ref="DI18:DS18"/>
    <mergeCell ref="DT18:EP18"/>
    <mergeCell ref="A15:G15"/>
    <mergeCell ref="P15:Y15"/>
    <mergeCell ref="Z15:BC15"/>
    <mergeCell ref="BD15:BR15"/>
    <mergeCell ref="BS15:CG15"/>
    <mergeCell ref="CK15:CU15"/>
    <mergeCell ref="CX15:DH15"/>
    <mergeCell ref="DI15:DS15"/>
    <mergeCell ref="DT15:EP15"/>
    <mergeCell ref="A16:G16"/>
    <mergeCell ref="P16:Y16"/>
    <mergeCell ref="Z16:BC16"/>
    <mergeCell ref="BD16:BR16"/>
    <mergeCell ref="BS16:CG16"/>
    <mergeCell ref="CK16:CU16"/>
    <mergeCell ref="CX16:DH16"/>
    <mergeCell ref="DI16:DS16"/>
    <mergeCell ref="DT16:EP16"/>
    <mergeCell ref="DT14:EP14"/>
    <mergeCell ref="A13:O13"/>
    <mergeCell ref="P13:Y13"/>
    <mergeCell ref="Z13:BC13"/>
    <mergeCell ref="BD13:BR13"/>
    <mergeCell ref="BS13:CG13"/>
    <mergeCell ref="CK13:CU13"/>
    <mergeCell ref="CX13:DH13"/>
    <mergeCell ref="DI13:DS13"/>
    <mergeCell ref="DT13:EP13"/>
    <mergeCell ref="CK12:CU12"/>
    <mergeCell ref="CX12:DH12"/>
    <mergeCell ref="DI12:DS12"/>
    <mergeCell ref="A14:O14"/>
    <mergeCell ref="P14:Y14"/>
    <mergeCell ref="Z14:BC14"/>
    <mergeCell ref="BD14:BR14"/>
    <mergeCell ref="BS14:CG14"/>
    <mergeCell ref="CK14:CU14"/>
    <mergeCell ref="CX14:DH14"/>
    <mergeCell ref="DI14:DS14"/>
    <mergeCell ref="B1:Y1"/>
    <mergeCell ref="Z1:DJ3"/>
    <mergeCell ref="DK1:FE1"/>
    <mergeCell ref="DK2:EI3"/>
    <mergeCell ref="EJ2:EO6"/>
    <mergeCell ref="EQ2:FE2"/>
    <mergeCell ref="EQ3:FE3"/>
    <mergeCell ref="A4:EI4"/>
    <mergeCell ref="EQ4:FE4"/>
    <mergeCell ref="A5:EI5"/>
    <mergeCell ref="ER5:FD6"/>
    <mergeCell ref="A6:G9"/>
    <mergeCell ref="Y6:Y8"/>
    <mergeCell ref="Z6:AP8"/>
    <mergeCell ref="AQ6:BK6"/>
    <mergeCell ref="CD6:CI6"/>
    <mergeCell ref="DA6:EI6"/>
    <mergeCell ref="AQ7:CC7"/>
    <mergeCell ref="CD7:CI7"/>
    <mergeCell ref="DA7:DD7"/>
    <mergeCell ref="AE9:AP9"/>
    <mergeCell ref="AU9:AW9"/>
    <mergeCell ref="AZ9:BK9"/>
    <mergeCell ref="BL9:BO9"/>
    <mergeCell ref="BP9:BR9"/>
    <mergeCell ref="BV9:DD10"/>
    <mergeCell ref="DX9:EW9"/>
    <mergeCell ref="A10:G10"/>
    <mergeCell ref="Z10:BU10"/>
    <mergeCell ref="DX10:FE10"/>
    <mergeCell ref="A11:Y11"/>
    <mergeCell ref="BE59:CZ59"/>
    <mergeCell ref="BE58:CZ58"/>
    <mergeCell ref="BE57:CZ57"/>
    <mergeCell ref="BE56:CZ56"/>
    <mergeCell ref="EQ13:FE13"/>
    <mergeCell ref="EQ14:FE14"/>
    <mergeCell ref="EQ15:FE15"/>
    <mergeCell ref="EQ16:FE16"/>
    <mergeCell ref="EQ17:FE17"/>
    <mergeCell ref="EQ18:FE18"/>
    <mergeCell ref="EQ19:FE19"/>
    <mergeCell ref="EQ20:FE20"/>
    <mergeCell ref="DI24:DS24"/>
    <mergeCell ref="DT24:EP24"/>
    <mergeCell ref="EQ21:FE21"/>
    <mergeCell ref="EQ23:FE23"/>
    <mergeCell ref="BD26:BR26"/>
    <mergeCell ref="CJ6:CU6"/>
    <mergeCell ref="CJ7:CU7"/>
    <mergeCell ref="ED7:FE7"/>
    <mergeCell ref="AQ8:DD8"/>
    <mergeCell ref="EE8:EG8"/>
    <mergeCell ref="EJ8:EO8"/>
    <mergeCell ref="EP8:EQ8"/>
    <mergeCell ref="ER8:ET8"/>
    <mergeCell ref="FA8:FE8"/>
    <mergeCell ref="EQ11:FE12"/>
    <mergeCell ref="DT11:EP12"/>
    <mergeCell ref="A33:G33"/>
    <mergeCell ref="P33:Y33"/>
    <mergeCell ref="Z33:BC33"/>
    <mergeCell ref="BD33:BR33"/>
    <mergeCell ref="BS33:CG33"/>
    <mergeCell ref="CK33:CU33"/>
    <mergeCell ref="DI33:DR33"/>
    <mergeCell ref="DT33:EO33"/>
    <mergeCell ref="CX33:DH33"/>
    <mergeCell ref="BS26:CG26"/>
    <mergeCell ref="CK26:CU26"/>
    <mergeCell ref="CX26:DH26"/>
    <mergeCell ref="DI26:DS26"/>
    <mergeCell ref="DT26:EP26"/>
    <mergeCell ref="EQ24:FE24"/>
    <mergeCell ref="Z11:BC12"/>
    <mergeCell ref="BD11:BR12"/>
    <mergeCell ref="BS11:CG12"/>
    <mergeCell ref="CH11:CH12"/>
    <mergeCell ref="CI11:DS11"/>
    <mergeCell ref="A12:O12"/>
    <mergeCell ref="P12:Y12"/>
    <mergeCell ref="BS48:CG48"/>
    <mergeCell ref="CK48:CU48"/>
    <mergeCell ref="DI48:DR48"/>
    <mergeCell ref="DT48:EN48"/>
    <mergeCell ref="A22:G22"/>
    <mergeCell ref="P22:Y22"/>
    <mergeCell ref="Z22:BC22"/>
    <mergeCell ref="BD22:BR22"/>
    <mergeCell ref="BS22:CG22"/>
    <mergeCell ref="CK22:CU22"/>
    <mergeCell ref="DI22:DR22"/>
    <mergeCell ref="DT22:EN22"/>
    <mergeCell ref="A31:G31"/>
    <mergeCell ref="P31:Y31"/>
    <mergeCell ref="Z31:BC31"/>
    <mergeCell ref="BD31:BR31"/>
    <mergeCell ref="BS31:CG31"/>
    <mergeCell ref="CK31:CU31"/>
    <mergeCell ref="DI31:DR31"/>
    <mergeCell ref="DT31:ES31"/>
    <mergeCell ref="A23:G23"/>
    <mergeCell ref="P23:Y23"/>
    <mergeCell ref="Z23:BC23"/>
    <mergeCell ref="BD23:BR23"/>
  </mergeCells>
  <printOptions horizontalCentered="1" verticalCentered="1"/>
  <pageMargins left="0.196527777777778" right="0.196527777777778" top="0" bottom="0" header="0.51180555555555496" footer="0.51180555555555496"/>
  <pageSetup paperSize="9" scale="61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L12:L13"/>
  <sheetViews>
    <sheetView zoomScaleNormal="100" workbookViewId="0">
      <selection activeCell="L30" sqref="L30"/>
    </sheetView>
  </sheetViews>
  <sheetFormatPr defaultRowHeight="12.75" x14ac:dyDescent="0.2"/>
  <cols>
    <col min="1" max="1025" width="9" customWidth="1"/>
  </cols>
  <sheetData>
    <row r="12" spans="12:12" x14ac:dyDescent="0.2">
      <c r="L12">
        <v>66.12</v>
      </c>
    </row>
    <row r="13" spans="12:12" x14ac:dyDescent="0.2">
      <c r="L13" s="77">
        <f>L12-стр1!BD54</f>
        <v>5.0000000000096634E-3</v>
      </c>
    </row>
  </sheetData>
  <printOptions gridLines="1"/>
  <pageMargins left="0.7" right="0.7" top="0.75" bottom="0.75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стр1</vt:lpstr>
      <vt:lpstr>Лист1</vt:lpstr>
      <vt:lpstr>стр1!Область_печати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КонсультантПлюс</dc:creator>
  <dc:description/>
  <cp:lastModifiedBy>Пользователь Windows</cp:lastModifiedBy>
  <cp:revision>1</cp:revision>
  <cp:lastPrinted>2024-09-09T12:33:37Z</cp:lastPrinted>
  <dcterms:created xsi:type="dcterms:W3CDTF">2004-04-12T09:30:22Z</dcterms:created>
  <dcterms:modified xsi:type="dcterms:W3CDTF">2024-09-09T12:34:10Z</dcterms:modified>
  <dc:language>en-US</dc:language>
</cp:coreProperties>
</file>