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040" windowHeight="9195"/>
  </bookViews>
  <sheets>
    <sheet name="Лист1" sheetId="1" r:id="rId1"/>
    <sheet name="Лист2" sheetId="2" r:id="rId2"/>
    <sheet name="Лист3" sheetId="3" state="hidden" r:id="rId3"/>
    <sheet name="Лист4" sheetId="4" state="hidden" r:id="rId4"/>
    <sheet name="Лист5" sheetId="5" state="hidden" r:id="rId5"/>
  </sheets>
  <calcPr calcId="145621" refMode="R1C1"/>
</workbook>
</file>

<file path=xl/calcChain.xml><?xml version="1.0" encoding="utf-8"?>
<calcChain xmlns="http://schemas.openxmlformats.org/spreadsheetml/2006/main">
  <c r="H238" i="1" l="1"/>
  <c r="G238" i="1"/>
  <c r="F238" i="1"/>
  <c r="E238" i="1"/>
  <c r="D238" i="1"/>
  <c r="C238" i="1"/>
  <c r="D209" i="1"/>
  <c r="E209" i="1"/>
  <c r="F209" i="1"/>
  <c r="G209" i="1"/>
  <c r="H209" i="1"/>
  <c r="C209" i="1"/>
  <c r="C199" i="1"/>
  <c r="D199" i="1"/>
  <c r="E199" i="1"/>
  <c r="F199" i="1"/>
  <c r="G199" i="1"/>
  <c r="H199" i="1"/>
  <c r="D83" i="1"/>
  <c r="E83" i="1"/>
  <c r="F83" i="1"/>
  <c r="G83" i="1"/>
  <c r="H83" i="1"/>
  <c r="C83" i="1"/>
  <c r="D211" i="2"/>
  <c r="E211" i="2"/>
  <c r="F211" i="2"/>
  <c r="G211" i="2"/>
  <c r="H211" i="2"/>
  <c r="C211" i="2"/>
  <c r="H180" i="2"/>
  <c r="G180" i="2"/>
  <c r="F180" i="2"/>
  <c r="E180" i="2"/>
  <c r="D180" i="2"/>
  <c r="C180" i="2"/>
  <c r="D163" i="2"/>
  <c r="E163" i="2"/>
  <c r="F163" i="2"/>
  <c r="G163" i="2"/>
  <c r="H163" i="2"/>
  <c r="C163" i="2"/>
  <c r="D69" i="2"/>
  <c r="E69" i="2"/>
  <c r="F69" i="2"/>
  <c r="G69" i="2"/>
  <c r="H69" i="2"/>
  <c r="C69" i="2"/>
  <c r="C241" i="2" l="1"/>
  <c r="C236" i="2"/>
  <c r="C228" i="2"/>
  <c r="C225" i="2"/>
  <c r="H228" i="2"/>
  <c r="G228" i="2"/>
  <c r="F228" i="2"/>
  <c r="E228" i="2"/>
  <c r="D228" i="2"/>
  <c r="D225" i="2"/>
  <c r="E225" i="2"/>
  <c r="F225" i="2"/>
  <c r="G225" i="2"/>
  <c r="H225" i="2"/>
  <c r="D311" i="1"/>
  <c r="E311" i="1"/>
  <c r="F311" i="1"/>
  <c r="G311" i="1"/>
  <c r="H311" i="1"/>
  <c r="C311" i="1"/>
  <c r="D310" i="1"/>
  <c r="E310" i="1"/>
  <c r="F310" i="1"/>
  <c r="G310" i="1"/>
  <c r="H310" i="1"/>
  <c r="C310" i="1"/>
  <c r="C306" i="1"/>
  <c r="C242" i="2" l="1"/>
  <c r="C298" i="1"/>
  <c r="C295" i="1"/>
  <c r="H298" i="1"/>
  <c r="G298" i="1"/>
  <c r="F298" i="1"/>
  <c r="E298" i="1"/>
  <c r="D298" i="1"/>
  <c r="D295" i="1"/>
  <c r="E295" i="1"/>
  <c r="F295" i="1"/>
  <c r="G295" i="1"/>
  <c r="H295" i="1"/>
  <c r="C216" i="2"/>
  <c r="C201" i="2"/>
  <c r="G276" i="1"/>
  <c r="D276" i="1"/>
  <c r="E276" i="1"/>
  <c r="F276" i="1"/>
  <c r="H276" i="1"/>
  <c r="C276" i="1"/>
  <c r="C266" i="1"/>
  <c r="C217" i="2" l="1"/>
  <c r="D266" i="1"/>
  <c r="E266" i="1"/>
  <c r="F266" i="1"/>
  <c r="G266" i="1"/>
  <c r="H266" i="1"/>
  <c r="C193" i="2"/>
  <c r="C188" i="2"/>
  <c r="C194" i="2" s="1"/>
  <c r="C177" i="2"/>
  <c r="C251" i="1"/>
  <c r="C246" i="1"/>
  <c r="C252" i="1" s="1"/>
  <c r="C235" i="1"/>
  <c r="D251" i="1"/>
  <c r="E251" i="1"/>
  <c r="F251" i="1"/>
  <c r="G251" i="1"/>
  <c r="H251" i="1"/>
  <c r="D235" i="1" l="1"/>
  <c r="E235" i="1"/>
  <c r="F235" i="1"/>
  <c r="G235" i="1"/>
  <c r="H235" i="1"/>
  <c r="C168" i="2"/>
  <c r="C154" i="2"/>
  <c r="C214" i="1"/>
  <c r="C146" i="2"/>
  <c r="C141" i="2"/>
  <c r="C133" i="2"/>
  <c r="C130" i="2"/>
  <c r="D146" i="2"/>
  <c r="E146" i="2"/>
  <c r="F146" i="2"/>
  <c r="G146" i="2"/>
  <c r="H146" i="2"/>
  <c r="G133" i="2"/>
  <c r="H133" i="2"/>
  <c r="F133" i="2"/>
  <c r="E133" i="2"/>
  <c r="D133" i="2"/>
  <c r="D184" i="1"/>
  <c r="E184" i="1"/>
  <c r="F184" i="1"/>
  <c r="G184" i="1"/>
  <c r="H184" i="1"/>
  <c r="C184" i="1"/>
  <c r="C178" i="1"/>
  <c r="C170" i="1"/>
  <c r="C167" i="1"/>
  <c r="D170" i="1"/>
  <c r="E170" i="1"/>
  <c r="F170" i="1"/>
  <c r="G170" i="1"/>
  <c r="H170" i="1"/>
  <c r="D167" i="1"/>
  <c r="E167" i="1"/>
  <c r="F167" i="1"/>
  <c r="G167" i="1"/>
  <c r="H167" i="1"/>
  <c r="C169" i="2" l="1"/>
  <c r="C147" i="2"/>
  <c r="C215" i="1"/>
  <c r="C185" i="1"/>
  <c r="G88" i="1"/>
  <c r="G73" i="1"/>
  <c r="G89" i="1" l="1"/>
  <c r="D151" i="1"/>
  <c r="E151" i="1"/>
  <c r="F151" i="1"/>
  <c r="G151" i="1"/>
  <c r="H151" i="1"/>
  <c r="C151" i="1"/>
  <c r="D146" i="1"/>
  <c r="E146" i="1"/>
  <c r="F146" i="1"/>
  <c r="G146" i="1"/>
  <c r="H146" i="1"/>
  <c r="C146" i="1"/>
  <c r="D136" i="1"/>
  <c r="E136" i="1"/>
  <c r="F136" i="1"/>
  <c r="G136" i="1"/>
  <c r="H136" i="1"/>
  <c r="C136" i="1"/>
  <c r="D120" i="1"/>
  <c r="E120" i="1"/>
  <c r="F120" i="1"/>
  <c r="G120" i="1"/>
  <c r="H120" i="1"/>
  <c r="C120" i="1"/>
  <c r="D115" i="1"/>
  <c r="E115" i="1"/>
  <c r="F115" i="1"/>
  <c r="G115" i="1"/>
  <c r="H115" i="1"/>
  <c r="C115" i="1"/>
  <c r="C152" i="1" l="1"/>
  <c r="H107" i="1"/>
  <c r="G107" i="1"/>
  <c r="F107" i="1"/>
  <c r="E107" i="1"/>
  <c r="D107" i="1"/>
  <c r="C107" i="1"/>
  <c r="D104" i="1"/>
  <c r="E104" i="1"/>
  <c r="E121" i="1" s="1"/>
  <c r="F104" i="1"/>
  <c r="G104" i="1"/>
  <c r="G121" i="1" s="1"/>
  <c r="H104" i="1"/>
  <c r="C104" i="1"/>
  <c r="C86" i="2"/>
  <c r="D98" i="2"/>
  <c r="E98" i="2"/>
  <c r="F98" i="2"/>
  <c r="G98" i="2"/>
  <c r="H98" i="2"/>
  <c r="C98" i="2"/>
  <c r="F121" i="1" l="1"/>
  <c r="C121" i="1"/>
  <c r="H121" i="1"/>
  <c r="D121" i="1"/>
  <c r="C94" i="2"/>
  <c r="H86" i="2"/>
  <c r="G86" i="2"/>
  <c r="F86" i="2"/>
  <c r="E86" i="2"/>
  <c r="D86" i="2"/>
  <c r="C74" i="2"/>
  <c r="C59" i="2"/>
  <c r="D88" i="1"/>
  <c r="E88" i="1"/>
  <c r="F88" i="1"/>
  <c r="H88" i="1"/>
  <c r="C88" i="1"/>
  <c r="C75" i="2" l="1"/>
  <c r="D73" i="1" l="1"/>
  <c r="D89" i="1" s="1"/>
  <c r="E73" i="1"/>
  <c r="E89" i="1" s="1"/>
  <c r="F73" i="1"/>
  <c r="F89" i="1" s="1"/>
  <c r="H73" i="1"/>
  <c r="H89" i="1" s="1"/>
  <c r="C73" i="1"/>
  <c r="C89" i="1" s="1"/>
  <c r="C57" i="1" l="1"/>
  <c r="D52" i="1"/>
  <c r="E52" i="1"/>
  <c r="F52" i="1"/>
  <c r="G52" i="1"/>
  <c r="H52" i="1"/>
  <c r="C52" i="1"/>
  <c r="H45" i="1"/>
  <c r="G45" i="1"/>
  <c r="F45" i="1"/>
  <c r="E45" i="1"/>
  <c r="D45" i="1"/>
  <c r="C45" i="1"/>
  <c r="D42" i="1"/>
  <c r="E42" i="1"/>
  <c r="F42" i="1"/>
  <c r="G42" i="1"/>
  <c r="H42" i="1"/>
  <c r="C42" i="1"/>
  <c r="C58" i="1" l="1"/>
  <c r="C37" i="2"/>
  <c r="H37" i="2"/>
  <c r="G37" i="2"/>
  <c r="F37" i="2"/>
  <c r="E37" i="2"/>
  <c r="D37" i="2"/>
  <c r="D26" i="1"/>
  <c r="E26" i="1"/>
  <c r="F26" i="1"/>
  <c r="G26" i="1"/>
  <c r="H26" i="1"/>
  <c r="C26" i="1"/>
  <c r="D10" i="1"/>
  <c r="E10" i="1"/>
  <c r="F10" i="1"/>
  <c r="G10" i="1"/>
  <c r="H10" i="1"/>
  <c r="C10" i="1"/>
  <c r="D11" i="2"/>
  <c r="E11" i="2"/>
  <c r="F11" i="2"/>
  <c r="G11" i="2"/>
  <c r="H11" i="2"/>
  <c r="C11" i="2"/>
  <c r="D13" i="1"/>
  <c r="E13" i="1"/>
  <c r="F13" i="1"/>
  <c r="G13" i="1"/>
  <c r="H13" i="1"/>
  <c r="C13" i="1"/>
  <c r="C282" i="1" l="1"/>
  <c r="C283" i="1" s="1"/>
  <c r="D282" i="1"/>
  <c r="E282" i="1"/>
  <c r="F282" i="1"/>
  <c r="G282" i="1"/>
  <c r="H282" i="1"/>
  <c r="D214" i="1" l="1"/>
  <c r="E214" i="1"/>
  <c r="F214" i="1"/>
  <c r="G214" i="1"/>
  <c r="H214" i="1"/>
  <c r="C25" i="2" l="1"/>
  <c r="D25" i="2"/>
  <c r="E25" i="2"/>
  <c r="F25" i="2"/>
  <c r="G25" i="2"/>
  <c r="H25" i="2"/>
  <c r="C49" i="2" l="1"/>
  <c r="D57" i="1" l="1"/>
  <c r="D58" i="1" s="1"/>
  <c r="E57" i="1"/>
  <c r="E58" i="1" s="1"/>
  <c r="F57" i="1"/>
  <c r="F58" i="1" s="1"/>
  <c r="G57" i="1"/>
  <c r="G58" i="1" s="1"/>
  <c r="H57" i="1"/>
  <c r="H58" i="1" s="1"/>
  <c r="D241" i="2" l="1"/>
  <c r="D216" i="2"/>
  <c r="E216" i="2"/>
  <c r="F216" i="2"/>
  <c r="G216" i="2"/>
  <c r="H216" i="2"/>
  <c r="D168" i="2"/>
  <c r="E168" i="2"/>
  <c r="F168" i="2"/>
  <c r="G168" i="2"/>
  <c r="H168" i="2"/>
  <c r="D122" i="2"/>
  <c r="E122" i="2"/>
  <c r="F122" i="2"/>
  <c r="G122" i="2"/>
  <c r="H122" i="2"/>
  <c r="C122" i="2"/>
  <c r="F193" i="2" l="1"/>
  <c r="D193" i="2"/>
  <c r="C117" i="2" l="1"/>
  <c r="C107" i="2"/>
  <c r="C83" i="2"/>
  <c r="C99" i="2" s="1"/>
  <c r="D74" i="2"/>
  <c r="C44" i="2"/>
  <c r="C34" i="2"/>
  <c r="G19" i="2"/>
  <c r="C19" i="2"/>
  <c r="C8" i="2"/>
  <c r="C26" i="2" l="1"/>
  <c r="C51" i="2"/>
  <c r="C123" i="2"/>
  <c r="D306" i="1"/>
  <c r="D246" i="1"/>
  <c r="D252" i="1" s="1"/>
  <c r="D178" i="1"/>
  <c r="D185" i="1" s="1"/>
  <c r="E178" i="1"/>
  <c r="E185" i="1" s="1"/>
  <c r="F178" i="1"/>
  <c r="F185" i="1" s="1"/>
  <c r="G178" i="1"/>
  <c r="G185" i="1" s="1"/>
  <c r="H178" i="1"/>
  <c r="H185" i="1" s="1"/>
  <c r="C21" i="1"/>
  <c r="C27" i="1" s="1"/>
  <c r="C312" i="1" s="1"/>
  <c r="C119" i="1"/>
  <c r="C243" i="2" l="1"/>
  <c r="D283" i="1"/>
  <c r="D21" i="1" l="1"/>
  <c r="D27" i="1" s="1"/>
  <c r="E21" i="1"/>
  <c r="E27" i="1" s="1"/>
  <c r="F21" i="1"/>
  <c r="F27" i="1" s="1"/>
  <c r="G21" i="1"/>
  <c r="G27" i="1" s="1"/>
  <c r="H21" i="1"/>
  <c r="H27" i="1" s="1"/>
  <c r="E83" i="2" l="1"/>
  <c r="F83" i="2"/>
  <c r="G83" i="2"/>
  <c r="H83" i="2"/>
  <c r="D83" i="2"/>
  <c r="E241" i="2" l="1"/>
  <c r="F241" i="2"/>
  <c r="H241" i="2"/>
  <c r="G241" i="2"/>
  <c r="G236" i="2"/>
  <c r="G242" i="2" s="1"/>
  <c r="D201" i="2"/>
  <c r="E201" i="2"/>
  <c r="F201" i="2"/>
  <c r="H201" i="2"/>
  <c r="G201" i="2"/>
  <c r="E193" i="2"/>
  <c r="H193" i="2"/>
  <c r="G193" i="2"/>
  <c r="D188" i="2"/>
  <c r="D194" i="2" s="1"/>
  <c r="E188" i="2"/>
  <c r="E194" i="2" s="1"/>
  <c r="F188" i="2"/>
  <c r="F194" i="2" s="1"/>
  <c r="H188" i="2"/>
  <c r="H194" i="2" s="1"/>
  <c r="G188" i="2"/>
  <c r="G194" i="2" s="1"/>
  <c r="D177" i="2"/>
  <c r="E177" i="2"/>
  <c r="F177" i="2"/>
  <c r="H177" i="2"/>
  <c r="G177" i="2"/>
  <c r="D154" i="2"/>
  <c r="E154" i="2"/>
  <c r="F154" i="2"/>
  <c r="H154" i="2"/>
  <c r="G154" i="2"/>
  <c r="G141" i="2"/>
  <c r="D130" i="2"/>
  <c r="E130" i="2"/>
  <c r="F130" i="2"/>
  <c r="H130" i="2"/>
  <c r="G130" i="2"/>
  <c r="G117" i="2"/>
  <c r="D107" i="2"/>
  <c r="E107" i="2"/>
  <c r="F107" i="2"/>
  <c r="H107" i="2"/>
  <c r="G107" i="2"/>
  <c r="G94" i="2"/>
  <c r="G99" i="2" s="1"/>
  <c r="G74" i="2"/>
  <c r="G59" i="2"/>
  <c r="D59" i="2"/>
  <c r="E59" i="2"/>
  <c r="F59" i="2"/>
  <c r="H59" i="2"/>
  <c r="H44" i="2"/>
  <c r="D44" i="2"/>
  <c r="E44" i="2"/>
  <c r="F44" i="2"/>
  <c r="G44" i="2"/>
  <c r="D34" i="2"/>
  <c r="E34" i="2"/>
  <c r="F34" i="2"/>
  <c r="H34" i="2"/>
  <c r="G34" i="2"/>
  <c r="D8" i="2"/>
  <c r="E8" i="2"/>
  <c r="F8" i="2"/>
  <c r="H8" i="2"/>
  <c r="G8" i="2"/>
  <c r="G26" i="2" s="1"/>
  <c r="H117" i="2"/>
  <c r="D117" i="2"/>
  <c r="E117" i="2"/>
  <c r="F117" i="2"/>
  <c r="H94" i="2"/>
  <c r="H99" i="2" s="1"/>
  <c r="F74" i="2"/>
  <c r="G49" i="2"/>
  <c r="G147" i="2" l="1"/>
  <c r="G51" i="2"/>
  <c r="D169" i="2"/>
  <c r="F123" i="2"/>
  <c r="H123" i="2"/>
  <c r="E123" i="2"/>
  <c r="G123" i="2"/>
  <c r="D123" i="2"/>
  <c r="D75" i="2"/>
  <c r="G75" i="2"/>
  <c r="F75" i="2"/>
  <c r="G217" i="2"/>
  <c r="H169" i="2"/>
  <c r="F169" i="2"/>
  <c r="G169" i="2"/>
  <c r="E169" i="2"/>
  <c r="G243" i="2" l="1"/>
  <c r="G306" i="1" l="1"/>
  <c r="H283" i="1" l="1"/>
  <c r="H141" i="2"/>
  <c r="H147" i="2" s="1"/>
  <c r="F141" i="2"/>
  <c r="F147" i="2" s="1"/>
  <c r="E141" i="2"/>
  <c r="E147" i="2" s="1"/>
  <c r="D141" i="2"/>
  <c r="D147" i="2" s="1"/>
  <c r="F94" i="2"/>
  <c r="F99" i="2" s="1"/>
  <c r="E94" i="2"/>
  <c r="E99" i="2" s="1"/>
  <c r="D94" i="2"/>
  <c r="D99" i="2" s="1"/>
  <c r="H19" i="2"/>
  <c r="H26" i="2" s="1"/>
  <c r="F19" i="2"/>
  <c r="F26" i="2" s="1"/>
  <c r="E19" i="2"/>
  <c r="E26" i="2" s="1"/>
  <c r="D19" i="2"/>
  <c r="D26" i="2" s="1"/>
  <c r="E236" i="2" l="1"/>
  <c r="E242" i="2" s="1"/>
  <c r="F236" i="2"/>
  <c r="F242" i="2" s="1"/>
  <c r="H236" i="2"/>
  <c r="H242" i="2" s="1"/>
  <c r="D236" i="2"/>
  <c r="D242" i="2" s="1"/>
  <c r="E74" i="2"/>
  <c r="E75" i="2" s="1"/>
  <c r="H74" i="2"/>
  <c r="H75" i="2" s="1"/>
  <c r="E49" i="2"/>
  <c r="E51" i="2" s="1"/>
  <c r="F49" i="2"/>
  <c r="F51" i="2" s="1"/>
  <c r="H49" i="2"/>
  <c r="H51" i="2" s="1"/>
  <c r="D49" i="2"/>
  <c r="D51" i="2" s="1"/>
  <c r="H217" i="2" l="1"/>
  <c r="H243" i="2" s="1"/>
  <c r="D217" i="2"/>
  <c r="D243" i="2" s="1"/>
  <c r="E217" i="2"/>
  <c r="F217" i="2"/>
  <c r="F243" i="2" s="1"/>
  <c r="E306" i="1"/>
  <c r="F306" i="1"/>
  <c r="H306" i="1"/>
  <c r="E246" i="1"/>
  <c r="E252" i="1" s="1"/>
  <c r="F246" i="1"/>
  <c r="F252" i="1" s="1"/>
  <c r="G246" i="1"/>
  <c r="G252" i="1" s="1"/>
  <c r="H246" i="1"/>
  <c r="H252" i="1" s="1"/>
  <c r="D215" i="1"/>
  <c r="G152" i="1"/>
  <c r="F152" i="1" l="1"/>
  <c r="E152" i="1"/>
  <c r="D152" i="1"/>
  <c r="H152" i="1"/>
  <c r="E243" i="2"/>
  <c r="G283" i="1"/>
  <c r="E283" i="1"/>
  <c r="F283" i="1"/>
  <c r="G215" i="1"/>
  <c r="E215" i="1"/>
  <c r="F215" i="1"/>
  <c r="H215" i="1"/>
  <c r="I148" i="5"/>
  <c r="H148" i="5"/>
  <c r="G148" i="5"/>
  <c r="F148" i="5"/>
  <c r="E148" i="5"/>
  <c r="D148" i="5"/>
  <c r="H142" i="5"/>
  <c r="G142" i="5"/>
  <c r="F142" i="5"/>
  <c r="E142" i="5"/>
  <c r="D142" i="5"/>
  <c r="H133" i="5"/>
  <c r="G133" i="5"/>
  <c r="F133" i="5"/>
  <c r="E133" i="5"/>
  <c r="D133" i="5"/>
  <c r="H115" i="5"/>
  <c r="G115" i="5"/>
  <c r="F115" i="5"/>
  <c r="E115" i="5"/>
  <c r="D115" i="5"/>
  <c r="H108" i="5"/>
  <c r="G108" i="5"/>
  <c r="F108" i="5"/>
  <c r="E108" i="5"/>
  <c r="D108" i="5"/>
  <c r="H99" i="5"/>
  <c r="G99" i="5"/>
  <c r="F99" i="5"/>
  <c r="E99" i="5"/>
  <c r="D99" i="5"/>
  <c r="I85" i="5"/>
  <c r="I86" i="5" s="1"/>
  <c r="H85" i="5"/>
  <c r="G85" i="5"/>
  <c r="F85" i="5"/>
  <c r="E85" i="5"/>
  <c r="D85" i="5"/>
  <c r="H78" i="5"/>
  <c r="G78" i="5"/>
  <c r="F78" i="5"/>
  <c r="E78" i="5"/>
  <c r="D78" i="5"/>
  <c r="H69" i="5"/>
  <c r="G69" i="5"/>
  <c r="F69" i="5"/>
  <c r="E69" i="5"/>
  <c r="D69" i="5"/>
  <c r="H55" i="5"/>
  <c r="G55" i="5"/>
  <c r="F55" i="5"/>
  <c r="E55" i="5"/>
  <c r="D55" i="5"/>
  <c r="I48" i="5"/>
  <c r="H48" i="5"/>
  <c r="G48" i="5"/>
  <c r="F48" i="5"/>
  <c r="E48" i="5"/>
  <c r="D48" i="5"/>
  <c r="H38" i="5"/>
  <c r="G38" i="5"/>
  <c r="F38" i="5"/>
  <c r="E38" i="5"/>
  <c r="D38" i="5"/>
  <c r="H29" i="5"/>
  <c r="G29" i="5"/>
  <c r="F29" i="5"/>
  <c r="E29" i="5"/>
  <c r="D29" i="5"/>
  <c r="H23" i="5"/>
  <c r="G23" i="5"/>
  <c r="F23" i="5"/>
  <c r="E23" i="5"/>
  <c r="D23" i="5"/>
  <c r="H13" i="5"/>
  <c r="G13" i="5"/>
  <c r="F13" i="5"/>
  <c r="E13" i="5"/>
  <c r="D13" i="5"/>
  <c r="G312" i="1" l="1"/>
  <c r="H312" i="1"/>
  <c r="D312" i="1"/>
  <c r="E312" i="1"/>
  <c r="F312" i="1"/>
  <c r="F150" i="5"/>
  <c r="E56" i="5"/>
  <c r="E86" i="5"/>
  <c r="E30" i="5"/>
  <c r="F116" i="5"/>
  <c r="G150" i="5"/>
  <c r="G56" i="5"/>
  <c r="D30" i="5"/>
  <c r="H30" i="5"/>
  <c r="F56" i="5"/>
  <c r="F86" i="5"/>
  <c r="E116" i="5"/>
  <c r="G86" i="5"/>
  <c r="D150" i="5"/>
  <c r="H150" i="5"/>
  <c r="G30" i="5"/>
  <c r="F30" i="5"/>
  <c r="D56" i="5"/>
  <c r="H56" i="5"/>
  <c r="D86" i="5"/>
  <c r="H86" i="5"/>
  <c r="D116" i="5"/>
  <c r="H116" i="5"/>
  <c r="G116" i="5"/>
  <c r="E150" i="5"/>
  <c r="E308" i="4"/>
  <c r="F308" i="4"/>
  <c r="G308" i="4"/>
  <c r="H308" i="4"/>
  <c r="D308" i="4"/>
  <c r="E212" i="4"/>
  <c r="F212" i="4"/>
  <c r="G212" i="4"/>
  <c r="H212" i="4"/>
  <c r="D212" i="4"/>
  <c r="E29" i="4"/>
  <c r="F29" i="4"/>
  <c r="G29" i="4"/>
  <c r="H29" i="4"/>
  <c r="D29" i="4"/>
  <c r="E313" i="1" l="1"/>
  <c r="F313" i="1"/>
  <c r="D313" i="1"/>
  <c r="E167" i="4"/>
  <c r="F167" i="4"/>
  <c r="G167" i="4"/>
  <c r="H167" i="4"/>
  <c r="D167" i="4"/>
  <c r="E13" i="4"/>
  <c r="F13" i="4"/>
  <c r="G13" i="4"/>
  <c r="H13" i="4"/>
  <c r="D13" i="4"/>
  <c r="E302" i="4"/>
  <c r="F302" i="4"/>
  <c r="G302" i="4"/>
  <c r="H302" i="4"/>
  <c r="D302" i="4"/>
  <c r="E293" i="4"/>
  <c r="F293" i="4"/>
  <c r="G293" i="4"/>
  <c r="H293" i="4"/>
  <c r="D293" i="4"/>
  <c r="E276" i="4"/>
  <c r="F276" i="4"/>
  <c r="G276" i="4"/>
  <c r="H276" i="4"/>
  <c r="D276" i="4"/>
  <c r="E270" i="4"/>
  <c r="F270" i="4"/>
  <c r="G270" i="4"/>
  <c r="H270" i="4"/>
  <c r="D270" i="4"/>
  <c r="E262" i="4"/>
  <c r="F262" i="4"/>
  <c r="G262" i="4"/>
  <c r="H262" i="4"/>
  <c r="D262" i="4"/>
  <c r="E245" i="4"/>
  <c r="F245" i="4"/>
  <c r="G245" i="4"/>
  <c r="H245" i="4"/>
  <c r="D245" i="4"/>
  <c r="E241" i="4"/>
  <c r="F241" i="4"/>
  <c r="G241" i="4"/>
  <c r="H241" i="4"/>
  <c r="D241" i="4"/>
  <c r="E231" i="4"/>
  <c r="F231" i="4"/>
  <c r="G231" i="4"/>
  <c r="H231" i="4"/>
  <c r="D231" i="4"/>
  <c r="E206" i="4"/>
  <c r="F206" i="4"/>
  <c r="G206" i="4"/>
  <c r="H206" i="4"/>
  <c r="D206" i="4"/>
  <c r="E197" i="4"/>
  <c r="F197" i="4"/>
  <c r="G197" i="4"/>
  <c r="H197" i="4"/>
  <c r="D197" i="4"/>
  <c r="E182" i="4"/>
  <c r="F182" i="4"/>
  <c r="G182" i="4"/>
  <c r="H182" i="4"/>
  <c r="D182" i="4"/>
  <c r="E177" i="4"/>
  <c r="F177" i="4"/>
  <c r="G177" i="4"/>
  <c r="H177" i="4"/>
  <c r="D177" i="4"/>
  <c r="E148" i="4"/>
  <c r="F148" i="4"/>
  <c r="G148" i="4"/>
  <c r="H148" i="4"/>
  <c r="I148" i="4"/>
  <c r="D148" i="4"/>
  <c r="E142" i="4"/>
  <c r="F142" i="4"/>
  <c r="G142" i="4"/>
  <c r="H142" i="4"/>
  <c r="D142" i="4"/>
  <c r="E133" i="4"/>
  <c r="F133" i="4"/>
  <c r="G133" i="4"/>
  <c r="H133" i="4"/>
  <c r="D133" i="4"/>
  <c r="G183" i="4" l="1"/>
  <c r="F277" i="4"/>
  <c r="F183" i="4"/>
  <c r="H183" i="4"/>
  <c r="E183" i="4"/>
  <c r="H277" i="4"/>
  <c r="H213" i="4"/>
  <c r="G277" i="4"/>
  <c r="H309" i="4"/>
  <c r="F309" i="4"/>
  <c r="D183" i="4"/>
  <c r="D309" i="4"/>
  <c r="G309" i="4"/>
  <c r="E309" i="4"/>
  <c r="E277" i="4"/>
  <c r="D277" i="4"/>
  <c r="H150" i="4"/>
  <c r="F150" i="4"/>
  <c r="D213" i="4"/>
  <c r="G213" i="4"/>
  <c r="E213" i="4"/>
  <c r="H247" i="4"/>
  <c r="F247" i="4"/>
  <c r="D150" i="4"/>
  <c r="G150" i="4"/>
  <c r="E150" i="4"/>
  <c r="F213" i="4"/>
  <c r="D247" i="4"/>
  <c r="G247" i="4"/>
  <c r="E247" i="4"/>
  <c r="E115" i="4"/>
  <c r="F115" i="4"/>
  <c r="G115" i="4"/>
  <c r="H115" i="4"/>
  <c r="D115" i="4"/>
  <c r="E108" i="4"/>
  <c r="F108" i="4"/>
  <c r="G108" i="4"/>
  <c r="H108" i="4"/>
  <c r="D108" i="4"/>
  <c r="E99" i="4"/>
  <c r="F99" i="4"/>
  <c r="G99" i="4"/>
  <c r="H99" i="4"/>
  <c r="D99" i="4"/>
  <c r="E85" i="4"/>
  <c r="F85" i="4"/>
  <c r="G85" i="4"/>
  <c r="H85" i="4"/>
  <c r="I85" i="4"/>
  <c r="I86" i="4" s="1"/>
  <c r="D85" i="4"/>
  <c r="E69" i="4"/>
  <c r="F69" i="4"/>
  <c r="G69" i="4"/>
  <c r="H69" i="4"/>
  <c r="E78" i="4"/>
  <c r="F78" i="4"/>
  <c r="G78" i="4"/>
  <c r="H78" i="4"/>
  <c r="D78" i="4"/>
  <c r="D69" i="4"/>
  <c r="E55" i="4"/>
  <c r="F55" i="4"/>
  <c r="G55" i="4"/>
  <c r="H55" i="4"/>
  <c r="D55" i="4"/>
  <c r="E48" i="4"/>
  <c r="F48" i="4"/>
  <c r="G48" i="4"/>
  <c r="H48" i="4"/>
  <c r="I48" i="4"/>
  <c r="D48" i="4"/>
  <c r="E38" i="4"/>
  <c r="F38" i="4"/>
  <c r="G38" i="4"/>
  <c r="H38" i="4"/>
  <c r="D38" i="4"/>
  <c r="E23" i="4"/>
  <c r="E30" i="4" s="1"/>
  <c r="F23" i="4"/>
  <c r="G23" i="4"/>
  <c r="G30" i="4" s="1"/>
  <c r="H23" i="4"/>
  <c r="D23" i="4"/>
  <c r="D30" i="4" s="1"/>
  <c r="G56" i="4" l="1"/>
  <c r="E56" i="4"/>
  <c r="H30" i="4"/>
  <c r="F30" i="4"/>
  <c r="D56" i="4"/>
  <c r="G86" i="4"/>
  <c r="E86" i="4"/>
  <c r="H116" i="4"/>
  <c r="F116" i="4"/>
  <c r="H56" i="4"/>
  <c r="F56" i="4"/>
  <c r="D86" i="4"/>
  <c r="H86" i="4"/>
  <c r="F86" i="4"/>
  <c r="D116" i="4"/>
  <c r="G116" i="4"/>
  <c r="E116" i="4"/>
  <c r="F310" i="4" l="1"/>
  <c r="F312" i="4" s="1"/>
  <c r="E310" i="4"/>
  <c r="E312" i="4" s="1"/>
  <c r="G310" i="4"/>
  <c r="G312" i="4" s="1"/>
  <c r="D310" i="4"/>
  <c r="D312" i="4" s="1"/>
  <c r="H310" i="4"/>
  <c r="H312" i="4" s="1"/>
  <c r="F313" i="4" l="1"/>
  <c r="D313" i="4"/>
  <c r="E313" i="4"/>
  <c r="E75" i="3"/>
  <c r="F75" i="3"/>
  <c r="G75" i="3"/>
  <c r="H75" i="3"/>
  <c r="D75" i="3"/>
  <c r="E88" i="3"/>
  <c r="F88" i="3"/>
  <c r="G88" i="3"/>
  <c r="H88" i="3"/>
  <c r="D88" i="3"/>
  <c r="E124" i="3" l="1"/>
  <c r="F124" i="3"/>
  <c r="G124" i="3"/>
  <c r="H124" i="3"/>
  <c r="D124" i="3"/>
  <c r="E113" i="3"/>
  <c r="F113" i="3"/>
  <c r="G113" i="3"/>
  <c r="H113" i="3"/>
  <c r="D113" i="3"/>
  <c r="E101" i="3"/>
  <c r="F101" i="3"/>
  <c r="G101" i="3"/>
  <c r="H101" i="3"/>
  <c r="D101" i="3"/>
  <c r="E62" i="3"/>
  <c r="F62" i="3"/>
  <c r="G62" i="3"/>
  <c r="H62" i="3"/>
  <c r="D62" i="3"/>
  <c r="E48" i="3"/>
  <c r="F48" i="3"/>
  <c r="G48" i="3"/>
  <c r="H48" i="3"/>
  <c r="D48" i="3"/>
  <c r="E36" i="3"/>
  <c r="F36" i="3"/>
  <c r="G36" i="3"/>
  <c r="H36" i="3"/>
  <c r="D36" i="3"/>
  <c r="E27" i="3"/>
  <c r="F27" i="3"/>
  <c r="G27" i="3"/>
  <c r="H27" i="3"/>
  <c r="D27" i="3"/>
  <c r="H13" i="3"/>
  <c r="G13" i="3"/>
  <c r="F13" i="3"/>
  <c r="E13" i="3"/>
  <c r="D13" i="3"/>
  <c r="F125" i="3" l="1"/>
  <c r="F127" i="3" s="1"/>
  <c r="G125" i="3"/>
  <c r="G127" i="3" s="1"/>
  <c r="D125" i="3"/>
  <c r="D127" i="3" s="1"/>
  <c r="E125" i="3"/>
  <c r="E127" i="3" s="1"/>
  <c r="H125" i="3"/>
  <c r="H127" i="3" s="1"/>
</calcChain>
</file>

<file path=xl/sharedStrings.xml><?xml version="1.0" encoding="utf-8"?>
<sst xmlns="http://schemas.openxmlformats.org/spreadsheetml/2006/main" count="1492" uniqueCount="270">
  <si>
    <t>прием пищи</t>
  </si>
  <si>
    <t>наименование</t>
  </si>
  <si>
    <t>блюда</t>
  </si>
  <si>
    <t>выход</t>
  </si>
  <si>
    <t xml:space="preserve">пищевые </t>
  </si>
  <si>
    <t>вещества</t>
  </si>
  <si>
    <t>Б</t>
  </si>
  <si>
    <t>Ж</t>
  </si>
  <si>
    <t>У</t>
  </si>
  <si>
    <t xml:space="preserve">энергетическая </t>
  </si>
  <si>
    <t>ценность</t>
  </si>
  <si>
    <t>витамин</t>
  </si>
  <si>
    <t>С</t>
  </si>
  <si>
    <t xml:space="preserve">номер </t>
  </si>
  <si>
    <t>рецепта</t>
  </si>
  <si>
    <t>день 1</t>
  </si>
  <si>
    <t>завтрак</t>
  </si>
  <si>
    <t>обед</t>
  </si>
  <si>
    <t>полдник</t>
  </si>
  <si>
    <t>итого за первый день</t>
  </si>
  <si>
    <t>200/5</t>
  </si>
  <si>
    <t>БУТЕРБРОД С СЫРОМ</t>
  </si>
  <si>
    <t>второй завтрак</t>
  </si>
  <si>
    <t>ИКРА СВЕКОЛЬНАЯ</t>
  </si>
  <si>
    <t>итого за второй день</t>
  </si>
  <si>
    <t>день 2</t>
  </si>
  <si>
    <t>день 3</t>
  </si>
  <si>
    <t>итого за третий день</t>
  </si>
  <si>
    <t>день 4</t>
  </si>
  <si>
    <t>итого за четвертый день</t>
  </si>
  <si>
    <t>день 5</t>
  </si>
  <si>
    <t>итого за пятый день</t>
  </si>
  <si>
    <t>день 6</t>
  </si>
  <si>
    <t>итого за шестой день</t>
  </si>
  <si>
    <t>день 7</t>
  </si>
  <si>
    <t>итого за седьмой день</t>
  </si>
  <si>
    <t>день 8</t>
  </si>
  <si>
    <t>итого за восьмой день</t>
  </si>
  <si>
    <t>день 9</t>
  </si>
  <si>
    <t>итого за девятый день</t>
  </si>
  <si>
    <t>день 10</t>
  </si>
  <si>
    <t>итого за десятый день</t>
  </si>
  <si>
    <t>80/5</t>
  </si>
  <si>
    <t>КАРТОФЕЛЬНОЕ ПЮРЕ</t>
  </si>
  <si>
    <t>ХЛЕБ РЖАНОЙ</t>
  </si>
  <si>
    <t xml:space="preserve">ЧАЙ С ЛИМОНОМ </t>
  </si>
  <si>
    <t>ЯБЛОКИ</t>
  </si>
  <si>
    <t>БУТЕРБРОД С МАСЛОМ</t>
  </si>
  <si>
    <t>КАКАО С МОЛОКОМ</t>
  </si>
  <si>
    <t>КИСЕЛЬ ИЗ ПОВИДЛА</t>
  </si>
  <si>
    <t>КЕФИР</t>
  </si>
  <si>
    <t>ПЕЧЕНЬЕ</t>
  </si>
  <si>
    <t>РЯЖЕНКА</t>
  </si>
  <si>
    <t>ПОМИДОР (соленый)</t>
  </si>
  <si>
    <t>ЧАЙ С МОЛОКОМ</t>
  </si>
  <si>
    <t>ЩИ ИЗ СВЕЖЕЙ КАПУСТЫ С КАРТОФЕЛЕМ</t>
  </si>
  <si>
    <t>ХЛЕБ ПШЕНИЧНЫЙ</t>
  </si>
  <si>
    <t>КОТЛЕТА МЯСНАЯ</t>
  </si>
  <si>
    <t>РЫБА ЗАПЕЧЕННАЯ В ОМЛЕТЕ</t>
  </si>
  <si>
    <t>КОМПОТ ИЗ СУШЕНЫХ ФРУКТОВ</t>
  </si>
  <si>
    <t>СУП МОЛОЧНЫЙ С КРУПОЙ</t>
  </si>
  <si>
    <t>КОФЕЙНЫЙ НАПИТОК</t>
  </si>
  <si>
    <t xml:space="preserve">МОРКОВЬ ТУШЕНАЯ С ЯБЛОКОМ </t>
  </si>
  <si>
    <t>ЗАПЕКАНКА ИЗ ТВОРОГА</t>
  </si>
  <si>
    <t>СОК</t>
  </si>
  <si>
    <t>КАРТОФЕЛЬ В МОЛОКЕ</t>
  </si>
  <si>
    <t>ЯЙЦО ВАРЕНОЕ</t>
  </si>
  <si>
    <t>КОМПОТИ З СВЕЖИХ ЯГОД</t>
  </si>
  <si>
    <t>ХЕЛБ РЖАНОЙ</t>
  </si>
  <si>
    <t>ВАФЛИ</t>
  </si>
  <si>
    <t>200/2</t>
  </si>
  <si>
    <t>итого за весь период</t>
  </si>
  <si>
    <t>среднне значение за период</t>
  </si>
  <si>
    <t>содержание белков, жиров, угливодов в меню за период в % состоянии от калорийности</t>
  </si>
  <si>
    <t>ОМЛЕТ НАТУРАЛЬНЫЙ</t>
  </si>
  <si>
    <t xml:space="preserve">БУТЕРБРОД С МАСЛОМ </t>
  </si>
  <si>
    <t>БОРЩ</t>
  </si>
  <si>
    <t>ОГУРЕЦ СОЛЕНЫЙ</t>
  </si>
  <si>
    <t xml:space="preserve">КОФЕЙНЫЙ НАПИТОК С МОЛОКОМ </t>
  </si>
  <si>
    <t>ХЛЕБ</t>
  </si>
  <si>
    <t>ТЕФТЕЛЯ МЯСНАЯ</t>
  </si>
  <si>
    <t>БОРЩЬ С ФАСОЛЬЮ</t>
  </si>
  <si>
    <t>ОВОЩНОЕ РАГУ</t>
  </si>
  <si>
    <t xml:space="preserve">ВАРЕННИКИ ЛЕНИВЫЕ </t>
  </si>
  <si>
    <t xml:space="preserve">БУТЕРБРОД С ДЖЕМОМ </t>
  </si>
  <si>
    <t>ПЮРЕ ИЗ СВЕКЛЫ</t>
  </si>
  <si>
    <t>80/80</t>
  </si>
  <si>
    <t>МОРКОВЬ ТУШЕНАЯ С ЧЕРНОСЛИВОМ</t>
  </si>
  <si>
    <t>180/10/7</t>
  </si>
  <si>
    <t>ЗЕФИР</t>
  </si>
  <si>
    <t>КОФЕЙНЫЙ НАПИТОК С МОЛОКОМ</t>
  </si>
  <si>
    <t>СУП КАРТОФЕЛЬНЫЙ С МАКАРОННЫМИ ИЗДЕЛИЯМИ</t>
  </si>
  <si>
    <t>БУЛОЧКА "ВЕСНУШКА"</t>
  </si>
  <si>
    <t>БОРЩ С КАПУСТОЙ С КАРТОФЕЛЕМ</t>
  </si>
  <si>
    <t>СЫРНИКИИЗ ТВОРОГА</t>
  </si>
  <si>
    <t xml:space="preserve">ШНИЦЕЛЬ РАБНЫЙ НАТУРАЛЬНЫЙ </t>
  </si>
  <si>
    <t>КАМПОТ ИЗ ФРУКТОВ СВЕЖИХ</t>
  </si>
  <si>
    <t xml:space="preserve">КАПУСТА ТУШЕНАЯ </t>
  </si>
  <si>
    <t>ИКРА КАБАЧКОВАЯ</t>
  </si>
  <si>
    <t>КОМПОТ ИЗ СУХОФРУКТОВ</t>
  </si>
  <si>
    <t>КОМПОТ ИЗ СВЕЖИХ ЯГОД</t>
  </si>
  <si>
    <t>БАНАН</t>
  </si>
  <si>
    <t>СОСИСКИ</t>
  </si>
  <si>
    <t>МАКАРОННЫЕ ИЗДЕЛИЯ ОТВАРНЫЕ</t>
  </si>
  <si>
    <t>ПЛОВ ИЗ ПТИЦЫ</t>
  </si>
  <si>
    <t>КАША ВЯЗКАЯ С ИЗЮМОМ</t>
  </si>
  <si>
    <t>БУТЕРБРОД С ДЖЕМОМ</t>
  </si>
  <si>
    <t xml:space="preserve"> ПЮРЕ КАРТОФЕЛЬНОЕ</t>
  </si>
  <si>
    <t>БУЛОЧКА ДОМАШНЯЯ</t>
  </si>
  <si>
    <t>КИСЕЛЬ ИЗ КУРАГИ</t>
  </si>
  <si>
    <t>ГОЛУБЦЫ С РИСОМ И МЯСОМ</t>
  </si>
  <si>
    <t>БУЛОЧКА ДОРОЖНАЯ</t>
  </si>
  <si>
    <t>ОМЛЕТ С ЗЕЛЕННЫМ ГОРОШКОМ</t>
  </si>
  <si>
    <t>ЗАПЕКАНКА КАРТОФЕЛЬНАЯ С ПЕЧЕНЬЮ</t>
  </si>
  <si>
    <t>СУП ГОРОХОВЫЙ</t>
  </si>
  <si>
    <t>ИКРА КАБОЧКОВАЯ</t>
  </si>
  <si>
    <t>наименование блюда</t>
  </si>
  <si>
    <t>пищевые вещества</t>
  </si>
  <si>
    <t>энергетическая ценность</t>
  </si>
  <si>
    <t>КАША ЖИДКАЯ (ГЕРКУЛЕС)</t>
  </si>
  <si>
    <t>БУТЕРБРОД С ИКРОЙ</t>
  </si>
  <si>
    <t xml:space="preserve">наименование блюда </t>
  </si>
  <si>
    <t>пищевые  вещества</t>
  </si>
  <si>
    <t>витамин С</t>
  </si>
  <si>
    <t>номер рецепта</t>
  </si>
  <si>
    <t>ПРЯНИКИ</t>
  </si>
  <si>
    <t>витаминС</t>
  </si>
  <si>
    <t>витамин с</t>
  </si>
  <si>
    <t xml:space="preserve">итого за шестой день </t>
  </si>
  <si>
    <t>энергетическая ценност</t>
  </si>
  <si>
    <t>УТВЕРЖДАЮ</t>
  </si>
  <si>
    <t>Заведующий МБДОУ</t>
  </si>
  <si>
    <t>_________________ Т.А. Брилева</t>
  </si>
  <si>
    <r>
      <t xml:space="preserve">                                                 </t>
    </r>
    <r>
      <rPr>
        <sz val="11"/>
        <color theme="1"/>
        <rFont val="Times New Roman"/>
        <family val="1"/>
        <charset val="204"/>
      </rPr>
      <t xml:space="preserve"> Примерное цикличное меню для группы кратковременного пребыывания</t>
    </r>
  </si>
  <si>
    <t>БИТОЧКИ ПАРОВЫЕ</t>
  </si>
  <si>
    <t>КАША ЖИДКАЯ (геркулес)</t>
  </si>
  <si>
    <t>ПТИЦА ТУШЕНАЯ</t>
  </si>
  <si>
    <t>ДЖЕМ</t>
  </si>
  <si>
    <t>МАКАРОНЫ, ЗАПЕЧЕННЫЕ С ЯЙЦОМ</t>
  </si>
  <si>
    <t>КАША ЖИДКАЯ (пшеничная)</t>
  </si>
  <si>
    <t>НАПИТОК ИЗ ШИПОВНИКА</t>
  </si>
  <si>
    <t>КИСЕЛЬ ИЗ СВЕЖИХ ЯГОД</t>
  </si>
  <si>
    <t>РАССОЛЬНИК ЛЕНИНГРАДСКИЙ</t>
  </si>
  <si>
    <t>КОТЛЕТА РЫБНАЯ ЛЮБИТЕЛЬСКАЯ</t>
  </si>
  <si>
    <t>ПУДИНГ ИЗ ТВОРОГА</t>
  </si>
  <si>
    <t>ПРОСТОКВАША</t>
  </si>
  <si>
    <t>ЛЕНИВЫЕ ВАРЕНИКИ</t>
  </si>
  <si>
    <t>КАША РАССЫПЧАТАЯ ГРЕЧНЕВАЯ</t>
  </si>
  <si>
    <t>КАША ВЯЗКАЯ НА МОЛОКЕ (пшено)</t>
  </si>
  <si>
    <t>КАША ЖИДКАЯ (рис)</t>
  </si>
  <si>
    <t>КАША ВЯЗКАЯ (манка)</t>
  </si>
  <si>
    <t>СУП С КЛЕЦКАМИ НА БУЛЬОНЕ</t>
  </si>
  <si>
    <t>КНЕЛИ КУРИННЫЕ</t>
  </si>
  <si>
    <t>ТЕФТЕЛЯ МЯСНАЯ В СОУСЕ</t>
  </si>
  <si>
    <t>МАКАРОНЫ ОТВАРНЫЕ</t>
  </si>
  <si>
    <t xml:space="preserve">ОГУРЕЦ </t>
  </si>
  <si>
    <t>180/10</t>
  </si>
  <si>
    <t>ЧАЙ С САХАРОМ</t>
  </si>
  <si>
    <t xml:space="preserve">ПОМИДОР </t>
  </si>
  <si>
    <t>150/30</t>
  </si>
  <si>
    <t>КАША ЖИДКАЯ (ячневая)</t>
  </si>
  <si>
    <t>ОВОЩИ В МОЛОЧНОМ СОУСЕ</t>
  </si>
  <si>
    <t xml:space="preserve">СУП С РЫБНЫЙ </t>
  </si>
  <si>
    <t>СУП МОЛОЧНЫЙ С КРУПОЙ (овсяной)</t>
  </si>
  <si>
    <t xml:space="preserve">ОГУРЦЫ </t>
  </si>
  <si>
    <t>КАША РАССЫПЧАТАЯ ГРЕЧНЕВАЯ(с овощами)</t>
  </si>
  <si>
    <t xml:space="preserve">МОЛОКО </t>
  </si>
  <si>
    <t>итого</t>
  </si>
  <si>
    <t>МОРКОВЬ, ТУШЕНАЯ С ЧЕРНОСЛИВОМ</t>
  </si>
  <si>
    <t>СОСИСКИ ОТВАРНЫЕ</t>
  </si>
  <si>
    <t>СВЕКЛА, ТУШЕНАЯ В СМЕТАННОМ СОУСЕ</t>
  </si>
  <si>
    <t>БИТОЧКИ ПАРОВЫЕ ИЗ ГОВЯДИНЫ (с молоком0</t>
  </si>
  <si>
    <t>Перспективное 10-дневное меню  для питания детей 3-7 лет, посещающих дошкольное образовательное учреждения с                          10,5-часовым пребыванием</t>
  </si>
  <si>
    <t>бутерброд с сыром</t>
  </si>
  <si>
    <t>пюре картофельное</t>
  </si>
  <si>
    <t>какао с молоком</t>
  </si>
  <si>
    <t xml:space="preserve">итого </t>
  </si>
  <si>
    <t>хлеб ржаной</t>
  </si>
  <si>
    <t>хлеб пшеничный</t>
  </si>
  <si>
    <t>бутерброд с маслом</t>
  </si>
  <si>
    <t>кофе с молоком</t>
  </si>
  <si>
    <t>ДЕНЬ 1</t>
  </si>
  <si>
    <t>ДЕНЬ 2</t>
  </si>
  <si>
    <t>ДЕНЬ 3</t>
  </si>
  <si>
    <t>ДЕНЬ 4</t>
  </si>
  <si>
    <t>ДЕНЬ 5</t>
  </si>
  <si>
    <t>ДЕНЬ 6</t>
  </si>
  <si>
    <t>ДЕНЬ 7</t>
  </si>
  <si>
    <t>ДЕНЬ 8</t>
  </si>
  <si>
    <t>у</t>
  </si>
  <si>
    <t xml:space="preserve"> вещества</t>
  </si>
  <si>
    <t>сок</t>
  </si>
  <si>
    <t>яблоко</t>
  </si>
  <si>
    <t>ДЕНЬ 9</t>
  </si>
  <si>
    <t>итого за 9 день</t>
  </si>
  <si>
    <r>
      <t xml:space="preserve">            </t>
    </r>
    <r>
      <rPr>
        <b/>
        <sz val="12"/>
        <color theme="1"/>
        <rFont val="Times New Roman"/>
        <family val="1"/>
        <charset val="204"/>
      </rPr>
      <t xml:space="preserve">   ЯСЛИ</t>
    </r>
  </si>
  <si>
    <t>САД</t>
  </si>
  <si>
    <t>итого за 5 день</t>
  </si>
  <si>
    <t xml:space="preserve">             наименование блюда</t>
  </si>
  <si>
    <t>наименование блюд</t>
  </si>
  <si>
    <t xml:space="preserve">                   наименование блюд</t>
  </si>
  <si>
    <t>итого за 8 день</t>
  </si>
  <si>
    <t xml:space="preserve">             наименование блюд</t>
  </si>
  <si>
    <t>ДЕНЬ 10</t>
  </si>
  <si>
    <t>булочка Домашняя</t>
  </si>
  <si>
    <t>запеканка из творога</t>
  </si>
  <si>
    <t>котлета из говядины</t>
  </si>
  <si>
    <t xml:space="preserve"> </t>
  </si>
  <si>
    <t>плов из птицы</t>
  </si>
  <si>
    <t>суп с клецками</t>
  </si>
  <si>
    <t>омлет натуральный</t>
  </si>
  <si>
    <t>суп гороховый</t>
  </si>
  <si>
    <t>рагу овощное</t>
  </si>
  <si>
    <t>яйцо отварное</t>
  </si>
  <si>
    <t>втор.завтрак</t>
  </si>
  <si>
    <t>чай с лимоном</t>
  </si>
  <si>
    <t>суп молоч.с рисовой крупой</t>
  </si>
  <si>
    <t>компот из сухофруктов</t>
  </si>
  <si>
    <t>пищев.</t>
  </si>
  <si>
    <t>ДЕНЬ  2</t>
  </si>
  <si>
    <t>ДЕНЬ  4</t>
  </si>
  <si>
    <t>ДЕНЬ  6</t>
  </si>
  <si>
    <t>ДЕНЬ  7</t>
  </si>
  <si>
    <t>ДЕНЬ  8</t>
  </si>
  <si>
    <t>ДЕНЬ  9</t>
  </si>
  <si>
    <t>второй завтр.</t>
  </si>
  <si>
    <t>компот из яблок</t>
  </si>
  <si>
    <t>каша пшённая жидкая с сахаром</t>
  </si>
  <si>
    <t>шницель из говядины</t>
  </si>
  <si>
    <t>каша манная жидкая с сахаром</t>
  </si>
  <si>
    <t>макаронные изд.отварные с слив.маслом</t>
  </si>
  <si>
    <t>рассольникник Ленинградский с рис.кр.</t>
  </si>
  <si>
    <t>компот из свежих ягод</t>
  </si>
  <si>
    <t>макаронные изд.отварные с сл.маслом</t>
  </si>
  <si>
    <t xml:space="preserve">суп молочный с рисовой  крупой </t>
  </si>
  <si>
    <t>суп молочный с гречневой крупой</t>
  </si>
  <si>
    <t>суп картофельный с пшённой крупой</t>
  </si>
  <si>
    <t>каша гречневая рассып. с масл.</t>
  </si>
  <si>
    <t>,</t>
  </si>
  <si>
    <t>кисель из св ягод</t>
  </si>
  <si>
    <t>икра свекольная</t>
  </si>
  <si>
    <t>салат из моркови</t>
  </si>
  <si>
    <t>кисель из св. ягод</t>
  </si>
  <si>
    <t>итого за 10 день</t>
  </si>
  <si>
    <t>борщ с капустой и картофелем</t>
  </si>
  <si>
    <t>каша пшеничная жид. с маслом и сахаром</t>
  </si>
  <si>
    <t>каша пшеничная жид.с маслом и сахаром</t>
  </si>
  <si>
    <t>печенье</t>
  </si>
  <si>
    <t>каша манная жид.с маслом и сахаром</t>
  </si>
  <si>
    <t>каша пшённая жид.с маслом и сахаром</t>
  </si>
  <si>
    <t>бутерброд с джемом</t>
  </si>
  <si>
    <t xml:space="preserve">напиток кисломолочный </t>
  </si>
  <si>
    <t>салат из свеж.помидоров с луком</t>
  </si>
  <si>
    <t>джем</t>
  </si>
  <si>
    <t>салат из моркови с яблоками</t>
  </si>
  <si>
    <t xml:space="preserve">жаркое по-домашнему </t>
  </si>
  <si>
    <t>помидор свежий</t>
  </si>
  <si>
    <t>салат из свежих огурцов</t>
  </si>
  <si>
    <t>жаркое по-домашнему</t>
  </si>
  <si>
    <t>огурец свежий</t>
  </si>
  <si>
    <t>пудинг из творога с яблоками</t>
  </si>
  <si>
    <t>салат из свеж.помидоров и огурцов</t>
  </si>
  <si>
    <t>напиток кисломолочный</t>
  </si>
  <si>
    <t xml:space="preserve">салат из  свежих огурцов </t>
  </si>
  <si>
    <t>суп картофельный</t>
  </si>
  <si>
    <t xml:space="preserve">суп картофельный </t>
  </si>
  <si>
    <t>салат из капусты б/к, огурцов и сл.перца</t>
  </si>
  <si>
    <t>ДЕНЬ10</t>
  </si>
  <si>
    <t>шницель рыбный натуральный</t>
  </si>
  <si>
    <t>котлета рубленная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</si>
</sst>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0" xfId="0" applyBorder="1"/>
    <xf numFmtId="0" fontId="0" fillId="0" borderId="11" xfId="0" applyBorder="1" applyAlignment="1">
      <alignment wrapText="1"/>
    </xf>
    <xf numFmtId="0" fontId="0" fillId="0" borderId="9" xfId="0" applyBorder="1" applyAlignment="1"/>
    <xf numFmtId="0" fontId="0" fillId="0" borderId="11" xfId="0" applyBorder="1" applyAlignment="1"/>
    <xf numFmtId="0" fontId="0" fillId="0" borderId="1" xfId="0" applyBorder="1" applyAlignment="1"/>
    <xf numFmtId="0" fontId="0" fillId="0" borderId="7" xfId="0" applyBorder="1" applyAlignment="1"/>
    <xf numFmtId="0" fontId="0" fillId="0" borderId="0" xfId="0" applyAlignment="1"/>
    <xf numFmtId="0" fontId="0" fillId="0" borderId="0" xfId="0" applyBorder="1"/>
    <xf numFmtId="0" fontId="0" fillId="0" borderId="13" xfId="0" applyBorder="1"/>
    <xf numFmtId="0" fontId="3" fillId="0" borderId="6" xfId="0" applyFont="1" applyBorder="1"/>
    <xf numFmtId="0" fontId="3" fillId="0" borderId="6" xfId="0" applyFont="1" applyFill="1" applyBorder="1"/>
    <xf numFmtId="0" fontId="3" fillId="0" borderId="8" xfId="0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8" xfId="0" applyFont="1" applyFill="1" applyBorder="1"/>
    <xf numFmtId="0" fontId="3" fillId="0" borderId="9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5" xfId="0" applyFont="1" applyBorder="1"/>
    <xf numFmtId="0" fontId="5" fillId="0" borderId="1" xfId="0" applyFont="1" applyBorder="1"/>
    <xf numFmtId="0" fontId="6" fillId="0" borderId="1" xfId="0" applyFont="1" applyBorder="1"/>
    <xf numFmtId="0" fontId="3" fillId="0" borderId="1" xfId="0" applyFont="1" applyBorder="1" applyAlignment="1">
      <alignment horizontal="right"/>
    </xf>
    <xf numFmtId="0" fontId="6" fillId="0" borderId="6" xfId="0" applyFont="1" applyBorder="1"/>
    <xf numFmtId="0" fontId="3" fillId="0" borderId="0" xfId="0" applyFont="1"/>
    <xf numFmtId="0" fontId="3" fillId="0" borderId="0" xfId="0" applyFont="1" applyBorder="1"/>
    <xf numFmtId="0" fontId="3" fillId="0" borderId="7" xfId="0" applyFont="1" applyBorder="1"/>
    <xf numFmtId="0" fontId="4" fillId="0" borderId="6" xfId="0" applyFont="1" applyBorder="1"/>
    <xf numFmtId="0" fontId="4" fillId="0" borderId="0" xfId="0" applyFont="1"/>
    <xf numFmtId="0" fontId="4" fillId="0" borderId="9" xfId="0" applyFont="1" applyBorder="1"/>
    <xf numFmtId="0" fontId="4" fillId="0" borderId="19" xfId="0" applyFont="1" applyBorder="1"/>
    <xf numFmtId="0" fontId="6" fillId="0" borderId="7" xfId="0" applyFont="1" applyBorder="1"/>
    <xf numFmtId="0" fontId="4" fillId="0" borderId="19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2" xfId="0" applyBorder="1" applyAlignment="1"/>
    <xf numFmtId="0" fontId="3" fillId="0" borderId="18" xfId="0" applyFont="1" applyBorder="1"/>
    <xf numFmtId="0" fontId="4" fillId="0" borderId="18" xfId="0" applyFont="1" applyBorder="1"/>
    <xf numFmtId="0" fontId="5" fillId="0" borderId="6" xfId="0" applyFont="1" applyBorder="1"/>
    <xf numFmtId="0" fontId="3" fillId="0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7" fillId="0" borderId="0" xfId="0" applyFont="1"/>
    <xf numFmtId="0" fontId="7" fillId="0" borderId="1" xfId="0" applyFont="1" applyBorder="1"/>
    <xf numFmtId="0" fontId="7" fillId="0" borderId="9" xfId="0" applyFont="1" applyBorder="1"/>
    <xf numFmtId="0" fontId="8" fillId="0" borderId="0" xfId="0" applyFont="1"/>
    <xf numFmtId="0" fontId="9" fillId="0" borderId="0" xfId="0" applyFont="1"/>
    <xf numFmtId="0" fontId="7" fillId="0" borderId="6" xfId="0" applyFont="1" applyBorder="1"/>
    <xf numFmtId="0" fontId="7" fillId="0" borderId="3" xfId="0" applyFont="1" applyBorder="1" applyAlignment="1">
      <alignment wrapText="1"/>
    </xf>
    <xf numFmtId="0" fontId="7" fillId="0" borderId="3" xfId="0" applyFont="1" applyBorder="1"/>
    <xf numFmtId="0" fontId="7" fillId="0" borderId="6" xfId="0" applyFont="1" applyFill="1" applyBorder="1"/>
    <xf numFmtId="0" fontId="7" fillId="0" borderId="8" xfId="0" applyFont="1" applyBorder="1"/>
    <xf numFmtId="0" fontId="7" fillId="0" borderId="5" xfId="0" applyFont="1" applyBorder="1"/>
    <xf numFmtId="0" fontId="7" fillId="0" borderId="4" xfId="0" applyFont="1" applyBorder="1"/>
    <xf numFmtId="0" fontId="7" fillId="0" borderId="8" xfId="0" applyFont="1" applyFill="1" applyBorder="1"/>
    <xf numFmtId="0" fontId="7" fillId="0" borderId="2" xfId="0" applyFont="1" applyBorder="1"/>
    <xf numFmtId="0" fontId="8" fillId="0" borderId="1" xfId="0" applyFont="1" applyBorder="1"/>
    <xf numFmtId="0" fontId="7" fillId="0" borderId="1" xfId="0" applyFont="1" applyBorder="1" applyAlignment="1">
      <alignment wrapText="1"/>
    </xf>
    <xf numFmtId="0" fontId="7" fillId="0" borderId="10" xfId="0" applyFont="1" applyBorder="1"/>
    <xf numFmtId="0" fontId="7" fillId="0" borderId="11" xfId="0" applyFont="1" applyBorder="1"/>
    <xf numFmtId="0" fontId="7" fillId="0" borderId="20" xfId="0" applyFont="1" applyBorder="1"/>
    <xf numFmtId="0" fontId="7" fillId="2" borderId="1" xfId="0" applyFont="1" applyFill="1" applyBorder="1"/>
    <xf numFmtId="0" fontId="7" fillId="0" borderId="21" xfId="0" applyFont="1" applyBorder="1"/>
    <xf numFmtId="0" fontId="7" fillId="0" borderId="11" xfId="0" applyFont="1" applyBorder="1" applyAlignment="1">
      <alignment wrapText="1"/>
    </xf>
    <xf numFmtId="0" fontId="7" fillId="0" borderId="0" xfId="0" applyFont="1" applyBorder="1"/>
    <xf numFmtId="0" fontId="7" fillId="0" borderId="7" xfId="0" applyFont="1" applyBorder="1"/>
    <xf numFmtId="0" fontId="8" fillId="0" borderId="6" xfId="0" applyFont="1" applyBorder="1"/>
    <xf numFmtId="0" fontId="7" fillId="0" borderId="6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5" fillId="0" borderId="0" xfId="0" applyFont="1"/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8" xfId="0" applyFont="1" applyBorder="1"/>
    <xf numFmtId="0" fontId="8" fillId="0" borderId="10" xfId="0" applyFont="1" applyBorder="1"/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0" borderId="0" xfId="0" applyFont="1" applyBorder="1"/>
    <xf numFmtId="0" fontId="8" fillId="0" borderId="1" xfId="0" applyFont="1" applyBorder="1" applyAlignment="1">
      <alignment wrapText="1"/>
    </xf>
    <xf numFmtId="0" fontId="8" fillId="0" borderId="2" xfId="0" applyFont="1" applyBorder="1"/>
    <xf numFmtId="0" fontId="8" fillId="0" borderId="9" xfId="0" applyFont="1" applyBorder="1"/>
    <xf numFmtId="0" fontId="8" fillId="0" borderId="11" xfId="0" applyFont="1" applyBorder="1"/>
    <xf numFmtId="0" fontId="8" fillId="0" borderId="11" xfId="0" applyFont="1" applyBorder="1" applyAlignment="1">
      <alignment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top"/>
    </xf>
    <xf numFmtId="0" fontId="0" fillId="0" borderId="9" xfId="0" applyBorder="1"/>
    <xf numFmtId="0" fontId="0" fillId="0" borderId="11" xfId="0" applyBorder="1"/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9"/>
  <sheetViews>
    <sheetView tabSelected="1" topLeftCell="A164" workbookViewId="0">
      <selection activeCell="K177" sqref="K177"/>
    </sheetView>
  </sheetViews>
  <sheetFormatPr defaultRowHeight="15" x14ac:dyDescent="0.25"/>
  <cols>
    <col min="1" max="1" width="17.85546875" customWidth="1"/>
    <col min="2" max="2" width="40.7109375" customWidth="1"/>
    <col min="4" max="4" width="9.42578125" customWidth="1"/>
    <col min="7" max="7" width="15" customWidth="1"/>
    <col min="8" max="8" width="10.28515625" customWidth="1"/>
    <col min="11" max="11" width="13.140625" customWidth="1"/>
    <col min="12" max="12" width="20.42578125" customWidth="1"/>
    <col min="17" max="17" width="15" customWidth="1"/>
    <col min="18" max="18" width="12" customWidth="1"/>
    <col min="19" max="19" width="14.140625" customWidth="1"/>
  </cols>
  <sheetData>
    <row r="1" spans="1:11" ht="18.75" x14ac:dyDescent="0.3">
      <c r="K1" s="1"/>
    </row>
    <row r="3" spans="1:11" ht="16.5" thickBot="1" x14ac:dyDescent="0.3">
      <c r="A3" s="54"/>
      <c r="B3" s="57" t="s">
        <v>196</v>
      </c>
      <c r="C3" s="54"/>
      <c r="D3" s="54"/>
      <c r="E3" s="54"/>
      <c r="F3" s="54"/>
      <c r="G3" s="54"/>
      <c r="H3" s="54"/>
      <c r="I3" s="54"/>
      <c r="J3" s="58"/>
    </row>
    <row r="4" spans="1:11" ht="18" customHeight="1" x14ac:dyDescent="0.25">
      <c r="A4" s="100" t="s">
        <v>0</v>
      </c>
      <c r="B4" s="59" t="s">
        <v>1</v>
      </c>
      <c r="C4" s="59" t="s">
        <v>3</v>
      </c>
      <c r="D4" s="60" t="s">
        <v>218</v>
      </c>
      <c r="E4" s="61" t="s">
        <v>5</v>
      </c>
      <c r="F4" s="61"/>
      <c r="G4" s="62" t="s">
        <v>9</v>
      </c>
      <c r="H4" s="59" t="s">
        <v>11</v>
      </c>
      <c r="I4" s="62" t="s">
        <v>13</v>
      </c>
      <c r="J4" s="58"/>
    </row>
    <row r="5" spans="1:11" ht="15.75" x14ac:dyDescent="0.25">
      <c r="A5" s="101"/>
      <c r="B5" s="63" t="s">
        <v>2</v>
      </c>
      <c r="C5" s="63"/>
      <c r="D5" s="64" t="s">
        <v>6</v>
      </c>
      <c r="E5" s="59" t="s">
        <v>7</v>
      </c>
      <c r="F5" s="65" t="s">
        <v>8</v>
      </c>
      <c r="G5" s="66" t="s">
        <v>10</v>
      </c>
      <c r="H5" s="63" t="s">
        <v>12</v>
      </c>
      <c r="I5" s="66" t="s">
        <v>14</v>
      </c>
      <c r="J5" s="58"/>
    </row>
    <row r="6" spans="1:11" ht="15.75" x14ac:dyDescent="0.25">
      <c r="A6" s="67" t="s">
        <v>181</v>
      </c>
      <c r="B6" s="56"/>
      <c r="C6" s="56"/>
      <c r="D6" s="56"/>
      <c r="E6" s="56"/>
      <c r="F6" s="56"/>
      <c r="G6" s="56"/>
      <c r="H6" s="56"/>
      <c r="I6" s="56"/>
      <c r="J6" s="58"/>
    </row>
    <row r="7" spans="1:11" ht="15.75" x14ac:dyDescent="0.25">
      <c r="A7" s="98" t="s">
        <v>16</v>
      </c>
      <c r="B7" s="71" t="s">
        <v>246</v>
      </c>
      <c r="C7" s="55">
        <v>210</v>
      </c>
      <c r="D7" s="55">
        <v>4.4000000000000004</v>
      </c>
      <c r="E7" s="55">
        <v>4.0599999999999996</v>
      </c>
      <c r="F7" s="55">
        <v>31.93</v>
      </c>
      <c r="G7" s="55">
        <v>182</v>
      </c>
      <c r="H7" s="55"/>
      <c r="I7" s="55">
        <v>199</v>
      </c>
      <c r="J7" s="58"/>
    </row>
    <row r="8" spans="1:11" ht="15.75" x14ac:dyDescent="0.25">
      <c r="A8" s="63"/>
      <c r="B8" s="54" t="s">
        <v>179</v>
      </c>
      <c r="C8" s="54">
        <v>35</v>
      </c>
      <c r="D8" s="54">
        <v>2.13</v>
      </c>
      <c r="E8" s="54">
        <v>6.56</v>
      </c>
      <c r="F8" s="54">
        <v>12.71</v>
      </c>
      <c r="G8" s="54">
        <v>118.32</v>
      </c>
      <c r="H8" s="54"/>
      <c r="I8" s="54">
        <v>1</v>
      </c>
      <c r="J8" s="58"/>
    </row>
    <row r="9" spans="1:11" ht="15.75" x14ac:dyDescent="0.25">
      <c r="A9" s="63"/>
      <c r="B9" s="55" t="s">
        <v>215</v>
      </c>
      <c r="C9" s="55">
        <v>180</v>
      </c>
      <c r="D9" s="55">
        <v>0.12</v>
      </c>
      <c r="E9" s="55">
        <v>0.02</v>
      </c>
      <c r="F9" s="55">
        <v>10.199999999999999</v>
      </c>
      <c r="G9" s="55">
        <v>41</v>
      </c>
      <c r="H9" s="55">
        <v>2.83</v>
      </c>
      <c r="I9" s="55">
        <v>412</v>
      </c>
      <c r="J9" s="58"/>
    </row>
    <row r="10" spans="1:11" ht="15.75" x14ac:dyDescent="0.25">
      <c r="A10" s="63" t="s">
        <v>167</v>
      </c>
      <c r="B10" s="55"/>
      <c r="C10" s="68">
        <f t="shared" ref="C10:H10" si="0">C7+C8+C9</f>
        <v>425</v>
      </c>
      <c r="D10" s="68">
        <f t="shared" si="0"/>
        <v>6.65</v>
      </c>
      <c r="E10" s="68">
        <f t="shared" si="0"/>
        <v>10.639999999999999</v>
      </c>
      <c r="F10" s="68">
        <f t="shared" si="0"/>
        <v>54.84</v>
      </c>
      <c r="G10" s="68">
        <f t="shared" si="0"/>
        <v>341.32</v>
      </c>
      <c r="H10" s="68">
        <f t="shared" si="0"/>
        <v>2.83</v>
      </c>
      <c r="I10" s="55"/>
      <c r="J10" s="58"/>
    </row>
    <row r="11" spans="1:11" ht="15.75" x14ac:dyDescent="0.25">
      <c r="A11" s="98" t="s">
        <v>22</v>
      </c>
      <c r="B11" s="55" t="s">
        <v>192</v>
      </c>
      <c r="C11" s="68">
        <v>105</v>
      </c>
      <c r="D11" s="68">
        <v>0.42</v>
      </c>
      <c r="E11" s="68">
        <v>0.42</v>
      </c>
      <c r="F11" s="68">
        <v>10.3</v>
      </c>
      <c r="G11" s="68">
        <v>46.2</v>
      </c>
      <c r="H11" s="68">
        <v>10.5</v>
      </c>
      <c r="I11" s="55">
        <v>386</v>
      </c>
      <c r="J11" s="58"/>
    </row>
    <row r="12" spans="1:11" ht="15.75" x14ac:dyDescent="0.25">
      <c r="A12" s="90"/>
      <c r="B12" s="71"/>
      <c r="C12" s="55"/>
      <c r="D12" s="55"/>
      <c r="E12" s="55"/>
      <c r="F12" s="55"/>
      <c r="G12" s="55"/>
      <c r="H12" s="55"/>
      <c r="I12" s="55"/>
      <c r="J12" s="58"/>
    </row>
    <row r="13" spans="1:11" ht="15.75" x14ac:dyDescent="0.25">
      <c r="A13" s="63" t="s">
        <v>167</v>
      </c>
      <c r="B13" s="71"/>
      <c r="C13" s="68">
        <f>C11+C12</f>
        <v>105</v>
      </c>
      <c r="D13" s="68">
        <f t="shared" ref="D13:H13" si="1">D11+D12</f>
        <v>0.42</v>
      </c>
      <c r="E13" s="68">
        <f t="shared" si="1"/>
        <v>0.42</v>
      </c>
      <c r="F13" s="68">
        <f t="shared" si="1"/>
        <v>10.3</v>
      </c>
      <c r="G13" s="68">
        <f t="shared" si="1"/>
        <v>46.2</v>
      </c>
      <c r="H13" s="68">
        <f t="shared" si="1"/>
        <v>10.5</v>
      </c>
      <c r="I13" s="55"/>
      <c r="J13" s="58"/>
    </row>
    <row r="14" spans="1:11" ht="15.75" x14ac:dyDescent="0.25">
      <c r="A14" s="68" t="s">
        <v>17</v>
      </c>
      <c r="B14" s="55" t="s">
        <v>266</v>
      </c>
      <c r="C14" s="55">
        <v>60</v>
      </c>
      <c r="D14" s="55">
        <v>0.76</v>
      </c>
      <c r="E14" s="55">
        <v>4.25</v>
      </c>
      <c r="F14" s="55">
        <v>2.29</v>
      </c>
      <c r="G14" s="55">
        <v>50.45</v>
      </c>
      <c r="H14" s="55">
        <v>41.39</v>
      </c>
      <c r="I14" s="55">
        <v>17</v>
      </c>
      <c r="J14" s="58"/>
    </row>
    <row r="15" spans="1:11" ht="15.75" x14ac:dyDescent="0.25">
      <c r="A15" s="63"/>
      <c r="B15" s="69" t="s">
        <v>244</v>
      </c>
      <c r="C15" s="55">
        <v>200</v>
      </c>
      <c r="D15" s="55">
        <v>1.5</v>
      </c>
      <c r="E15" s="55">
        <v>3.93</v>
      </c>
      <c r="F15" s="55">
        <v>10.19</v>
      </c>
      <c r="G15" s="55">
        <v>82</v>
      </c>
      <c r="H15" s="55">
        <v>8.23</v>
      </c>
      <c r="I15" s="55">
        <v>63</v>
      </c>
      <c r="J15" s="58"/>
    </row>
    <row r="16" spans="1:11" ht="15.75" x14ac:dyDescent="0.25">
      <c r="A16" s="63"/>
      <c r="B16" s="55" t="s">
        <v>268</v>
      </c>
      <c r="C16" s="55">
        <v>80</v>
      </c>
      <c r="D16" s="55">
        <v>12.08</v>
      </c>
      <c r="E16" s="55">
        <v>3.92</v>
      </c>
      <c r="F16" s="55">
        <v>8.2100000000000009</v>
      </c>
      <c r="G16" s="55">
        <v>116</v>
      </c>
      <c r="H16" s="55">
        <v>2.62</v>
      </c>
      <c r="I16" s="55">
        <v>274</v>
      </c>
      <c r="J16" s="58"/>
    </row>
    <row r="17" spans="1:10" ht="15.75" x14ac:dyDescent="0.25">
      <c r="A17" s="63"/>
      <c r="B17" s="55" t="s">
        <v>174</v>
      </c>
      <c r="C17" s="55">
        <v>150</v>
      </c>
      <c r="D17" s="55">
        <v>3.05</v>
      </c>
      <c r="E17" s="55">
        <v>4.78</v>
      </c>
      <c r="F17" s="55">
        <v>20.34</v>
      </c>
      <c r="G17" s="55">
        <v>136.6</v>
      </c>
      <c r="H17" s="55">
        <v>18.07</v>
      </c>
      <c r="I17" s="55">
        <v>339</v>
      </c>
      <c r="J17" s="58"/>
    </row>
    <row r="18" spans="1:10" ht="15.75" x14ac:dyDescent="0.25">
      <c r="A18" s="63"/>
      <c r="B18" s="55" t="s">
        <v>226</v>
      </c>
      <c r="C18" s="55">
        <v>180</v>
      </c>
      <c r="D18" s="55">
        <v>0.14000000000000001</v>
      </c>
      <c r="E18" s="55">
        <v>0.14000000000000001</v>
      </c>
      <c r="F18" s="55">
        <v>21.3</v>
      </c>
      <c r="G18" s="55">
        <v>87</v>
      </c>
      <c r="H18" s="55">
        <v>1.54</v>
      </c>
      <c r="I18" s="55">
        <v>390</v>
      </c>
      <c r="J18" s="58"/>
    </row>
    <row r="19" spans="1:10" ht="15.75" x14ac:dyDescent="0.25">
      <c r="A19" s="63"/>
      <c r="B19" s="55" t="s">
        <v>178</v>
      </c>
      <c r="C19" s="55">
        <v>40</v>
      </c>
      <c r="D19" s="55">
        <v>3.1</v>
      </c>
      <c r="E19" s="55">
        <v>0.04</v>
      </c>
      <c r="F19" s="55">
        <v>18.899999999999999</v>
      </c>
      <c r="G19" s="55">
        <v>94.5</v>
      </c>
      <c r="H19" s="55"/>
      <c r="I19" s="55"/>
      <c r="J19" s="58"/>
    </row>
    <row r="20" spans="1:10" ht="15.75" x14ac:dyDescent="0.25">
      <c r="A20" s="63"/>
      <c r="B20" s="55" t="s">
        <v>177</v>
      </c>
      <c r="C20" s="55">
        <v>35</v>
      </c>
      <c r="D20" s="55">
        <v>2.31</v>
      </c>
      <c r="E20" s="55">
        <v>0.4</v>
      </c>
      <c r="F20" s="55">
        <v>11.69</v>
      </c>
      <c r="G20" s="55">
        <v>60.9</v>
      </c>
      <c r="H20" s="55"/>
      <c r="I20" s="55"/>
      <c r="J20" s="58"/>
    </row>
    <row r="21" spans="1:10" ht="15.75" x14ac:dyDescent="0.25">
      <c r="A21" s="63" t="s">
        <v>167</v>
      </c>
      <c r="B21" s="55"/>
      <c r="C21" s="68">
        <f>C14+C15+C16+C17+C18+C19+C20</f>
        <v>745</v>
      </c>
      <c r="D21" s="68">
        <f t="shared" ref="D21:H21" si="2">D14+D15+D16+D17+D18+D19+D20</f>
        <v>22.94</v>
      </c>
      <c r="E21" s="68">
        <f t="shared" si="2"/>
        <v>17.459999999999997</v>
      </c>
      <c r="F21" s="68">
        <f t="shared" si="2"/>
        <v>92.919999999999987</v>
      </c>
      <c r="G21" s="68">
        <f t="shared" si="2"/>
        <v>627.44999999999993</v>
      </c>
      <c r="H21" s="68">
        <f t="shared" si="2"/>
        <v>71.850000000000009</v>
      </c>
      <c r="I21" s="55"/>
      <c r="J21" s="58"/>
    </row>
    <row r="22" spans="1:10" ht="15.75" x14ac:dyDescent="0.25">
      <c r="A22" s="78" t="s">
        <v>18</v>
      </c>
      <c r="B22" s="55" t="s">
        <v>210</v>
      </c>
      <c r="C22" s="55">
        <v>80</v>
      </c>
      <c r="D22" s="55">
        <v>7.52</v>
      </c>
      <c r="E22" s="55">
        <v>13.46</v>
      </c>
      <c r="F22" s="55">
        <v>1.51</v>
      </c>
      <c r="G22" s="55">
        <v>157</v>
      </c>
      <c r="H22" s="55">
        <v>0.15</v>
      </c>
      <c r="I22" s="55">
        <v>229</v>
      </c>
      <c r="J22" s="58"/>
    </row>
    <row r="23" spans="1:10" ht="15.75" x14ac:dyDescent="0.25">
      <c r="A23" s="78"/>
      <c r="B23" s="69" t="s">
        <v>240</v>
      </c>
      <c r="C23" s="55">
        <v>60</v>
      </c>
      <c r="D23" s="55">
        <v>1.41</v>
      </c>
      <c r="E23" s="55">
        <v>2.76</v>
      </c>
      <c r="F23" s="55">
        <v>7.4</v>
      </c>
      <c r="G23" s="55">
        <v>60.05</v>
      </c>
      <c r="H23" s="55">
        <v>4.03</v>
      </c>
      <c r="I23" s="55">
        <v>55</v>
      </c>
      <c r="J23" s="58"/>
    </row>
    <row r="24" spans="1:10" ht="15.75" x14ac:dyDescent="0.25">
      <c r="A24" s="63"/>
      <c r="B24" s="55" t="s">
        <v>177</v>
      </c>
      <c r="C24" s="55">
        <v>5</v>
      </c>
      <c r="D24" s="55">
        <v>0.33</v>
      </c>
      <c r="E24" s="55">
        <v>0.06</v>
      </c>
      <c r="F24" s="55">
        <v>1.67</v>
      </c>
      <c r="G24" s="55">
        <v>8.6999999999999993</v>
      </c>
      <c r="H24" s="55"/>
      <c r="I24" s="55"/>
      <c r="J24" s="58"/>
    </row>
    <row r="25" spans="1:10" ht="15.75" x14ac:dyDescent="0.25">
      <c r="A25" s="63"/>
      <c r="B25" s="55" t="s">
        <v>175</v>
      </c>
      <c r="C25" s="55">
        <v>180</v>
      </c>
      <c r="D25" s="55">
        <v>3.67</v>
      </c>
      <c r="E25" s="66">
        <v>3.19</v>
      </c>
      <c r="F25" s="55">
        <v>15.82</v>
      </c>
      <c r="G25" s="55">
        <v>107</v>
      </c>
      <c r="H25" s="55">
        <v>1.43</v>
      </c>
      <c r="I25" s="55">
        <v>416</v>
      </c>
      <c r="J25" s="58"/>
    </row>
    <row r="26" spans="1:10" ht="15.75" x14ac:dyDescent="0.25">
      <c r="A26" s="55" t="s">
        <v>167</v>
      </c>
      <c r="B26" s="55"/>
      <c r="C26" s="68">
        <f>C23+C24+C25+C22</f>
        <v>325</v>
      </c>
      <c r="D26" s="68">
        <f t="shared" ref="D26:H26" si="3">D23+D24+D25+D22</f>
        <v>12.93</v>
      </c>
      <c r="E26" s="68">
        <f t="shared" si="3"/>
        <v>19.47</v>
      </c>
      <c r="F26" s="68">
        <f t="shared" si="3"/>
        <v>26.400000000000002</v>
      </c>
      <c r="G26" s="68">
        <f t="shared" si="3"/>
        <v>332.75</v>
      </c>
      <c r="H26" s="68">
        <f t="shared" si="3"/>
        <v>5.61</v>
      </c>
      <c r="I26" s="55"/>
      <c r="J26" s="58"/>
    </row>
    <row r="27" spans="1:10" ht="31.5" x14ac:dyDescent="0.25">
      <c r="A27" s="95" t="s">
        <v>19</v>
      </c>
      <c r="B27" s="55"/>
      <c r="C27" s="68">
        <f>C10+C21+C26+C13</f>
        <v>1600</v>
      </c>
      <c r="D27" s="68">
        <f t="shared" ref="D27:H27" si="4">D10+D21+D26+D13</f>
        <v>42.940000000000005</v>
      </c>
      <c r="E27" s="68">
        <f t="shared" si="4"/>
        <v>47.989999999999995</v>
      </c>
      <c r="F27" s="68">
        <f t="shared" si="4"/>
        <v>184.46</v>
      </c>
      <c r="G27" s="68">
        <f t="shared" si="4"/>
        <v>1347.72</v>
      </c>
      <c r="H27" s="68">
        <f t="shared" si="4"/>
        <v>90.79</v>
      </c>
      <c r="I27" s="55"/>
      <c r="J27" s="58"/>
    </row>
    <row r="28" spans="1:10" ht="15.75" x14ac:dyDescent="0.25">
      <c r="A28" s="58"/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.75" x14ac:dyDescent="0.25">
      <c r="A29" s="58"/>
      <c r="B29" s="58"/>
      <c r="C29" s="58"/>
      <c r="D29" s="58"/>
      <c r="E29" s="58"/>
      <c r="F29" s="58"/>
      <c r="G29" s="58"/>
      <c r="H29" s="58"/>
      <c r="I29" s="58"/>
      <c r="J29" s="58"/>
    </row>
    <row r="30" spans="1:10" ht="15.75" x14ac:dyDescent="0.25">
      <c r="A30" s="58"/>
      <c r="B30" s="58"/>
      <c r="C30" s="58"/>
      <c r="D30" s="58"/>
      <c r="E30" s="58"/>
      <c r="F30" s="58"/>
      <c r="G30" s="58"/>
      <c r="H30" s="58"/>
      <c r="I30" s="58"/>
      <c r="J30" s="58"/>
    </row>
    <row r="31" spans="1:10" ht="12" customHeight="1" x14ac:dyDescent="0.25">
      <c r="A31" s="58"/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15.75" hidden="1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.75" hidden="1" x14ac:dyDescent="0.25">
      <c r="A33" s="58"/>
      <c r="B33" s="58"/>
      <c r="C33" s="58"/>
      <c r="D33" s="58"/>
      <c r="E33" s="58"/>
      <c r="F33" s="58"/>
      <c r="G33" s="58"/>
      <c r="H33" s="58"/>
      <c r="I33" s="58"/>
      <c r="J33" s="58"/>
    </row>
    <row r="34" spans="1:10" ht="15.75" x14ac:dyDescent="0.25">
      <c r="A34" s="58"/>
      <c r="B34" s="58"/>
      <c r="C34" s="58"/>
      <c r="D34" s="58"/>
      <c r="E34" s="58"/>
      <c r="F34" s="58"/>
      <c r="G34" s="58"/>
      <c r="H34" s="58"/>
      <c r="I34" s="58"/>
      <c r="J34" s="58"/>
    </row>
    <row r="35" spans="1:10" ht="33.75" customHeight="1" thickBot="1" x14ac:dyDescent="0.3">
      <c r="A35" s="58"/>
      <c r="B35" s="58"/>
      <c r="C35" s="58"/>
      <c r="D35" s="58"/>
      <c r="E35" s="58"/>
      <c r="F35" s="58"/>
      <c r="G35" s="58"/>
      <c r="H35" s="58"/>
      <c r="I35" s="58"/>
      <c r="J35" s="58"/>
    </row>
    <row r="36" spans="1:10" ht="15.75" x14ac:dyDescent="0.25">
      <c r="A36" s="59" t="s">
        <v>0</v>
      </c>
      <c r="B36" s="59" t="s">
        <v>1</v>
      </c>
      <c r="C36" s="59" t="s">
        <v>3</v>
      </c>
      <c r="D36" s="60" t="s">
        <v>218</v>
      </c>
      <c r="E36" s="61" t="s">
        <v>5</v>
      </c>
      <c r="F36" s="61"/>
      <c r="G36" s="62" t="s">
        <v>9</v>
      </c>
      <c r="H36" s="59" t="s">
        <v>11</v>
      </c>
      <c r="I36" s="62" t="s">
        <v>13</v>
      </c>
      <c r="J36" s="58"/>
    </row>
    <row r="37" spans="1:10" ht="15.75" x14ac:dyDescent="0.25">
      <c r="A37" s="63"/>
      <c r="B37" s="63" t="s">
        <v>2</v>
      </c>
      <c r="C37" s="63"/>
      <c r="D37" s="64" t="s">
        <v>6</v>
      </c>
      <c r="E37" s="59" t="s">
        <v>7</v>
      </c>
      <c r="F37" s="65" t="s">
        <v>8</v>
      </c>
      <c r="G37" s="66" t="s">
        <v>10</v>
      </c>
      <c r="H37" s="63" t="s">
        <v>12</v>
      </c>
      <c r="I37" s="66" t="s">
        <v>14</v>
      </c>
      <c r="J37" s="58"/>
    </row>
    <row r="38" spans="1:10" ht="15.75" x14ac:dyDescent="0.25">
      <c r="A38" s="65" t="s">
        <v>219</v>
      </c>
      <c r="B38" s="56"/>
      <c r="C38" s="56"/>
      <c r="D38" s="56"/>
      <c r="E38" s="56"/>
      <c r="F38" s="56"/>
      <c r="G38" s="56"/>
      <c r="H38" s="56"/>
      <c r="I38" s="56"/>
      <c r="J38" s="58"/>
    </row>
    <row r="39" spans="1:10" ht="15.75" x14ac:dyDescent="0.25">
      <c r="A39" s="99" t="s">
        <v>16</v>
      </c>
      <c r="B39" s="75" t="s">
        <v>235</v>
      </c>
      <c r="C39" s="55">
        <v>200</v>
      </c>
      <c r="D39" s="55">
        <v>5.97</v>
      </c>
      <c r="E39" s="55">
        <v>5.48</v>
      </c>
      <c r="F39" s="55">
        <v>17.079999999999998</v>
      </c>
      <c r="G39" s="55">
        <v>146.80000000000001</v>
      </c>
      <c r="H39" s="55">
        <v>0.91</v>
      </c>
      <c r="I39" s="55">
        <v>101</v>
      </c>
      <c r="J39" s="58"/>
    </row>
    <row r="40" spans="1:10" ht="15.75" x14ac:dyDescent="0.25">
      <c r="A40" s="63"/>
      <c r="B40" s="55" t="s">
        <v>173</v>
      </c>
      <c r="C40" s="55">
        <v>45</v>
      </c>
      <c r="D40" s="55">
        <v>4.7300000000000004</v>
      </c>
      <c r="E40" s="55">
        <v>6.88</v>
      </c>
      <c r="F40" s="55">
        <v>14.56</v>
      </c>
      <c r="G40" s="55">
        <v>139</v>
      </c>
      <c r="H40" s="55">
        <v>7.0000000000000007E-2</v>
      </c>
      <c r="I40" s="55">
        <v>3</v>
      </c>
      <c r="J40" s="58"/>
    </row>
    <row r="41" spans="1:10" ht="15.75" x14ac:dyDescent="0.25">
      <c r="A41" s="63"/>
      <c r="B41" s="55" t="s">
        <v>215</v>
      </c>
      <c r="C41" s="55">
        <v>180</v>
      </c>
      <c r="D41" s="55">
        <v>0.12</v>
      </c>
      <c r="E41" s="55">
        <v>0.02</v>
      </c>
      <c r="F41" s="55">
        <v>10.199999999999999</v>
      </c>
      <c r="G41" s="55">
        <v>41</v>
      </c>
      <c r="H41" s="55">
        <v>2.83</v>
      </c>
      <c r="I41" s="55">
        <v>412</v>
      </c>
      <c r="J41" s="58"/>
    </row>
    <row r="42" spans="1:10" ht="15.75" x14ac:dyDescent="0.25">
      <c r="A42" s="63" t="s">
        <v>167</v>
      </c>
      <c r="B42" s="71"/>
      <c r="C42" s="68">
        <f>C39+C40+C41</f>
        <v>425</v>
      </c>
      <c r="D42" s="68">
        <f t="shared" ref="D42:H42" si="5">D39+D40+D41</f>
        <v>10.819999999999999</v>
      </c>
      <c r="E42" s="68">
        <f t="shared" si="5"/>
        <v>12.379999999999999</v>
      </c>
      <c r="F42" s="68">
        <f t="shared" si="5"/>
        <v>41.84</v>
      </c>
      <c r="G42" s="68">
        <f t="shared" si="5"/>
        <v>326.8</v>
      </c>
      <c r="H42" s="68">
        <f t="shared" si="5"/>
        <v>3.81</v>
      </c>
      <c r="I42" s="55"/>
      <c r="J42" s="58"/>
    </row>
    <row r="43" spans="1:10" ht="15.75" x14ac:dyDescent="0.25">
      <c r="A43" s="68" t="s">
        <v>22</v>
      </c>
      <c r="B43" s="71" t="s">
        <v>191</v>
      </c>
      <c r="C43" s="55">
        <v>150</v>
      </c>
      <c r="D43" s="55">
        <v>0.75</v>
      </c>
      <c r="E43" s="55"/>
      <c r="F43" s="55">
        <v>15.15</v>
      </c>
      <c r="G43" s="55">
        <v>64</v>
      </c>
      <c r="H43" s="55">
        <v>3</v>
      </c>
      <c r="I43" s="55">
        <v>418</v>
      </c>
      <c r="J43" s="58"/>
    </row>
    <row r="44" spans="1:10" ht="15.75" x14ac:dyDescent="0.25">
      <c r="A44" s="68"/>
      <c r="B44" s="71" t="s">
        <v>247</v>
      </c>
      <c r="C44" s="55">
        <v>20</v>
      </c>
      <c r="D44" s="55">
        <v>1.6</v>
      </c>
      <c r="E44" s="55">
        <v>8</v>
      </c>
      <c r="F44" s="55">
        <v>12.6</v>
      </c>
      <c r="G44" s="55">
        <v>86</v>
      </c>
      <c r="H44" s="55"/>
      <c r="I44" s="55"/>
      <c r="J44" s="58"/>
    </row>
    <row r="45" spans="1:10" ht="15.75" x14ac:dyDescent="0.25">
      <c r="A45" s="55" t="s">
        <v>167</v>
      </c>
      <c r="B45" s="71"/>
      <c r="C45" s="68">
        <f>C43+C44</f>
        <v>170</v>
      </c>
      <c r="D45" s="68">
        <f t="shared" ref="D45" si="6">D43+D44</f>
        <v>2.35</v>
      </c>
      <c r="E45" s="68">
        <f t="shared" ref="E45" si="7">E43+E44</f>
        <v>8</v>
      </c>
      <c r="F45" s="68">
        <f t="shared" ref="F45" si="8">F43+F44</f>
        <v>27.75</v>
      </c>
      <c r="G45" s="68">
        <f t="shared" ref="G45" si="9">G43+G44</f>
        <v>150</v>
      </c>
      <c r="H45" s="68">
        <f t="shared" ref="H45" si="10">H43+H44</f>
        <v>3</v>
      </c>
      <c r="I45" s="55"/>
      <c r="J45" s="58"/>
    </row>
    <row r="46" spans="1:10" ht="19.5" customHeight="1" x14ac:dyDescent="0.25">
      <c r="A46" s="68" t="s">
        <v>17</v>
      </c>
      <c r="B46" s="69" t="s">
        <v>252</v>
      </c>
      <c r="C46" s="55">
        <v>60</v>
      </c>
      <c r="D46" s="55">
        <v>0.67</v>
      </c>
      <c r="E46" s="55">
        <v>3.7</v>
      </c>
      <c r="F46" s="55">
        <v>2.8</v>
      </c>
      <c r="G46" s="55">
        <v>47.46</v>
      </c>
      <c r="H46" s="55">
        <v>12.2</v>
      </c>
      <c r="I46" s="55">
        <v>14</v>
      </c>
      <c r="J46" s="58"/>
    </row>
    <row r="47" spans="1:10" ht="19.5" customHeight="1" x14ac:dyDescent="0.25">
      <c r="A47" s="63"/>
      <c r="B47" s="69" t="s">
        <v>231</v>
      </c>
      <c r="C47" s="55">
        <v>200</v>
      </c>
      <c r="D47" s="55">
        <v>1.6</v>
      </c>
      <c r="E47" s="55">
        <v>4.09</v>
      </c>
      <c r="F47" s="55">
        <v>13.54</v>
      </c>
      <c r="G47" s="55">
        <v>97.4</v>
      </c>
      <c r="H47" s="55">
        <v>6.03</v>
      </c>
      <c r="I47" s="55">
        <v>82</v>
      </c>
      <c r="J47" s="58"/>
    </row>
    <row r="48" spans="1:10" ht="15.75" x14ac:dyDescent="0.25">
      <c r="A48" s="63"/>
      <c r="B48" s="69" t="s">
        <v>255</v>
      </c>
      <c r="C48" s="55">
        <v>220</v>
      </c>
      <c r="D48" s="55">
        <v>27.53</v>
      </c>
      <c r="E48" s="55">
        <v>7.47</v>
      </c>
      <c r="F48" s="55">
        <v>21.95</v>
      </c>
      <c r="G48" s="55">
        <v>265</v>
      </c>
      <c r="H48" s="55">
        <v>8.9700000000000006</v>
      </c>
      <c r="I48" s="55">
        <v>292</v>
      </c>
      <c r="J48" s="58"/>
    </row>
    <row r="49" spans="1:10" ht="15.75" x14ac:dyDescent="0.25">
      <c r="A49" s="63"/>
      <c r="B49" s="55" t="s">
        <v>232</v>
      </c>
      <c r="C49" s="73">
        <v>180</v>
      </c>
      <c r="D49" s="55">
        <v>0.27</v>
      </c>
      <c r="E49" s="55">
        <v>0.11</v>
      </c>
      <c r="F49" s="55">
        <v>19.920000000000002</v>
      </c>
      <c r="G49" s="55">
        <v>81.650000000000006</v>
      </c>
      <c r="H49" s="55">
        <v>23.2</v>
      </c>
      <c r="I49" s="55">
        <v>393</v>
      </c>
      <c r="J49" s="58"/>
    </row>
    <row r="50" spans="1:10" ht="15.75" x14ac:dyDescent="0.25">
      <c r="A50" s="63"/>
      <c r="B50" s="55" t="s">
        <v>178</v>
      </c>
      <c r="C50" s="55">
        <v>30</v>
      </c>
      <c r="D50" s="55">
        <v>2.2999999999999998</v>
      </c>
      <c r="E50" s="55">
        <v>0.03</v>
      </c>
      <c r="F50" s="55">
        <v>14</v>
      </c>
      <c r="G50" s="55">
        <v>70</v>
      </c>
      <c r="H50" s="55"/>
      <c r="I50" s="55"/>
      <c r="J50" s="58"/>
    </row>
    <row r="51" spans="1:10" ht="15.75" x14ac:dyDescent="0.25">
      <c r="A51" s="63"/>
      <c r="B51" s="55" t="s">
        <v>177</v>
      </c>
      <c r="C51" s="55">
        <v>40</v>
      </c>
      <c r="D51" s="55">
        <v>2.6</v>
      </c>
      <c r="E51" s="55">
        <v>0.4</v>
      </c>
      <c r="F51" s="55">
        <v>16</v>
      </c>
      <c r="G51" s="55">
        <v>76</v>
      </c>
      <c r="H51" s="55"/>
      <c r="I51" s="55"/>
      <c r="J51" s="58"/>
    </row>
    <row r="52" spans="1:10" ht="16.5" thickBot="1" x14ac:dyDescent="0.3">
      <c r="A52" s="74" t="s">
        <v>167</v>
      </c>
      <c r="B52" s="55"/>
      <c r="C52" s="68">
        <f t="shared" ref="C52:H52" si="11">C46+C47+C48+C49+C50+C51</f>
        <v>730</v>
      </c>
      <c r="D52" s="68">
        <f t="shared" si="11"/>
        <v>34.97</v>
      </c>
      <c r="E52" s="68">
        <f t="shared" si="11"/>
        <v>15.799999999999999</v>
      </c>
      <c r="F52" s="68">
        <f t="shared" si="11"/>
        <v>88.210000000000008</v>
      </c>
      <c r="G52" s="68">
        <f t="shared" si="11"/>
        <v>637.51</v>
      </c>
      <c r="H52" s="68">
        <f t="shared" si="11"/>
        <v>50.400000000000006</v>
      </c>
      <c r="I52" s="55"/>
      <c r="J52" s="58"/>
    </row>
    <row r="53" spans="1:10" ht="15.75" x14ac:dyDescent="0.25">
      <c r="A53" s="98" t="s">
        <v>18</v>
      </c>
      <c r="B53" s="71" t="s">
        <v>205</v>
      </c>
      <c r="C53" s="55">
        <v>100</v>
      </c>
      <c r="D53" s="55">
        <v>17.54</v>
      </c>
      <c r="E53" s="55">
        <v>12.05</v>
      </c>
      <c r="F53" s="55">
        <v>17.149999999999999</v>
      </c>
      <c r="G53" s="55">
        <v>247</v>
      </c>
      <c r="H53" s="55">
        <v>0.24</v>
      </c>
      <c r="I53" s="55">
        <v>251</v>
      </c>
      <c r="J53" s="58"/>
    </row>
    <row r="54" spans="1:10" ht="15.75" x14ac:dyDescent="0.25">
      <c r="A54" s="63"/>
      <c r="B54" s="71" t="s">
        <v>253</v>
      </c>
      <c r="C54" s="55">
        <v>20</v>
      </c>
      <c r="D54" s="55">
        <v>0.06</v>
      </c>
      <c r="E54" s="55">
        <v>0</v>
      </c>
      <c r="F54" s="55">
        <v>13.77</v>
      </c>
      <c r="G54" s="55">
        <v>55.22</v>
      </c>
      <c r="H54" s="55"/>
      <c r="I54" s="55"/>
      <c r="J54" s="58"/>
    </row>
    <row r="55" spans="1:10" ht="15.75" x14ac:dyDescent="0.25">
      <c r="A55" s="63"/>
      <c r="B55" s="71" t="s">
        <v>254</v>
      </c>
      <c r="C55" s="55">
        <v>60</v>
      </c>
      <c r="D55" s="55">
        <v>0.52</v>
      </c>
      <c r="E55" s="55">
        <v>3.13</v>
      </c>
      <c r="F55" s="55">
        <v>4.72</v>
      </c>
      <c r="G55" s="55">
        <v>49.13</v>
      </c>
      <c r="H55" s="55">
        <v>4.17</v>
      </c>
      <c r="I55" s="55">
        <v>41</v>
      </c>
      <c r="J55" s="58"/>
    </row>
    <row r="56" spans="1:10" ht="15.75" x14ac:dyDescent="0.25">
      <c r="A56" s="63"/>
      <c r="B56" s="55" t="s">
        <v>180</v>
      </c>
      <c r="C56" s="55">
        <v>180</v>
      </c>
      <c r="D56" s="55">
        <v>2.85</v>
      </c>
      <c r="E56" s="55">
        <v>2.41</v>
      </c>
      <c r="F56" s="55">
        <v>14.36</v>
      </c>
      <c r="G56" s="55">
        <v>91</v>
      </c>
      <c r="H56" s="55">
        <v>1.17</v>
      </c>
      <c r="I56" s="55">
        <v>414</v>
      </c>
      <c r="J56" s="58"/>
    </row>
    <row r="57" spans="1:10" ht="15.75" x14ac:dyDescent="0.25">
      <c r="A57" s="55" t="s">
        <v>176</v>
      </c>
      <c r="B57" s="55"/>
      <c r="C57" s="68">
        <f>C53+C54+C55+C56</f>
        <v>360</v>
      </c>
      <c r="D57" s="68">
        <f t="shared" ref="D57:H57" si="12">D53+D54+D55+D56</f>
        <v>20.97</v>
      </c>
      <c r="E57" s="68">
        <f t="shared" si="12"/>
        <v>17.59</v>
      </c>
      <c r="F57" s="68">
        <f t="shared" si="12"/>
        <v>50</v>
      </c>
      <c r="G57" s="68">
        <f t="shared" si="12"/>
        <v>442.35</v>
      </c>
      <c r="H57" s="68">
        <f t="shared" si="12"/>
        <v>5.58</v>
      </c>
      <c r="I57" s="55"/>
      <c r="J57" s="58"/>
    </row>
    <row r="58" spans="1:10" ht="31.5" x14ac:dyDescent="0.25">
      <c r="A58" s="95" t="s">
        <v>24</v>
      </c>
      <c r="B58" s="55"/>
      <c r="C58" s="68">
        <f>C42+C52+C57+C45</f>
        <v>1685</v>
      </c>
      <c r="D58" s="68">
        <f t="shared" ref="D58:H58" si="13">D42+D52+D57+D45</f>
        <v>69.109999999999985</v>
      </c>
      <c r="E58" s="68">
        <f t="shared" si="13"/>
        <v>53.769999999999996</v>
      </c>
      <c r="F58" s="68">
        <f t="shared" si="13"/>
        <v>207.8</v>
      </c>
      <c r="G58" s="68">
        <f t="shared" si="13"/>
        <v>1556.6599999999999</v>
      </c>
      <c r="H58" s="68">
        <f t="shared" si="13"/>
        <v>62.790000000000006</v>
      </c>
      <c r="I58" s="55"/>
      <c r="J58" s="58"/>
    </row>
    <row r="59" spans="1:10" ht="15.75" x14ac:dyDescent="0.25">
      <c r="A59" s="54"/>
      <c r="B59" s="54"/>
      <c r="C59" s="54"/>
      <c r="D59" s="54"/>
      <c r="E59" s="54"/>
      <c r="F59" s="54"/>
      <c r="G59" s="54"/>
      <c r="H59" s="54"/>
      <c r="I59" s="54"/>
      <c r="J59" s="58"/>
    </row>
    <row r="60" spans="1:10" ht="15.75" x14ac:dyDescent="0.25">
      <c r="A60" s="54"/>
      <c r="B60" s="54"/>
      <c r="C60" s="54"/>
      <c r="D60" s="54"/>
      <c r="E60" s="54"/>
      <c r="F60" s="54"/>
      <c r="G60" s="54"/>
      <c r="H60" s="54"/>
      <c r="I60" s="54"/>
      <c r="J60" s="58"/>
    </row>
    <row r="61" spans="1:10" ht="15.75" x14ac:dyDescent="0.25">
      <c r="A61" s="54"/>
      <c r="B61" s="54"/>
      <c r="C61" s="54"/>
      <c r="D61" s="54"/>
      <c r="E61" s="54"/>
      <c r="F61" s="54"/>
      <c r="G61" s="54"/>
      <c r="H61" s="54"/>
      <c r="I61" s="54"/>
      <c r="J61" s="58"/>
    </row>
    <row r="62" spans="1:10" ht="15.75" x14ac:dyDescent="0.25">
      <c r="A62" s="54"/>
      <c r="B62" s="54"/>
      <c r="C62" s="54"/>
      <c r="D62" s="54"/>
      <c r="E62" s="54"/>
      <c r="F62" s="54"/>
      <c r="G62" s="54"/>
      <c r="H62" s="54"/>
      <c r="I62" s="54"/>
      <c r="J62" s="58"/>
    </row>
    <row r="63" spans="1:10" ht="21" customHeight="1" thickBot="1" x14ac:dyDescent="0.3">
      <c r="A63" s="54"/>
      <c r="B63" s="54"/>
      <c r="C63" s="54"/>
      <c r="D63" s="54"/>
      <c r="E63" s="54"/>
      <c r="F63" s="54"/>
      <c r="G63" s="54"/>
      <c r="H63" s="54"/>
      <c r="I63" s="54"/>
      <c r="J63" s="58"/>
    </row>
    <row r="64" spans="1:10" ht="16.5" hidden="1" thickBot="1" x14ac:dyDescent="0.3">
      <c r="A64" s="54"/>
      <c r="B64" s="54"/>
      <c r="C64" s="54"/>
      <c r="D64" s="54"/>
      <c r="E64" s="54"/>
      <c r="F64" s="54"/>
      <c r="G64" s="54"/>
      <c r="H64" s="54"/>
      <c r="I64" s="54"/>
      <c r="J64" s="58"/>
    </row>
    <row r="65" spans="1:10" ht="16.5" hidden="1" thickBot="1" x14ac:dyDescent="0.3">
      <c r="A65" s="54"/>
      <c r="B65" s="54"/>
      <c r="C65" s="54"/>
      <c r="D65" s="54"/>
      <c r="E65" s="54"/>
      <c r="F65" s="54"/>
      <c r="G65" s="54"/>
      <c r="H65" s="54"/>
      <c r="I65" s="54"/>
      <c r="J65" s="58"/>
    </row>
    <row r="66" spans="1:10" ht="16.5" hidden="1" thickBot="1" x14ac:dyDescent="0.3">
      <c r="A66" s="54"/>
      <c r="B66" s="54"/>
      <c r="C66" s="54"/>
      <c r="D66" s="54"/>
      <c r="E66" s="54"/>
      <c r="F66" s="54"/>
      <c r="G66" s="54"/>
      <c r="H66" s="54"/>
      <c r="I66" s="54"/>
      <c r="J66" s="58"/>
    </row>
    <row r="67" spans="1:10" ht="21" customHeight="1" x14ac:dyDescent="0.25">
      <c r="A67" s="59" t="s">
        <v>0</v>
      </c>
      <c r="B67" s="59" t="s">
        <v>1</v>
      </c>
      <c r="C67" s="59" t="s">
        <v>3</v>
      </c>
      <c r="D67" s="60" t="s">
        <v>218</v>
      </c>
      <c r="E67" s="61" t="s">
        <v>5</v>
      </c>
      <c r="F67" s="61"/>
      <c r="G67" s="62" t="s">
        <v>9</v>
      </c>
      <c r="H67" s="59" t="s">
        <v>11</v>
      </c>
      <c r="I67" s="62" t="s">
        <v>13</v>
      </c>
      <c r="J67" s="58"/>
    </row>
    <row r="68" spans="1:10" ht="15.75" x14ac:dyDescent="0.25">
      <c r="A68" s="63"/>
      <c r="B68" s="63" t="s">
        <v>2</v>
      </c>
      <c r="C68" s="63"/>
      <c r="D68" s="64" t="s">
        <v>6</v>
      </c>
      <c r="E68" s="59" t="s">
        <v>7</v>
      </c>
      <c r="F68" s="65" t="s">
        <v>8</v>
      </c>
      <c r="G68" s="66" t="s">
        <v>10</v>
      </c>
      <c r="H68" s="63" t="s">
        <v>12</v>
      </c>
      <c r="I68" s="66" t="s">
        <v>14</v>
      </c>
      <c r="J68" s="58"/>
    </row>
    <row r="69" spans="1:10" ht="16.5" thickBot="1" x14ac:dyDescent="0.3">
      <c r="A69" s="65" t="s">
        <v>183</v>
      </c>
      <c r="B69" s="56"/>
      <c r="C69" s="56"/>
      <c r="D69" s="56"/>
      <c r="E69" s="56"/>
      <c r="F69" s="56"/>
      <c r="G69" s="56"/>
      <c r="H69" s="56"/>
      <c r="I69" s="56"/>
      <c r="J69" s="58"/>
    </row>
    <row r="70" spans="1:10" ht="16.5" thickBot="1" x14ac:dyDescent="0.3">
      <c r="A70" s="91" t="s">
        <v>16</v>
      </c>
      <c r="B70" s="71" t="s">
        <v>248</v>
      </c>
      <c r="C70" s="55">
        <v>210</v>
      </c>
      <c r="D70" s="55">
        <v>3.18</v>
      </c>
      <c r="E70" s="55">
        <v>3.89</v>
      </c>
      <c r="F70" s="55">
        <v>26.38</v>
      </c>
      <c r="G70" s="55">
        <v>153</v>
      </c>
      <c r="H70" s="55"/>
      <c r="I70" s="55">
        <v>199</v>
      </c>
      <c r="J70" s="58"/>
    </row>
    <row r="71" spans="1:10" ht="15.75" x14ac:dyDescent="0.25">
      <c r="A71" s="63"/>
      <c r="B71" s="54" t="s">
        <v>179</v>
      </c>
      <c r="C71" s="54">
        <v>35</v>
      </c>
      <c r="D71" s="54">
        <v>2.13</v>
      </c>
      <c r="E71" s="54">
        <v>6.56</v>
      </c>
      <c r="F71" s="54">
        <v>12.71</v>
      </c>
      <c r="G71" s="54">
        <v>118.32</v>
      </c>
      <c r="H71" s="54"/>
      <c r="I71" s="54">
        <v>1</v>
      </c>
      <c r="J71" s="58"/>
    </row>
    <row r="72" spans="1:10" ht="15.75" x14ac:dyDescent="0.25">
      <c r="A72" s="63"/>
      <c r="B72" s="55" t="s">
        <v>215</v>
      </c>
      <c r="C72" s="55">
        <v>180</v>
      </c>
      <c r="D72" s="55">
        <v>0.12</v>
      </c>
      <c r="E72" s="55">
        <v>0.02</v>
      </c>
      <c r="F72" s="55">
        <v>10.199999999999999</v>
      </c>
      <c r="G72" s="55">
        <v>41</v>
      </c>
      <c r="H72" s="55">
        <v>2.83</v>
      </c>
      <c r="I72" s="55">
        <v>412</v>
      </c>
      <c r="J72" s="58"/>
    </row>
    <row r="73" spans="1:10" ht="15.75" x14ac:dyDescent="0.25">
      <c r="A73" s="55" t="s">
        <v>167</v>
      </c>
      <c r="B73" s="55"/>
      <c r="C73" s="68">
        <f>C70+C71+C72</f>
        <v>425</v>
      </c>
      <c r="D73" s="68">
        <f t="shared" ref="D73:H73" si="14">D70+D71+D72</f>
        <v>5.4300000000000006</v>
      </c>
      <c r="E73" s="68">
        <f t="shared" si="14"/>
        <v>10.469999999999999</v>
      </c>
      <c r="F73" s="68">
        <f t="shared" si="14"/>
        <v>49.290000000000006</v>
      </c>
      <c r="G73" s="68">
        <f>G70+G71+G72</f>
        <v>312.32</v>
      </c>
      <c r="H73" s="68">
        <f t="shared" si="14"/>
        <v>2.83</v>
      </c>
      <c r="I73" s="55"/>
      <c r="J73" s="58"/>
    </row>
    <row r="74" spans="1:10" ht="15.75" x14ac:dyDescent="0.25">
      <c r="A74" s="78" t="s">
        <v>22</v>
      </c>
      <c r="B74" s="55" t="s">
        <v>192</v>
      </c>
      <c r="C74" s="68">
        <v>105</v>
      </c>
      <c r="D74" s="68">
        <v>0.42</v>
      </c>
      <c r="E74" s="68">
        <v>0.42</v>
      </c>
      <c r="F74" s="68">
        <v>10.3</v>
      </c>
      <c r="G74" s="68">
        <v>46.2</v>
      </c>
      <c r="H74" s="68">
        <v>10.5</v>
      </c>
      <c r="I74" s="55">
        <v>386</v>
      </c>
      <c r="J74" s="58"/>
    </row>
    <row r="75" spans="1:10" ht="15.75" x14ac:dyDescent="0.25">
      <c r="A75" s="59"/>
      <c r="B75" s="71"/>
      <c r="C75" s="55"/>
      <c r="D75" s="55"/>
      <c r="E75" s="55"/>
      <c r="F75" s="55"/>
      <c r="G75" s="55"/>
      <c r="H75" s="55"/>
      <c r="I75" s="55"/>
      <c r="J75" s="58"/>
    </row>
    <row r="76" spans="1:10" ht="17.25" customHeight="1" x14ac:dyDescent="0.25">
      <c r="A76" s="68" t="s">
        <v>17</v>
      </c>
      <c r="B76" s="55" t="s">
        <v>263</v>
      </c>
      <c r="C76" s="55">
        <v>60</v>
      </c>
      <c r="D76" s="55">
        <v>0.45</v>
      </c>
      <c r="E76" s="55">
        <v>3.65</v>
      </c>
      <c r="F76" s="55">
        <v>1.42</v>
      </c>
      <c r="G76" s="55">
        <v>40.380000000000003</v>
      </c>
      <c r="H76" s="55">
        <v>5.7</v>
      </c>
      <c r="I76" s="55">
        <v>13</v>
      </c>
      <c r="J76" s="58"/>
    </row>
    <row r="77" spans="1:10" ht="17.25" customHeight="1" x14ac:dyDescent="0.25">
      <c r="A77" s="63"/>
      <c r="B77" s="69" t="s">
        <v>236</v>
      </c>
      <c r="C77" s="55">
        <v>200</v>
      </c>
      <c r="D77" s="55">
        <v>1.58</v>
      </c>
      <c r="E77" s="55">
        <v>2.19</v>
      </c>
      <c r="F77" s="55">
        <v>11.66</v>
      </c>
      <c r="G77" s="55">
        <v>72.599999999999994</v>
      </c>
      <c r="H77" s="55">
        <v>6.6</v>
      </c>
      <c r="I77" s="55">
        <v>86</v>
      </c>
      <c r="J77" s="58"/>
    </row>
    <row r="78" spans="1:10" ht="17.25" customHeight="1" x14ac:dyDescent="0.25">
      <c r="A78" s="63"/>
      <c r="B78" s="55" t="s">
        <v>228</v>
      </c>
      <c r="C78" s="55">
        <v>80</v>
      </c>
      <c r="D78" s="55">
        <v>12.44</v>
      </c>
      <c r="E78" s="55">
        <v>9.24</v>
      </c>
      <c r="F78" s="55">
        <v>12.56</v>
      </c>
      <c r="G78" s="55">
        <v>183</v>
      </c>
      <c r="H78" s="55">
        <v>0.12</v>
      </c>
      <c r="I78" s="55">
        <v>299</v>
      </c>
      <c r="J78" s="58"/>
    </row>
    <row r="79" spans="1:10" ht="15.75" x14ac:dyDescent="0.25">
      <c r="A79" s="63"/>
      <c r="B79" s="55" t="s">
        <v>212</v>
      </c>
      <c r="C79" s="55">
        <v>150</v>
      </c>
      <c r="D79" s="55">
        <v>2.74</v>
      </c>
      <c r="E79" s="55">
        <v>6.14</v>
      </c>
      <c r="F79" s="55">
        <v>14.3</v>
      </c>
      <c r="G79" s="55">
        <v>123.45</v>
      </c>
      <c r="H79" s="55">
        <v>10.6</v>
      </c>
      <c r="I79" s="55">
        <v>360</v>
      </c>
      <c r="J79" s="58"/>
    </row>
    <row r="80" spans="1:10" ht="15.75" x14ac:dyDescent="0.25">
      <c r="A80" s="63"/>
      <c r="B80" s="55" t="s">
        <v>242</v>
      </c>
      <c r="C80" s="55">
        <v>180</v>
      </c>
      <c r="D80" s="55">
        <v>0.16</v>
      </c>
      <c r="E80" s="55">
        <v>7.0000000000000007E-2</v>
      </c>
      <c r="F80" s="55">
        <v>24.13</v>
      </c>
      <c r="G80" s="55">
        <v>97.84</v>
      </c>
      <c r="H80" s="55">
        <v>21.94</v>
      </c>
      <c r="I80" s="55">
        <v>396</v>
      </c>
      <c r="J80" s="58"/>
    </row>
    <row r="81" spans="1:10" ht="15.75" x14ac:dyDescent="0.25">
      <c r="A81" s="63"/>
      <c r="B81" s="55" t="s">
        <v>178</v>
      </c>
      <c r="C81" s="55">
        <v>20</v>
      </c>
      <c r="D81" s="55">
        <v>2.2999999999999998</v>
      </c>
      <c r="E81" s="55">
        <v>0.03</v>
      </c>
      <c r="F81" s="55">
        <v>14</v>
      </c>
      <c r="G81" s="55">
        <v>70</v>
      </c>
      <c r="H81" s="55"/>
      <c r="I81" s="55"/>
      <c r="J81" s="58"/>
    </row>
    <row r="82" spans="1:10" ht="15.75" x14ac:dyDescent="0.25">
      <c r="A82" s="63"/>
      <c r="B82" s="55" t="s">
        <v>177</v>
      </c>
      <c r="C82" s="55">
        <v>35</v>
      </c>
      <c r="D82" s="55">
        <v>2.31</v>
      </c>
      <c r="E82" s="55">
        <v>0.4</v>
      </c>
      <c r="F82" s="55">
        <v>11.69</v>
      </c>
      <c r="G82" s="55">
        <v>60.9</v>
      </c>
      <c r="H82" s="55"/>
      <c r="I82" s="55"/>
      <c r="J82" s="58"/>
    </row>
    <row r="83" spans="1:10" ht="16.5" thickBot="1" x14ac:dyDescent="0.3">
      <c r="A83" s="74" t="s">
        <v>167</v>
      </c>
      <c r="B83" s="55"/>
      <c r="C83" s="68">
        <f>C81+C82+C79+C80+C77+C76+C78</f>
        <v>725</v>
      </c>
      <c r="D83" s="68">
        <f t="shared" ref="D83:H83" si="15">D81+D82+D79+D80+D77+D76+D78</f>
        <v>21.979999999999997</v>
      </c>
      <c r="E83" s="68">
        <f t="shared" si="15"/>
        <v>21.72</v>
      </c>
      <c r="F83" s="68">
        <f t="shared" si="15"/>
        <v>89.759999999999991</v>
      </c>
      <c r="G83" s="68">
        <f t="shared" si="15"/>
        <v>648.17000000000007</v>
      </c>
      <c r="H83" s="68">
        <f t="shared" si="15"/>
        <v>44.96</v>
      </c>
      <c r="I83" s="55"/>
      <c r="J83" s="58"/>
    </row>
    <row r="84" spans="1:10" ht="15.75" x14ac:dyDescent="0.25">
      <c r="A84" s="90" t="s">
        <v>18</v>
      </c>
      <c r="B84" s="55" t="s">
        <v>210</v>
      </c>
      <c r="C84" s="55">
        <v>80</v>
      </c>
      <c r="D84" s="55">
        <v>7.52</v>
      </c>
      <c r="E84" s="55">
        <v>13.46</v>
      </c>
      <c r="F84" s="55">
        <v>1.51</v>
      </c>
      <c r="G84" s="55">
        <v>157</v>
      </c>
      <c r="H84" s="55">
        <v>0.15</v>
      </c>
      <c r="I84" s="55">
        <v>229</v>
      </c>
      <c r="J84" s="58"/>
    </row>
    <row r="85" spans="1:10" ht="15.75" x14ac:dyDescent="0.25">
      <c r="A85" s="63"/>
      <c r="B85" s="71" t="s">
        <v>256</v>
      </c>
      <c r="C85" s="55">
        <v>60</v>
      </c>
      <c r="D85" s="55">
        <v>0.67</v>
      </c>
      <c r="E85" s="55">
        <v>3.7</v>
      </c>
      <c r="F85" s="55">
        <v>2.8</v>
      </c>
      <c r="G85" s="55">
        <v>47.46</v>
      </c>
      <c r="H85" s="55">
        <v>12.2</v>
      </c>
      <c r="I85" s="55">
        <v>14</v>
      </c>
      <c r="J85" s="58"/>
    </row>
    <row r="86" spans="1:10" ht="15.75" x14ac:dyDescent="0.25">
      <c r="A86" s="63"/>
      <c r="B86" s="55" t="s">
        <v>177</v>
      </c>
      <c r="C86" s="55">
        <v>5</v>
      </c>
      <c r="D86" s="55">
        <v>0.33</v>
      </c>
      <c r="E86" s="55">
        <v>0.06</v>
      </c>
      <c r="F86" s="55">
        <v>1.67</v>
      </c>
      <c r="G86" s="55">
        <v>8.6999999999999993</v>
      </c>
      <c r="H86" s="55"/>
      <c r="I86" s="55"/>
      <c r="J86" s="58"/>
    </row>
    <row r="87" spans="1:10" ht="15.75" x14ac:dyDescent="0.25">
      <c r="A87" s="63"/>
      <c r="B87" s="55" t="s">
        <v>251</v>
      </c>
      <c r="C87" s="55">
        <v>180</v>
      </c>
      <c r="D87" s="55">
        <v>5.22</v>
      </c>
      <c r="E87" s="55">
        <v>4.5</v>
      </c>
      <c r="F87" s="55">
        <v>7.56</v>
      </c>
      <c r="G87" s="55">
        <v>92</v>
      </c>
      <c r="H87" s="55">
        <v>0.54</v>
      </c>
      <c r="I87" s="55">
        <v>420</v>
      </c>
      <c r="J87" s="58"/>
    </row>
    <row r="88" spans="1:10" ht="15.75" x14ac:dyDescent="0.25">
      <c r="A88" s="55" t="s">
        <v>176</v>
      </c>
      <c r="B88" s="55"/>
      <c r="C88" s="68">
        <f t="shared" ref="C88:H88" si="16">C84+C85+C86+C87</f>
        <v>325</v>
      </c>
      <c r="D88" s="68">
        <f t="shared" si="16"/>
        <v>13.739999999999998</v>
      </c>
      <c r="E88" s="68">
        <f t="shared" si="16"/>
        <v>21.72</v>
      </c>
      <c r="F88" s="68">
        <f t="shared" si="16"/>
        <v>13.54</v>
      </c>
      <c r="G88" s="68">
        <f t="shared" si="16"/>
        <v>305.15999999999997</v>
      </c>
      <c r="H88" s="68">
        <f t="shared" si="16"/>
        <v>12.89</v>
      </c>
      <c r="I88" s="55"/>
      <c r="J88" s="58"/>
    </row>
    <row r="89" spans="1:10" ht="31.5" x14ac:dyDescent="0.25">
      <c r="A89" s="95" t="s">
        <v>27</v>
      </c>
      <c r="B89" s="55"/>
      <c r="C89" s="68">
        <f>C73+C74+C83+C88</f>
        <v>1580</v>
      </c>
      <c r="D89" s="68">
        <f t="shared" ref="D89:H89" si="17">D73+D74+D83+D88</f>
        <v>41.569999999999993</v>
      </c>
      <c r="E89" s="68">
        <f t="shared" si="17"/>
        <v>54.33</v>
      </c>
      <c r="F89" s="68">
        <f t="shared" si="17"/>
        <v>162.88999999999999</v>
      </c>
      <c r="G89" s="68">
        <f t="shared" si="17"/>
        <v>1311.85</v>
      </c>
      <c r="H89" s="68">
        <f t="shared" si="17"/>
        <v>71.180000000000007</v>
      </c>
      <c r="I89" s="55"/>
      <c r="J89" s="58"/>
    </row>
    <row r="90" spans="1:10" ht="15.75" x14ac:dyDescent="0.25">
      <c r="A90" s="54"/>
      <c r="B90" s="54"/>
      <c r="C90" s="54"/>
      <c r="D90" s="54"/>
      <c r="E90" s="54"/>
      <c r="F90" s="54"/>
      <c r="G90" s="54"/>
      <c r="H90" s="54"/>
      <c r="I90" s="54"/>
      <c r="J90" s="58"/>
    </row>
    <row r="91" spans="1:10" ht="4.5" customHeight="1" x14ac:dyDescent="0.25">
      <c r="A91" s="54"/>
      <c r="B91" s="54"/>
      <c r="C91" s="54"/>
      <c r="D91" s="54"/>
      <c r="E91" s="54"/>
      <c r="F91" s="54"/>
      <c r="G91" s="54"/>
      <c r="H91" s="54"/>
      <c r="I91" s="54"/>
      <c r="J91" s="58"/>
    </row>
    <row r="92" spans="1:10" ht="5.25" hidden="1" customHeight="1" x14ac:dyDescent="0.25">
      <c r="A92" s="54"/>
      <c r="B92" s="54"/>
      <c r="C92" s="54"/>
      <c r="D92" s="54"/>
      <c r="E92" s="54"/>
      <c r="F92" s="54"/>
      <c r="G92" s="54"/>
      <c r="H92" s="54"/>
      <c r="I92" s="54"/>
      <c r="J92" s="58"/>
    </row>
    <row r="93" spans="1:10" ht="15.75" hidden="1" x14ac:dyDescent="0.25">
      <c r="A93" s="54"/>
      <c r="B93" s="54"/>
      <c r="C93" s="54"/>
      <c r="D93" s="54"/>
      <c r="E93" s="54"/>
      <c r="F93" s="54"/>
      <c r="G93" s="54"/>
      <c r="H93" s="54"/>
      <c r="I93" s="54"/>
      <c r="J93" s="58"/>
    </row>
    <row r="94" spans="1:10" ht="15.75" hidden="1" x14ac:dyDescent="0.25">
      <c r="A94" s="54"/>
      <c r="B94" s="54"/>
      <c r="C94" s="54"/>
      <c r="D94" s="54"/>
      <c r="E94" s="54"/>
      <c r="F94" s="54"/>
      <c r="G94" s="54"/>
      <c r="H94" s="54"/>
      <c r="I94" s="54"/>
      <c r="J94" s="58"/>
    </row>
    <row r="95" spans="1:10" ht="5.25" hidden="1" customHeight="1" x14ac:dyDescent="0.25">
      <c r="A95" s="54"/>
      <c r="B95" s="54"/>
      <c r="C95" s="54"/>
      <c r="D95" s="54"/>
      <c r="E95" s="54"/>
      <c r="F95" s="54"/>
      <c r="G95" s="54"/>
      <c r="H95" s="54"/>
      <c r="I95" s="54"/>
      <c r="J95" s="58"/>
    </row>
    <row r="96" spans="1:10" ht="15.75" hidden="1" x14ac:dyDescent="0.25">
      <c r="A96" s="54"/>
      <c r="B96" s="54"/>
      <c r="C96" s="54"/>
      <c r="D96" s="54"/>
      <c r="E96" s="54"/>
      <c r="F96" s="54"/>
      <c r="G96" s="54"/>
      <c r="H96" s="54"/>
      <c r="I96" s="54"/>
      <c r="J96" s="58"/>
    </row>
    <row r="97" spans="1:10" ht="16.5" thickBot="1" x14ac:dyDescent="0.3">
      <c r="A97" s="54"/>
      <c r="B97" s="54"/>
      <c r="C97" s="54"/>
      <c r="D97" s="54"/>
      <c r="E97" s="54"/>
      <c r="F97" s="54"/>
      <c r="G97" s="54"/>
      <c r="H97" s="54"/>
      <c r="I97" s="54"/>
      <c r="J97" s="58"/>
    </row>
    <row r="98" spans="1:10" ht="15.75" x14ac:dyDescent="0.25">
      <c r="A98" s="59" t="s">
        <v>0</v>
      </c>
      <c r="B98" s="59" t="s">
        <v>1</v>
      </c>
      <c r="C98" s="59" t="s">
        <v>3</v>
      </c>
      <c r="D98" s="60" t="s">
        <v>218</v>
      </c>
      <c r="E98" s="61" t="s">
        <v>5</v>
      </c>
      <c r="F98" s="61"/>
      <c r="G98" s="62" t="s">
        <v>9</v>
      </c>
      <c r="H98" s="59" t="s">
        <v>11</v>
      </c>
      <c r="I98" s="62" t="s">
        <v>13</v>
      </c>
      <c r="J98" s="58"/>
    </row>
    <row r="99" spans="1:10" ht="15.75" x14ac:dyDescent="0.25">
      <c r="A99" s="63"/>
      <c r="B99" s="63" t="s">
        <v>2</v>
      </c>
      <c r="C99" s="63"/>
      <c r="D99" s="64" t="s">
        <v>6</v>
      </c>
      <c r="E99" s="59" t="s">
        <v>7</v>
      </c>
      <c r="F99" s="65" t="s">
        <v>8</v>
      </c>
      <c r="G99" s="66" t="s">
        <v>10</v>
      </c>
      <c r="H99" s="63" t="s">
        <v>12</v>
      </c>
      <c r="I99" s="66" t="s">
        <v>14</v>
      </c>
      <c r="J99" s="58"/>
    </row>
    <row r="100" spans="1:10" ht="15.75" x14ac:dyDescent="0.25">
      <c r="A100" s="67" t="s">
        <v>220</v>
      </c>
      <c r="B100" s="56"/>
      <c r="C100" s="56"/>
      <c r="D100" s="56"/>
      <c r="E100" s="56"/>
      <c r="F100" s="56"/>
      <c r="G100" s="56"/>
      <c r="H100" s="56"/>
      <c r="I100" s="56"/>
      <c r="J100" s="58"/>
    </row>
    <row r="101" spans="1:10" ht="15.75" x14ac:dyDescent="0.25">
      <c r="A101" s="99" t="s">
        <v>16</v>
      </c>
      <c r="B101" s="75" t="s">
        <v>216</v>
      </c>
      <c r="C101" s="55">
        <v>200</v>
      </c>
      <c r="D101" s="55">
        <v>4.82</v>
      </c>
      <c r="E101" s="55">
        <v>5.08</v>
      </c>
      <c r="F101" s="55">
        <v>16.829999999999998</v>
      </c>
      <c r="G101" s="55">
        <v>132.4</v>
      </c>
      <c r="H101" s="55">
        <v>0.91</v>
      </c>
      <c r="I101" s="55">
        <v>101</v>
      </c>
      <c r="J101" s="58"/>
    </row>
    <row r="102" spans="1:10" ht="15.75" x14ac:dyDescent="0.25">
      <c r="A102" s="63"/>
      <c r="B102" s="55" t="s">
        <v>173</v>
      </c>
      <c r="C102" s="55">
        <v>45</v>
      </c>
      <c r="D102" s="55">
        <v>4.7300000000000004</v>
      </c>
      <c r="E102" s="55">
        <v>6.88</v>
      </c>
      <c r="F102" s="55">
        <v>14.56</v>
      </c>
      <c r="G102" s="55">
        <v>139</v>
      </c>
      <c r="H102" s="55">
        <v>7.0000000000000007E-2</v>
      </c>
      <c r="I102" s="55">
        <v>3</v>
      </c>
      <c r="J102" s="58"/>
    </row>
    <row r="103" spans="1:10" ht="15.75" x14ac:dyDescent="0.25">
      <c r="A103" s="63"/>
      <c r="B103" s="55" t="s">
        <v>180</v>
      </c>
      <c r="C103" s="55">
        <v>180</v>
      </c>
      <c r="D103" s="55">
        <v>2.85</v>
      </c>
      <c r="E103" s="55">
        <v>2.41</v>
      </c>
      <c r="F103" s="55">
        <v>14.36</v>
      </c>
      <c r="G103" s="55">
        <v>91</v>
      </c>
      <c r="H103" s="55">
        <v>1.17</v>
      </c>
      <c r="I103" s="55">
        <v>414</v>
      </c>
      <c r="J103" s="58"/>
    </row>
    <row r="104" spans="1:10" ht="16.5" thickBot="1" x14ac:dyDescent="0.3">
      <c r="A104" s="72" t="s">
        <v>167</v>
      </c>
      <c r="B104" s="55"/>
      <c r="C104" s="68">
        <f>C101+C102+C103</f>
        <v>425</v>
      </c>
      <c r="D104" s="68">
        <f t="shared" ref="D104:H104" si="18">D101+D102+D103</f>
        <v>12.4</v>
      </c>
      <c r="E104" s="68">
        <f t="shared" si="18"/>
        <v>14.370000000000001</v>
      </c>
      <c r="F104" s="68">
        <f t="shared" si="18"/>
        <v>45.75</v>
      </c>
      <c r="G104" s="68">
        <f t="shared" si="18"/>
        <v>362.4</v>
      </c>
      <c r="H104" s="68">
        <f t="shared" si="18"/>
        <v>2.15</v>
      </c>
      <c r="I104" s="55"/>
      <c r="J104" s="58"/>
    </row>
    <row r="105" spans="1:10" ht="15.75" x14ac:dyDescent="0.25">
      <c r="A105" s="98" t="s">
        <v>22</v>
      </c>
      <c r="B105" s="71" t="s">
        <v>191</v>
      </c>
      <c r="C105" s="55">
        <v>150</v>
      </c>
      <c r="D105" s="55">
        <v>0.75</v>
      </c>
      <c r="E105" s="55"/>
      <c r="F105" s="55">
        <v>15.15</v>
      </c>
      <c r="G105" s="55">
        <v>64</v>
      </c>
      <c r="H105" s="55">
        <v>3</v>
      </c>
      <c r="I105" s="55">
        <v>418</v>
      </c>
      <c r="J105" s="58"/>
    </row>
    <row r="106" spans="1:10" ht="15.75" x14ac:dyDescent="0.25">
      <c r="A106" s="90"/>
      <c r="B106" s="71" t="s">
        <v>247</v>
      </c>
      <c r="C106" s="55">
        <v>20</v>
      </c>
      <c r="D106" s="55">
        <v>1.6</v>
      </c>
      <c r="E106" s="55">
        <v>8</v>
      </c>
      <c r="F106" s="55">
        <v>12.6</v>
      </c>
      <c r="G106" s="55">
        <v>86</v>
      </c>
      <c r="H106" s="55"/>
      <c r="I106" s="55"/>
      <c r="J106" s="58"/>
    </row>
    <row r="107" spans="1:10" ht="15.75" x14ac:dyDescent="0.25">
      <c r="A107" s="63" t="s">
        <v>167</v>
      </c>
      <c r="B107" s="71"/>
      <c r="C107" s="68">
        <f>C105+C106</f>
        <v>170</v>
      </c>
      <c r="D107" s="68">
        <f t="shared" ref="D107" si="19">D105+D106</f>
        <v>2.35</v>
      </c>
      <c r="E107" s="68">
        <f t="shared" ref="E107" si="20">E105+E106</f>
        <v>8</v>
      </c>
      <c r="F107" s="68">
        <f t="shared" ref="F107" si="21">F105+F106</f>
        <v>27.75</v>
      </c>
      <c r="G107" s="68">
        <f t="shared" ref="G107" si="22">G105+G106</f>
        <v>150</v>
      </c>
      <c r="H107" s="68">
        <f t="shared" ref="H107" si="23">H105+H106</f>
        <v>3</v>
      </c>
      <c r="I107" s="55"/>
      <c r="J107" s="58"/>
    </row>
    <row r="108" spans="1:10" ht="15.75" x14ac:dyDescent="0.25">
      <c r="A108" s="68" t="s">
        <v>17</v>
      </c>
      <c r="B108" s="55" t="s">
        <v>259</v>
      </c>
      <c r="C108" s="55">
        <v>60</v>
      </c>
      <c r="D108" s="55">
        <v>0.45</v>
      </c>
      <c r="E108" s="55">
        <v>3.65</v>
      </c>
      <c r="F108" s="55">
        <v>1.42</v>
      </c>
      <c r="G108" s="55">
        <v>40.380000000000003</v>
      </c>
      <c r="H108" s="55">
        <v>5.7</v>
      </c>
      <c r="I108" s="55">
        <v>13</v>
      </c>
      <c r="J108" s="58"/>
    </row>
    <row r="109" spans="1:10" ht="15.75" x14ac:dyDescent="0.25">
      <c r="A109" s="63"/>
      <c r="B109" s="55" t="s">
        <v>209</v>
      </c>
      <c r="C109" s="55">
        <v>200</v>
      </c>
      <c r="D109" s="55">
        <v>1.68</v>
      </c>
      <c r="E109" s="55">
        <v>2.68</v>
      </c>
      <c r="F109" s="55">
        <v>9.6999999999999993</v>
      </c>
      <c r="G109" s="55">
        <v>69.8</v>
      </c>
      <c r="H109" s="55">
        <v>4.5999999999999996</v>
      </c>
      <c r="I109" s="55">
        <v>91</v>
      </c>
      <c r="J109" s="58"/>
    </row>
    <row r="110" spans="1:10" ht="15.75" x14ac:dyDescent="0.25">
      <c r="A110" s="63"/>
      <c r="B110" s="69" t="s">
        <v>269</v>
      </c>
      <c r="C110" s="55">
        <v>80</v>
      </c>
      <c r="D110" s="55">
        <v>15.64</v>
      </c>
      <c r="E110" s="55">
        <v>3.89</v>
      </c>
      <c r="F110" s="55">
        <v>13.46</v>
      </c>
      <c r="G110" s="55">
        <v>151</v>
      </c>
      <c r="H110" s="55">
        <v>0.14000000000000001</v>
      </c>
      <c r="I110" s="55">
        <v>322</v>
      </c>
      <c r="J110" s="58"/>
    </row>
    <row r="111" spans="1:10" ht="15.75" x14ac:dyDescent="0.25">
      <c r="A111" s="63"/>
      <c r="B111" s="55" t="s">
        <v>237</v>
      </c>
      <c r="C111" s="55">
        <v>140</v>
      </c>
      <c r="D111" s="55">
        <v>8.01</v>
      </c>
      <c r="E111" s="55">
        <v>4.5999999999999996</v>
      </c>
      <c r="F111" s="55">
        <v>36.08</v>
      </c>
      <c r="G111" s="55">
        <v>217.6</v>
      </c>
      <c r="H111" s="55"/>
      <c r="I111" s="55">
        <v>179</v>
      </c>
      <c r="J111" s="58"/>
    </row>
    <row r="112" spans="1:10" ht="15.75" x14ac:dyDescent="0.25">
      <c r="A112" s="63"/>
      <c r="B112" s="55" t="s">
        <v>217</v>
      </c>
      <c r="C112" s="55">
        <v>180</v>
      </c>
      <c r="D112" s="55">
        <v>0.4</v>
      </c>
      <c r="E112" s="55">
        <v>1.7999999999999999E-2</v>
      </c>
      <c r="F112" s="55">
        <v>24.97</v>
      </c>
      <c r="G112" s="55">
        <v>101.6</v>
      </c>
      <c r="H112" s="55">
        <v>0.36</v>
      </c>
      <c r="I112" s="55">
        <v>394</v>
      </c>
      <c r="J112" s="58"/>
    </row>
    <row r="113" spans="1:10" ht="15.75" x14ac:dyDescent="0.25">
      <c r="A113" s="63"/>
      <c r="B113" s="55" t="s">
        <v>178</v>
      </c>
      <c r="C113" s="55">
        <v>20</v>
      </c>
      <c r="D113" s="55">
        <v>2.2999999999999998</v>
      </c>
      <c r="E113" s="55">
        <v>0.03</v>
      </c>
      <c r="F113" s="55">
        <v>14</v>
      </c>
      <c r="G113" s="55">
        <v>70</v>
      </c>
      <c r="H113" s="55"/>
      <c r="I113" s="55"/>
      <c r="J113" s="58"/>
    </row>
    <row r="114" spans="1:10" ht="15.75" x14ac:dyDescent="0.25">
      <c r="A114" s="63"/>
      <c r="B114" s="55" t="s">
        <v>177</v>
      </c>
      <c r="C114" s="55">
        <v>40</v>
      </c>
      <c r="D114" s="55">
        <v>2.6</v>
      </c>
      <c r="E114" s="55">
        <v>0.4</v>
      </c>
      <c r="F114" s="55">
        <v>16</v>
      </c>
      <c r="G114" s="55">
        <v>76</v>
      </c>
      <c r="H114" s="55"/>
      <c r="I114" s="55"/>
      <c r="J114" s="58"/>
    </row>
    <row r="115" spans="1:10" ht="16.5" thickBot="1" x14ac:dyDescent="0.3">
      <c r="A115" s="74" t="s">
        <v>167</v>
      </c>
      <c r="B115" s="55"/>
      <c r="C115" s="68">
        <f t="shared" ref="C115:H115" si="24">C108+C109+C110+C111+C112+C113+C114</f>
        <v>720</v>
      </c>
      <c r="D115" s="68">
        <f t="shared" si="24"/>
        <v>31.080000000000002</v>
      </c>
      <c r="E115" s="68">
        <f t="shared" si="24"/>
        <v>15.268000000000001</v>
      </c>
      <c r="F115" s="68">
        <f t="shared" si="24"/>
        <v>115.63</v>
      </c>
      <c r="G115" s="68">
        <f t="shared" si="24"/>
        <v>726.38</v>
      </c>
      <c r="H115" s="68">
        <f t="shared" si="24"/>
        <v>10.8</v>
      </c>
      <c r="I115" s="68"/>
      <c r="J115" s="58"/>
    </row>
    <row r="116" spans="1:10" ht="16.5" thickBot="1" x14ac:dyDescent="0.3">
      <c r="A116" s="91" t="s">
        <v>18</v>
      </c>
      <c r="B116" s="55" t="s">
        <v>260</v>
      </c>
      <c r="C116" s="55">
        <v>100</v>
      </c>
      <c r="D116" s="55">
        <v>13.61</v>
      </c>
      <c r="E116" s="55">
        <v>10.67</v>
      </c>
      <c r="F116" s="55">
        <v>14.63</v>
      </c>
      <c r="G116" s="55">
        <v>209</v>
      </c>
      <c r="H116" s="55">
        <v>1.33</v>
      </c>
      <c r="I116" s="55">
        <v>254</v>
      </c>
      <c r="J116" s="58"/>
    </row>
    <row r="117" spans="1:10" ht="15.75" x14ac:dyDescent="0.25">
      <c r="A117" s="63"/>
      <c r="B117" s="71" t="s">
        <v>241</v>
      </c>
      <c r="C117" s="55">
        <v>60</v>
      </c>
      <c r="D117" s="55">
        <v>0.75</v>
      </c>
      <c r="E117" s="55">
        <v>0.06</v>
      </c>
      <c r="F117" s="55">
        <v>6.97</v>
      </c>
      <c r="G117" s="55">
        <v>31.38</v>
      </c>
      <c r="H117" s="55">
        <v>2.88</v>
      </c>
      <c r="I117" s="55">
        <v>42</v>
      </c>
      <c r="J117" s="58"/>
    </row>
    <row r="118" spans="1:10" ht="15.75" x14ac:dyDescent="0.25">
      <c r="A118" s="63"/>
      <c r="B118" s="55" t="s">
        <v>175</v>
      </c>
      <c r="C118" s="55">
        <v>180</v>
      </c>
      <c r="D118" s="55">
        <v>3.67</v>
      </c>
      <c r="E118" s="66">
        <v>3.19</v>
      </c>
      <c r="F118" s="55">
        <v>15.82</v>
      </c>
      <c r="G118" s="55">
        <v>107</v>
      </c>
      <c r="H118" s="55">
        <v>1.43</v>
      </c>
      <c r="I118" s="55">
        <v>416</v>
      </c>
      <c r="J118" s="58"/>
    </row>
    <row r="119" spans="1:10" ht="0.75" customHeight="1" x14ac:dyDescent="0.25">
      <c r="A119" s="63"/>
      <c r="B119" s="55"/>
      <c r="C119" s="73">
        <f>SUM(C116:C118)</f>
        <v>340</v>
      </c>
      <c r="D119" s="55"/>
      <c r="E119" s="55"/>
      <c r="F119" s="55"/>
      <c r="G119" s="55"/>
      <c r="H119" s="55"/>
      <c r="I119" s="55"/>
      <c r="J119" s="58"/>
    </row>
    <row r="120" spans="1:10" ht="15.75" x14ac:dyDescent="0.25">
      <c r="A120" s="55" t="s">
        <v>176</v>
      </c>
      <c r="B120" s="55"/>
      <c r="C120" s="68">
        <f t="shared" ref="C120:H120" si="25">C116+C117+C118</f>
        <v>340</v>
      </c>
      <c r="D120" s="68">
        <f t="shared" si="25"/>
        <v>18.03</v>
      </c>
      <c r="E120" s="68">
        <f t="shared" si="25"/>
        <v>13.92</v>
      </c>
      <c r="F120" s="68">
        <f t="shared" si="25"/>
        <v>37.42</v>
      </c>
      <c r="G120" s="68">
        <f t="shared" si="25"/>
        <v>347.38</v>
      </c>
      <c r="H120" s="68">
        <f t="shared" si="25"/>
        <v>5.64</v>
      </c>
      <c r="I120" s="55"/>
      <c r="J120" s="58"/>
    </row>
    <row r="121" spans="1:10" ht="29.25" customHeight="1" x14ac:dyDescent="0.25">
      <c r="A121" s="95" t="s">
        <v>29</v>
      </c>
      <c r="B121" s="55"/>
      <c r="C121" s="68">
        <f>C104+C115+C120+C107</f>
        <v>1655</v>
      </c>
      <c r="D121" s="68">
        <f t="shared" ref="D121:H121" si="26">D104+D115+D120+D107</f>
        <v>63.860000000000007</v>
      </c>
      <c r="E121" s="68">
        <f t="shared" si="26"/>
        <v>51.558</v>
      </c>
      <c r="F121" s="68">
        <f t="shared" si="26"/>
        <v>226.55</v>
      </c>
      <c r="G121" s="68">
        <f t="shared" si="26"/>
        <v>1586.1599999999999</v>
      </c>
      <c r="H121" s="68">
        <f t="shared" si="26"/>
        <v>21.59</v>
      </c>
      <c r="I121" s="55"/>
      <c r="J121" s="58"/>
    </row>
    <row r="122" spans="1:10" ht="15.75" x14ac:dyDescent="0.25">
      <c r="A122" s="54"/>
      <c r="B122" s="54"/>
      <c r="C122" s="54"/>
      <c r="D122" s="54"/>
      <c r="E122" s="54"/>
      <c r="F122" s="54"/>
      <c r="G122" s="54"/>
      <c r="H122" s="54"/>
      <c r="I122" s="54"/>
      <c r="J122" s="58"/>
    </row>
    <row r="123" spans="1:10" ht="15.75" x14ac:dyDescent="0.25">
      <c r="A123" s="54"/>
      <c r="B123" s="54"/>
      <c r="C123" s="54"/>
      <c r="D123" s="54"/>
      <c r="E123" s="54"/>
      <c r="F123" s="54"/>
      <c r="G123" s="54"/>
      <c r="H123" s="54"/>
      <c r="I123" s="54"/>
      <c r="J123" s="58"/>
    </row>
    <row r="124" spans="1:10" ht="15.75" x14ac:dyDescent="0.25">
      <c r="A124" s="54"/>
      <c r="B124" s="54"/>
      <c r="C124" s="54"/>
      <c r="D124" s="54"/>
      <c r="E124" s="54"/>
      <c r="F124" s="54"/>
      <c r="G124" s="54"/>
      <c r="H124" s="54"/>
      <c r="I124" s="54"/>
      <c r="J124" s="58"/>
    </row>
    <row r="125" spans="1:10" ht="15.75" x14ac:dyDescent="0.25">
      <c r="A125" s="54"/>
      <c r="B125" s="54"/>
      <c r="C125" s="54"/>
      <c r="D125" s="54"/>
      <c r="E125" s="54"/>
      <c r="F125" s="54"/>
      <c r="G125" s="54"/>
      <c r="H125" s="54"/>
      <c r="I125" s="54"/>
      <c r="J125" s="58"/>
    </row>
    <row r="126" spans="1:10" ht="15.75" x14ac:dyDescent="0.25">
      <c r="A126" s="54"/>
      <c r="B126" s="54"/>
      <c r="C126" s="54"/>
      <c r="D126" s="54"/>
      <c r="E126" s="54"/>
      <c r="F126" s="54"/>
      <c r="G126" s="54"/>
      <c r="H126" s="54"/>
      <c r="I126" s="54"/>
      <c r="J126" s="58"/>
    </row>
    <row r="127" spans="1:10" ht="13.5" customHeight="1" thickBot="1" x14ac:dyDescent="0.3">
      <c r="A127" s="54"/>
      <c r="B127" s="54"/>
      <c r="C127" s="54"/>
      <c r="D127" s="54"/>
      <c r="E127" s="54"/>
      <c r="F127" s="54"/>
      <c r="G127" s="54"/>
      <c r="H127" s="54"/>
      <c r="I127" s="54"/>
      <c r="J127" s="58"/>
    </row>
    <row r="128" spans="1:10" ht="16.5" hidden="1" thickBot="1" x14ac:dyDescent="0.3">
      <c r="A128" s="54"/>
      <c r="B128" s="54"/>
      <c r="C128" s="54"/>
      <c r="D128" s="54"/>
      <c r="E128" s="54"/>
      <c r="F128" s="54"/>
      <c r="G128" s="54"/>
      <c r="H128" s="54"/>
      <c r="I128" s="54"/>
      <c r="J128" s="58"/>
    </row>
    <row r="129" spans="1:10" ht="16.5" hidden="1" thickBot="1" x14ac:dyDescent="0.3">
      <c r="A129" s="54"/>
      <c r="B129" s="54"/>
      <c r="C129" s="54"/>
      <c r="D129" s="54"/>
      <c r="E129" s="54"/>
      <c r="F129" s="54"/>
      <c r="G129" s="54"/>
      <c r="H129" s="54"/>
      <c r="I129" s="54"/>
      <c r="J129" s="58"/>
    </row>
    <row r="130" spans="1:10" ht="15.75" x14ac:dyDescent="0.25">
      <c r="A130" s="59" t="s">
        <v>0</v>
      </c>
      <c r="B130" s="59" t="s">
        <v>1</v>
      </c>
      <c r="C130" s="59" t="s">
        <v>3</v>
      </c>
      <c r="D130" s="60" t="s">
        <v>218</v>
      </c>
      <c r="E130" s="61" t="s">
        <v>5</v>
      </c>
      <c r="F130" s="61"/>
      <c r="G130" s="62" t="s">
        <v>9</v>
      </c>
      <c r="H130" s="59" t="s">
        <v>11</v>
      </c>
      <c r="I130" s="62" t="s">
        <v>13</v>
      </c>
      <c r="J130" s="58"/>
    </row>
    <row r="131" spans="1:10" ht="15.75" x14ac:dyDescent="0.25">
      <c r="A131" s="63"/>
      <c r="B131" s="63" t="s">
        <v>2</v>
      </c>
      <c r="C131" s="63"/>
      <c r="D131" s="64" t="s">
        <v>6</v>
      </c>
      <c r="E131" s="59" t="s">
        <v>7</v>
      </c>
      <c r="F131" s="65" t="s">
        <v>8</v>
      </c>
      <c r="G131" s="66" t="s">
        <v>10</v>
      </c>
      <c r="H131" s="63" t="s">
        <v>12</v>
      </c>
      <c r="I131" s="66" t="s">
        <v>14</v>
      </c>
      <c r="J131" s="58"/>
    </row>
    <row r="132" spans="1:10" ht="16.5" thickBot="1" x14ac:dyDescent="0.3">
      <c r="A132" s="65" t="s">
        <v>185</v>
      </c>
      <c r="B132" s="71"/>
      <c r="C132" s="55"/>
      <c r="D132" s="55"/>
      <c r="E132" s="55"/>
      <c r="F132" s="55"/>
      <c r="G132" s="55"/>
      <c r="H132" s="55"/>
      <c r="I132" s="55"/>
      <c r="J132" s="58"/>
    </row>
    <row r="133" spans="1:10" ht="16.5" thickBot="1" x14ac:dyDescent="0.3">
      <c r="A133" s="91" t="s">
        <v>16</v>
      </c>
      <c r="B133" s="71" t="s">
        <v>249</v>
      </c>
      <c r="C133" s="55">
        <v>210</v>
      </c>
      <c r="D133" s="55">
        <v>4.59</v>
      </c>
      <c r="E133" s="55">
        <v>4.9000000000000004</v>
      </c>
      <c r="F133" s="55">
        <v>31.26</v>
      </c>
      <c r="G133" s="55">
        <v>187</v>
      </c>
      <c r="H133" s="55"/>
      <c r="I133" s="55">
        <v>199</v>
      </c>
      <c r="J133" s="58"/>
    </row>
    <row r="134" spans="1:10" ht="15.75" x14ac:dyDescent="0.25">
      <c r="A134" s="63"/>
      <c r="B134" s="54" t="s">
        <v>179</v>
      </c>
      <c r="C134" s="54">
        <v>35</v>
      </c>
      <c r="D134" s="54">
        <v>2.13</v>
      </c>
      <c r="E134" s="54">
        <v>6.56</v>
      </c>
      <c r="F134" s="54">
        <v>12.71</v>
      </c>
      <c r="G134" s="54">
        <v>118.32</v>
      </c>
      <c r="H134" s="54"/>
      <c r="I134" s="54">
        <v>1</v>
      </c>
      <c r="J134" s="58"/>
    </row>
    <row r="135" spans="1:10" ht="15.75" x14ac:dyDescent="0.25">
      <c r="A135" s="63"/>
      <c r="B135" s="55" t="s">
        <v>215</v>
      </c>
      <c r="C135" s="55">
        <v>180</v>
      </c>
      <c r="D135" s="55">
        <v>0.12</v>
      </c>
      <c r="E135" s="55">
        <v>0.02</v>
      </c>
      <c r="F135" s="55">
        <v>10.199999999999999</v>
      </c>
      <c r="G135" s="55">
        <v>41</v>
      </c>
      <c r="H135" s="55">
        <v>2.83</v>
      </c>
      <c r="I135" s="55">
        <v>412</v>
      </c>
      <c r="J135" s="58"/>
    </row>
    <row r="136" spans="1:10" ht="16.5" thickBot="1" x14ac:dyDescent="0.3">
      <c r="A136" s="72" t="s">
        <v>167</v>
      </c>
      <c r="B136" s="71"/>
      <c r="C136" s="68">
        <f>C133+C134+C135</f>
        <v>425</v>
      </c>
      <c r="D136" s="68">
        <f t="shared" ref="D136:H136" si="27">D133+D134+D135</f>
        <v>6.84</v>
      </c>
      <c r="E136" s="68">
        <f t="shared" si="27"/>
        <v>11.48</v>
      </c>
      <c r="F136" s="68">
        <f t="shared" si="27"/>
        <v>54.17</v>
      </c>
      <c r="G136" s="68">
        <f t="shared" si="27"/>
        <v>346.32</v>
      </c>
      <c r="H136" s="68">
        <f t="shared" si="27"/>
        <v>2.83</v>
      </c>
      <c r="I136" s="55"/>
      <c r="J136" s="58"/>
    </row>
    <row r="137" spans="1:10" ht="16.5" thickBot="1" x14ac:dyDescent="0.3">
      <c r="A137" s="91" t="s">
        <v>22</v>
      </c>
      <c r="B137" s="55" t="s">
        <v>192</v>
      </c>
      <c r="C137" s="68">
        <v>105</v>
      </c>
      <c r="D137" s="68">
        <v>0.42</v>
      </c>
      <c r="E137" s="68">
        <v>0.42</v>
      </c>
      <c r="F137" s="68">
        <v>10.3</v>
      </c>
      <c r="G137" s="68">
        <v>46.2</v>
      </c>
      <c r="H137" s="68">
        <v>10.5</v>
      </c>
      <c r="I137" s="55">
        <v>386</v>
      </c>
      <c r="J137" s="58"/>
    </row>
    <row r="138" spans="1:10" ht="15.75" x14ac:dyDescent="0.25">
      <c r="A138" s="94"/>
      <c r="B138" s="71"/>
      <c r="C138" s="68"/>
      <c r="D138" s="68"/>
      <c r="E138" s="68"/>
      <c r="F138" s="68"/>
      <c r="G138" s="68"/>
      <c r="H138" s="68"/>
      <c r="I138" s="68"/>
      <c r="J138" s="58"/>
    </row>
    <row r="139" spans="1:10" ht="15.75" x14ac:dyDescent="0.25">
      <c r="A139" s="68" t="s">
        <v>17</v>
      </c>
      <c r="B139" s="55" t="s">
        <v>261</v>
      </c>
      <c r="C139" s="55">
        <v>60</v>
      </c>
      <c r="D139" s="55">
        <v>0.59</v>
      </c>
      <c r="E139" s="55">
        <v>3.69</v>
      </c>
      <c r="F139" s="55">
        <v>2.2400000000000002</v>
      </c>
      <c r="G139" s="55">
        <v>44.51</v>
      </c>
      <c r="H139" s="55">
        <v>10.050000000000001</v>
      </c>
      <c r="I139" s="55">
        <v>15</v>
      </c>
      <c r="J139" s="58"/>
    </row>
    <row r="140" spans="1:10" ht="17.25" customHeight="1" x14ac:dyDescent="0.25">
      <c r="A140" s="63"/>
      <c r="B140" s="69" t="s">
        <v>211</v>
      </c>
      <c r="C140" s="55">
        <v>200</v>
      </c>
      <c r="D140" s="55">
        <v>4.3899999999999997</v>
      </c>
      <c r="E140" s="55">
        <v>4.21</v>
      </c>
      <c r="F140" s="55">
        <v>13.06</v>
      </c>
      <c r="G140" s="55">
        <v>107.8</v>
      </c>
      <c r="H140" s="55">
        <v>4.6500000000000004</v>
      </c>
      <c r="I140" s="55">
        <v>87</v>
      </c>
      <c r="J140" s="58"/>
    </row>
    <row r="141" spans="1:10" ht="15.75" x14ac:dyDescent="0.25">
      <c r="A141" s="63"/>
      <c r="B141" s="55" t="s">
        <v>206</v>
      </c>
      <c r="C141" s="55">
        <v>80</v>
      </c>
      <c r="D141" s="55">
        <v>12.44</v>
      </c>
      <c r="E141" s="55">
        <v>9.24</v>
      </c>
      <c r="F141" s="55">
        <v>12.56</v>
      </c>
      <c r="G141" s="55">
        <v>183</v>
      </c>
      <c r="H141" s="55">
        <v>0.12</v>
      </c>
      <c r="I141" s="55">
        <v>299</v>
      </c>
      <c r="J141" s="58"/>
    </row>
    <row r="142" spans="1:10" ht="15.75" x14ac:dyDescent="0.25">
      <c r="A142" s="63"/>
      <c r="B142" s="55" t="s">
        <v>230</v>
      </c>
      <c r="C142" s="55">
        <v>140</v>
      </c>
      <c r="D142" s="55">
        <v>5.1100000000000003</v>
      </c>
      <c r="E142" s="55">
        <v>32.4</v>
      </c>
      <c r="F142" s="55">
        <v>24.53</v>
      </c>
      <c r="G142" s="55">
        <v>154</v>
      </c>
      <c r="H142" s="55"/>
      <c r="I142" s="55">
        <v>219</v>
      </c>
      <c r="J142" s="58"/>
    </row>
    <row r="143" spans="1:10" ht="15.75" x14ac:dyDescent="0.25">
      <c r="A143" s="63"/>
      <c r="B143" s="55" t="s">
        <v>232</v>
      </c>
      <c r="C143" s="73">
        <v>180</v>
      </c>
      <c r="D143" s="55">
        <v>0.27</v>
      </c>
      <c r="E143" s="55">
        <v>0.11</v>
      </c>
      <c r="F143" s="55">
        <v>19.920000000000002</v>
      </c>
      <c r="G143" s="55">
        <v>81.650000000000006</v>
      </c>
      <c r="H143" s="55">
        <v>23.2</v>
      </c>
      <c r="I143" s="55">
        <v>393</v>
      </c>
      <c r="J143" s="58"/>
    </row>
    <row r="144" spans="1:10" ht="15.75" x14ac:dyDescent="0.25">
      <c r="A144" s="63"/>
      <c r="B144" s="55" t="s">
        <v>178</v>
      </c>
      <c r="C144" s="55">
        <v>20</v>
      </c>
      <c r="D144" s="55">
        <v>2.2999999999999998</v>
      </c>
      <c r="E144" s="55">
        <v>0.03</v>
      </c>
      <c r="F144" s="55">
        <v>14</v>
      </c>
      <c r="G144" s="55">
        <v>70</v>
      </c>
      <c r="H144" s="55"/>
      <c r="I144" s="55"/>
      <c r="J144" s="58"/>
    </row>
    <row r="145" spans="1:10" ht="15.75" x14ac:dyDescent="0.25">
      <c r="A145" s="63"/>
      <c r="B145" s="55" t="s">
        <v>177</v>
      </c>
      <c r="C145" s="55">
        <v>40</v>
      </c>
      <c r="D145" s="55">
        <v>2.6</v>
      </c>
      <c r="E145" s="55">
        <v>0.4</v>
      </c>
      <c r="F145" s="55">
        <v>16</v>
      </c>
      <c r="G145" s="55">
        <v>76</v>
      </c>
      <c r="H145" s="55"/>
      <c r="I145" s="55"/>
      <c r="J145" s="58"/>
    </row>
    <row r="146" spans="1:10" ht="16.5" thickBot="1" x14ac:dyDescent="0.3">
      <c r="A146" s="74" t="s">
        <v>167</v>
      </c>
      <c r="B146" s="55"/>
      <c r="C146" s="68">
        <f t="shared" ref="C146:H146" si="28">C139+C140+C141+C142+C143+C144+C145</f>
        <v>720</v>
      </c>
      <c r="D146" s="68">
        <f t="shared" si="28"/>
        <v>27.7</v>
      </c>
      <c r="E146" s="68">
        <f t="shared" si="28"/>
        <v>50.08</v>
      </c>
      <c r="F146" s="68">
        <f t="shared" si="28"/>
        <v>102.31</v>
      </c>
      <c r="G146" s="68">
        <f t="shared" si="28"/>
        <v>716.96</v>
      </c>
      <c r="H146" s="68">
        <f t="shared" si="28"/>
        <v>38.019999999999996</v>
      </c>
      <c r="I146" s="55"/>
      <c r="J146" s="58"/>
    </row>
    <row r="147" spans="1:10" ht="16.5" thickBot="1" x14ac:dyDescent="0.3">
      <c r="A147" s="91" t="s">
        <v>18</v>
      </c>
      <c r="B147" s="71" t="s">
        <v>213</v>
      </c>
      <c r="C147" s="55">
        <v>40</v>
      </c>
      <c r="D147" s="55">
        <v>5.08</v>
      </c>
      <c r="E147" s="55">
        <v>4.5999999999999996</v>
      </c>
      <c r="F147" s="55">
        <v>0.28000000000000003</v>
      </c>
      <c r="G147" s="55">
        <v>63</v>
      </c>
      <c r="H147" s="55"/>
      <c r="I147" s="55">
        <v>227</v>
      </c>
      <c r="J147" s="58"/>
    </row>
    <row r="148" spans="1:10" ht="15.75" x14ac:dyDescent="0.25">
      <c r="A148" s="63"/>
      <c r="B148" s="71" t="s">
        <v>256</v>
      </c>
      <c r="C148" s="55">
        <v>60</v>
      </c>
      <c r="D148" s="55">
        <v>0.67</v>
      </c>
      <c r="E148" s="55">
        <v>3.7</v>
      </c>
      <c r="F148" s="55">
        <v>2.8</v>
      </c>
      <c r="G148" s="55">
        <v>47.46</v>
      </c>
      <c r="H148" s="55">
        <v>12.2</v>
      </c>
      <c r="I148" s="55">
        <v>14</v>
      </c>
      <c r="J148" s="58"/>
    </row>
    <row r="149" spans="1:10" ht="15.75" x14ac:dyDescent="0.25">
      <c r="A149" s="63"/>
      <c r="B149" s="71" t="s">
        <v>204</v>
      </c>
      <c r="C149" s="55">
        <v>50</v>
      </c>
      <c r="D149" s="55">
        <v>3.64</v>
      </c>
      <c r="E149" s="55">
        <v>6.26</v>
      </c>
      <c r="F149" s="55">
        <v>26.96</v>
      </c>
      <c r="G149" s="55">
        <v>179</v>
      </c>
      <c r="H149" s="55">
        <v>0.11</v>
      </c>
      <c r="I149" s="55">
        <v>452</v>
      </c>
      <c r="J149" s="58"/>
    </row>
    <row r="150" spans="1:10" ht="15.75" x14ac:dyDescent="0.25">
      <c r="A150" s="63"/>
      <c r="B150" s="55" t="s">
        <v>262</v>
      </c>
      <c r="C150" s="55">
        <v>180</v>
      </c>
      <c r="D150" s="55">
        <v>5.22</v>
      </c>
      <c r="E150" s="55">
        <v>4.5</v>
      </c>
      <c r="F150" s="55">
        <v>7.56</v>
      </c>
      <c r="G150" s="55">
        <v>92</v>
      </c>
      <c r="H150" s="55">
        <v>0.54</v>
      </c>
      <c r="I150" s="55">
        <v>420</v>
      </c>
      <c r="J150" s="58"/>
    </row>
    <row r="151" spans="1:10" ht="15.75" x14ac:dyDescent="0.25">
      <c r="A151" s="55" t="s">
        <v>176</v>
      </c>
      <c r="B151" s="55"/>
      <c r="C151" s="68">
        <f>C147+C148+C149+C150</f>
        <v>330</v>
      </c>
      <c r="D151" s="68">
        <f t="shared" ref="D151:H151" si="29">D147+D148+D149+D150</f>
        <v>14.61</v>
      </c>
      <c r="E151" s="68">
        <f t="shared" si="29"/>
        <v>19.060000000000002</v>
      </c>
      <c r="F151" s="68">
        <f t="shared" si="29"/>
        <v>37.6</v>
      </c>
      <c r="G151" s="68">
        <f t="shared" si="29"/>
        <v>381.46000000000004</v>
      </c>
      <c r="H151" s="68">
        <f t="shared" si="29"/>
        <v>12.849999999999998</v>
      </c>
      <c r="I151" s="55"/>
      <c r="J151" s="58"/>
    </row>
    <row r="152" spans="1:10" ht="31.5" x14ac:dyDescent="0.25">
      <c r="A152" s="69" t="s">
        <v>31</v>
      </c>
      <c r="B152" s="55"/>
      <c r="C152" s="68">
        <f t="shared" ref="C152:H152" si="30">C136+C137+C146+C151</f>
        <v>1580</v>
      </c>
      <c r="D152" s="68">
        <f t="shared" si="30"/>
        <v>49.57</v>
      </c>
      <c r="E152" s="68">
        <f t="shared" si="30"/>
        <v>81.039999999999992</v>
      </c>
      <c r="F152" s="68">
        <f t="shared" si="30"/>
        <v>204.38</v>
      </c>
      <c r="G152" s="68">
        <f t="shared" si="30"/>
        <v>1490.94</v>
      </c>
      <c r="H152" s="68">
        <f t="shared" si="30"/>
        <v>64.199999999999989</v>
      </c>
      <c r="I152" s="55"/>
      <c r="J152" s="58"/>
    </row>
    <row r="153" spans="1:10" ht="15.75" x14ac:dyDescent="0.25">
      <c r="A153" s="54"/>
      <c r="B153" s="58"/>
      <c r="C153" s="54"/>
      <c r="D153" s="54"/>
      <c r="E153" s="54"/>
      <c r="F153" s="54"/>
      <c r="G153" s="54"/>
      <c r="H153" s="54"/>
      <c r="I153" s="54"/>
      <c r="J153" s="58"/>
    </row>
    <row r="154" spans="1:10" ht="15.75" x14ac:dyDescent="0.25">
      <c r="A154" s="54"/>
      <c r="B154" s="54"/>
      <c r="C154" s="54"/>
      <c r="D154" s="54"/>
      <c r="E154" s="54"/>
      <c r="F154" s="54"/>
      <c r="G154" s="54"/>
      <c r="H154" s="54"/>
      <c r="I154" s="54"/>
      <c r="J154" s="58"/>
    </row>
    <row r="155" spans="1:10" ht="15.75" x14ac:dyDescent="0.25">
      <c r="A155" s="54"/>
      <c r="B155" s="54"/>
      <c r="C155" s="54"/>
      <c r="D155" s="54"/>
      <c r="E155" s="54"/>
      <c r="F155" s="54"/>
      <c r="G155" s="54"/>
      <c r="H155" s="54"/>
      <c r="I155" s="54"/>
      <c r="J155" s="58"/>
    </row>
    <row r="156" spans="1:10" ht="15.75" x14ac:dyDescent="0.25">
      <c r="A156" s="54"/>
      <c r="B156" s="54"/>
      <c r="C156" s="54"/>
      <c r="D156" s="54"/>
      <c r="E156" s="54"/>
      <c r="F156" s="54"/>
      <c r="G156" s="54"/>
      <c r="H156" s="54"/>
      <c r="I156" s="54"/>
      <c r="J156" s="58"/>
    </row>
    <row r="157" spans="1:10" ht="15.75" x14ac:dyDescent="0.25">
      <c r="A157" s="54"/>
      <c r="B157" s="54"/>
      <c r="C157" s="54"/>
      <c r="D157" s="54"/>
      <c r="E157" s="54"/>
      <c r="F157" s="54"/>
      <c r="G157" s="54"/>
      <c r="H157" s="54"/>
      <c r="I157" s="54"/>
      <c r="J157" s="58"/>
    </row>
    <row r="158" spans="1:10" ht="33.75" customHeight="1" thickBot="1" x14ac:dyDescent="0.3">
      <c r="A158" s="54"/>
      <c r="B158" s="54"/>
      <c r="C158" s="54"/>
      <c r="D158" s="54"/>
      <c r="E158" s="54"/>
      <c r="F158" s="54"/>
      <c r="G158" s="54"/>
      <c r="H158" s="54"/>
      <c r="I158" s="54"/>
      <c r="J158" s="58"/>
    </row>
    <row r="159" spans="1:10" ht="16.5" hidden="1" thickBot="1" x14ac:dyDescent="0.3">
      <c r="A159" s="54"/>
      <c r="B159" s="54"/>
      <c r="C159" s="54"/>
      <c r="D159" s="54"/>
      <c r="E159" s="54"/>
      <c r="F159" s="54"/>
      <c r="G159" s="54"/>
      <c r="H159" s="54"/>
      <c r="I159" s="54"/>
      <c r="J159" s="58"/>
    </row>
    <row r="160" spans="1:10" ht="29.25" hidden="1" customHeight="1" thickBot="1" x14ac:dyDescent="0.3">
      <c r="A160" s="54"/>
      <c r="B160" s="54"/>
      <c r="C160" s="54"/>
      <c r="D160" s="54"/>
      <c r="E160" s="54"/>
      <c r="F160" s="54"/>
      <c r="G160" s="54"/>
      <c r="H160" s="54"/>
      <c r="I160" s="54"/>
      <c r="J160" s="58"/>
    </row>
    <row r="161" spans="1:10" ht="15.75" x14ac:dyDescent="0.25">
      <c r="A161" s="59" t="s">
        <v>0</v>
      </c>
      <c r="B161" s="59" t="s">
        <v>1</v>
      </c>
      <c r="C161" s="59" t="s">
        <v>3</v>
      </c>
      <c r="D161" s="60" t="s">
        <v>218</v>
      </c>
      <c r="E161" s="61" t="s">
        <v>5</v>
      </c>
      <c r="F161" s="61"/>
      <c r="G161" s="62" t="s">
        <v>9</v>
      </c>
      <c r="H161" s="59" t="s">
        <v>11</v>
      </c>
      <c r="I161" s="62" t="s">
        <v>13</v>
      </c>
      <c r="J161" s="58"/>
    </row>
    <row r="162" spans="1:10" ht="15.75" x14ac:dyDescent="0.25">
      <c r="A162" s="63"/>
      <c r="B162" s="63" t="s">
        <v>2</v>
      </c>
      <c r="C162" s="63"/>
      <c r="D162" s="64" t="s">
        <v>6</v>
      </c>
      <c r="E162" s="59" t="s">
        <v>7</v>
      </c>
      <c r="F162" s="65" t="s">
        <v>8</v>
      </c>
      <c r="G162" s="66" t="s">
        <v>10</v>
      </c>
      <c r="H162" s="63" t="s">
        <v>12</v>
      </c>
      <c r="I162" s="66" t="s">
        <v>14</v>
      </c>
      <c r="J162" s="58"/>
    </row>
    <row r="163" spans="1:10" ht="16.5" thickBot="1" x14ac:dyDescent="0.3">
      <c r="A163" s="65" t="s">
        <v>221</v>
      </c>
      <c r="B163" s="56"/>
      <c r="C163" s="56"/>
      <c r="D163" s="56"/>
      <c r="E163" s="56"/>
      <c r="F163" s="56"/>
      <c r="G163" s="56"/>
      <c r="H163" s="56"/>
      <c r="I163" s="56"/>
      <c r="J163" s="58"/>
    </row>
    <row r="164" spans="1:10" ht="16.5" thickBot="1" x14ac:dyDescent="0.3">
      <c r="A164" s="91" t="s">
        <v>16</v>
      </c>
      <c r="B164" s="71" t="s">
        <v>248</v>
      </c>
      <c r="C164" s="55">
        <v>210</v>
      </c>
      <c r="D164" s="55">
        <v>3.18</v>
      </c>
      <c r="E164" s="55">
        <v>3.89</v>
      </c>
      <c r="F164" s="55">
        <v>26.38</v>
      </c>
      <c r="G164" s="55">
        <v>153</v>
      </c>
      <c r="H164" s="55"/>
      <c r="I164" s="55">
        <v>199</v>
      </c>
      <c r="J164" s="58"/>
    </row>
    <row r="165" spans="1:10" ht="15.75" x14ac:dyDescent="0.25">
      <c r="A165" s="63"/>
      <c r="B165" s="54" t="s">
        <v>179</v>
      </c>
      <c r="C165" s="54">
        <v>35</v>
      </c>
      <c r="D165" s="54">
        <v>2.13</v>
      </c>
      <c r="E165" s="54">
        <v>6.56</v>
      </c>
      <c r="F165" s="54">
        <v>12.71</v>
      </c>
      <c r="G165" s="54">
        <v>118.32</v>
      </c>
      <c r="H165" s="54"/>
      <c r="I165" s="54">
        <v>1</v>
      </c>
      <c r="J165" s="54"/>
    </row>
    <row r="166" spans="1:10" ht="15.75" x14ac:dyDescent="0.25">
      <c r="A166" s="63"/>
      <c r="B166" s="55" t="s">
        <v>215</v>
      </c>
      <c r="C166" s="55">
        <v>180</v>
      </c>
      <c r="D166" s="55">
        <v>0.12</v>
      </c>
      <c r="E166" s="55">
        <v>0.02</v>
      </c>
      <c r="F166" s="55">
        <v>10.199999999999999</v>
      </c>
      <c r="G166" s="55">
        <v>41</v>
      </c>
      <c r="H166" s="55">
        <v>2.83</v>
      </c>
      <c r="I166" s="55">
        <v>412</v>
      </c>
      <c r="J166" s="58"/>
    </row>
    <row r="167" spans="1:10" ht="16.5" thickBot="1" x14ac:dyDescent="0.3">
      <c r="A167" s="76" t="s">
        <v>167</v>
      </c>
      <c r="B167" s="55"/>
      <c r="C167" s="68">
        <f>C164+C165+C166</f>
        <v>425</v>
      </c>
      <c r="D167" s="68">
        <f t="shared" ref="D167:H167" si="31">D164+D165+D166</f>
        <v>5.4300000000000006</v>
      </c>
      <c r="E167" s="68">
        <f t="shared" si="31"/>
        <v>10.469999999999999</v>
      </c>
      <c r="F167" s="68">
        <f t="shared" si="31"/>
        <v>49.290000000000006</v>
      </c>
      <c r="G167" s="68">
        <f t="shared" si="31"/>
        <v>312.32</v>
      </c>
      <c r="H167" s="68">
        <f t="shared" si="31"/>
        <v>2.83</v>
      </c>
      <c r="I167" s="55"/>
      <c r="J167" s="58"/>
    </row>
    <row r="168" spans="1:10" ht="16.5" thickBot="1" x14ac:dyDescent="0.3">
      <c r="A168" s="91" t="s">
        <v>22</v>
      </c>
      <c r="B168" s="71" t="s">
        <v>191</v>
      </c>
      <c r="C168" s="55">
        <v>150</v>
      </c>
      <c r="D168" s="55">
        <v>0.75</v>
      </c>
      <c r="E168" s="55"/>
      <c r="F168" s="55">
        <v>15.15</v>
      </c>
      <c r="G168" s="55">
        <v>64</v>
      </c>
      <c r="H168" s="55">
        <v>3</v>
      </c>
      <c r="I168" s="55">
        <v>418</v>
      </c>
      <c r="J168" s="58"/>
    </row>
    <row r="169" spans="1:10" ht="16.5" thickBot="1" x14ac:dyDescent="0.3">
      <c r="A169" s="91"/>
      <c r="B169" s="71" t="s">
        <v>247</v>
      </c>
      <c r="C169" s="55">
        <v>20</v>
      </c>
      <c r="D169" s="55">
        <v>1.6</v>
      </c>
      <c r="E169" s="55">
        <v>8</v>
      </c>
      <c r="F169" s="55">
        <v>12.6</v>
      </c>
      <c r="G169" s="55">
        <v>86</v>
      </c>
      <c r="H169" s="55"/>
      <c r="I169" s="55"/>
      <c r="J169" s="58"/>
    </row>
    <row r="170" spans="1:10" ht="16.5" thickBot="1" x14ac:dyDescent="0.3">
      <c r="A170" s="70" t="s">
        <v>167</v>
      </c>
      <c r="B170" s="55"/>
      <c r="C170" s="68">
        <f>C168+C169</f>
        <v>170</v>
      </c>
      <c r="D170" s="68">
        <f t="shared" ref="D170:H170" si="32">D168+D169</f>
        <v>2.35</v>
      </c>
      <c r="E170" s="68">
        <f t="shared" si="32"/>
        <v>8</v>
      </c>
      <c r="F170" s="68">
        <f t="shared" si="32"/>
        <v>27.75</v>
      </c>
      <c r="G170" s="68">
        <f t="shared" si="32"/>
        <v>150</v>
      </c>
      <c r="H170" s="68">
        <f t="shared" si="32"/>
        <v>3</v>
      </c>
      <c r="I170" s="55"/>
      <c r="J170" s="58"/>
    </row>
    <row r="171" spans="1:10" ht="16.5" thickBot="1" x14ac:dyDescent="0.3">
      <c r="A171" s="91" t="s">
        <v>17</v>
      </c>
      <c r="B171" s="55" t="s">
        <v>263</v>
      </c>
      <c r="C171" s="55">
        <v>60</v>
      </c>
      <c r="D171" s="55">
        <v>0.45</v>
      </c>
      <c r="E171" s="55">
        <v>3.65</v>
      </c>
      <c r="F171" s="55">
        <v>1.42</v>
      </c>
      <c r="G171" s="55">
        <v>40.380000000000003</v>
      </c>
      <c r="H171" s="55">
        <v>5.7</v>
      </c>
      <c r="I171" s="55">
        <v>13</v>
      </c>
      <c r="J171" s="58"/>
    </row>
    <row r="172" spans="1:10" ht="15.75" x14ac:dyDescent="0.25">
      <c r="A172" s="63"/>
      <c r="B172" s="69" t="s">
        <v>244</v>
      </c>
      <c r="C172" s="55">
        <v>200</v>
      </c>
      <c r="D172" s="55">
        <v>1.5</v>
      </c>
      <c r="E172" s="55">
        <v>3.93</v>
      </c>
      <c r="F172" s="55">
        <v>10.19</v>
      </c>
      <c r="G172" s="55">
        <v>82</v>
      </c>
      <c r="H172" s="55">
        <v>8.23</v>
      </c>
      <c r="I172" s="55">
        <v>63</v>
      </c>
      <c r="J172" s="58"/>
    </row>
    <row r="173" spans="1:10" ht="15.75" x14ac:dyDescent="0.25">
      <c r="A173" s="63"/>
      <c r="B173" s="55" t="s">
        <v>268</v>
      </c>
      <c r="C173" s="55">
        <v>80</v>
      </c>
      <c r="D173" s="55">
        <v>12.08</v>
      </c>
      <c r="E173" s="55">
        <v>3.92</v>
      </c>
      <c r="F173" s="55">
        <v>8.2100000000000009</v>
      </c>
      <c r="G173" s="55">
        <v>116</v>
      </c>
      <c r="H173" s="55">
        <v>2.62</v>
      </c>
      <c r="I173" s="55">
        <v>274</v>
      </c>
      <c r="J173" s="58"/>
    </row>
    <row r="174" spans="1:10" ht="15.75" x14ac:dyDescent="0.25">
      <c r="A174" s="63"/>
      <c r="B174" s="55" t="s">
        <v>174</v>
      </c>
      <c r="C174" s="55">
        <v>150</v>
      </c>
      <c r="D174" s="55">
        <v>3.05</v>
      </c>
      <c r="E174" s="55">
        <v>4.78</v>
      </c>
      <c r="F174" s="55">
        <v>20.34</v>
      </c>
      <c r="G174" s="55">
        <v>136.6</v>
      </c>
      <c r="H174" s="55">
        <v>18.07</v>
      </c>
      <c r="I174" s="55">
        <v>339</v>
      </c>
      <c r="J174" s="58"/>
    </row>
    <row r="175" spans="1:10" ht="15.75" x14ac:dyDescent="0.25">
      <c r="A175" s="63"/>
      <c r="B175" s="55" t="s">
        <v>242</v>
      </c>
      <c r="C175" s="55">
        <v>180</v>
      </c>
      <c r="D175" s="55">
        <v>0.16</v>
      </c>
      <c r="E175" s="55">
        <v>7.0000000000000007E-2</v>
      </c>
      <c r="F175" s="55">
        <v>24.13</v>
      </c>
      <c r="G175" s="55">
        <v>97.84</v>
      </c>
      <c r="H175" s="55">
        <v>21.94</v>
      </c>
      <c r="I175" s="55">
        <v>396</v>
      </c>
      <c r="J175" s="58"/>
    </row>
    <row r="176" spans="1:10" ht="15.75" x14ac:dyDescent="0.25">
      <c r="A176" s="63"/>
      <c r="B176" s="55" t="s">
        <v>178</v>
      </c>
      <c r="C176" s="55">
        <v>40</v>
      </c>
      <c r="D176" s="55">
        <v>3.1</v>
      </c>
      <c r="E176" s="55">
        <v>0.04</v>
      </c>
      <c r="F176" s="55">
        <v>18.899999999999999</v>
      </c>
      <c r="G176" s="55">
        <v>94.5</v>
      </c>
      <c r="H176" s="55"/>
      <c r="I176" s="55"/>
      <c r="J176" s="58"/>
    </row>
    <row r="177" spans="1:10" ht="15.75" x14ac:dyDescent="0.25">
      <c r="A177" s="63"/>
      <c r="B177" s="55" t="s">
        <v>177</v>
      </c>
      <c r="C177" s="55">
        <v>35</v>
      </c>
      <c r="D177" s="55">
        <v>2.31</v>
      </c>
      <c r="E177" s="55">
        <v>0.4</v>
      </c>
      <c r="F177" s="55">
        <v>11.69</v>
      </c>
      <c r="G177" s="55">
        <v>60.9</v>
      </c>
      <c r="H177" s="55"/>
      <c r="I177" s="55"/>
      <c r="J177" s="58"/>
    </row>
    <row r="178" spans="1:10" ht="16.5" thickBot="1" x14ac:dyDescent="0.3">
      <c r="A178" s="76" t="s">
        <v>167</v>
      </c>
      <c r="B178" s="71"/>
      <c r="C178" s="68">
        <f>C171+C172+C173+C174+C175+C176+C177</f>
        <v>745</v>
      </c>
      <c r="D178" s="68">
        <f t="shared" ref="D178:H178" si="33">D171+D172+D173+D174+D175+D176+D177</f>
        <v>22.65</v>
      </c>
      <c r="E178" s="68">
        <f t="shared" si="33"/>
        <v>16.79</v>
      </c>
      <c r="F178" s="68">
        <f t="shared" si="33"/>
        <v>94.88</v>
      </c>
      <c r="G178" s="68">
        <f t="shared" si="33"/>
        <v>628.22</v>
      </c>
      <c r="H178" s="68">
        <f t="shared" si="33"/>
        <v>56.56</v>
      </c>
      <c r="I178" s="55"/>
      <c r="J178" s="58"/>
    </row>
    <row r="179" spans="1:10" ht="16.5" thickBot="1" x14ac:dyDescent="0.3">
      <c r="A179" s="70"/>
      <c r="B179" s="75"/>
      <c r="C179" s="55"/>
      <c r="D179" s="55"/>
      <c r="E179" s="55"/>
      <c r="F179" s="55"/>
      <c r="G179" s="55"/>
      <c r="H179" s="55"/>
      <c r="I179" s="55"/>
      <c r="J179" s="58"/>
    </row>
    <row r="180" spans="1:10" ht="15.75" x14ac:dyDescent="0.25">
      <c r="A180" s="90" t="s">
        <v>18</v>
      </c>
      <c r="B180" s="55" t="s">
        <v>210</v>
      </c>
      <c r="C180" s="55">
        <v>80</v>
      </c>
      <c r="D180" s="55">
        <v>7.52</v>
      </c>
      <c r="E180" s="55">
        <v>13.46</v>
      </c>
      <c r="F180" s="55">
        <v>1.51</v>
      </c>
      <c r="G180" s="55">
        <v>157</v>
      </c>
      <c r="H180" s="55">
        <v>0.15</v>
      </c>
      <c r="I180" s="55">
        <v>229</v>
      </c>
      <c r="J180" s="58"/>
    </row>
    <row r="181" spans="1:10" ht="15.75" x14ac:dyDescent="0.25">
      <c r="A181" s="63"/>
      <c r="B181" s="69" t="s">
        <v>240</v>
      </c>
      <c r="C181" s="55">
        <v>60</v>
      </c>
      <c r="D181" s="55">
        <v>1.41</v>
      </c>
      <c r="E181" s="55">
        <v>2.76</v>
      </c>
      <c r="F181" s="55">
        <v>7.4</v>
      </c>
      <c r="G181" s="55">
        <v>60.05</v>
      </c>
      <c r="H181" s="55">
        <v>4.03</v>
      </c>
      <c r="I181" s="55">
        <v>55</v>
      </c>
      <c r="J181" s="58"/>
    </row>
    <row r="182" spans="1:10" ht="15.75" x14ac:dyDescent="0.25">
      <c r="A182" s="63"/>
      <c r="B182" s="55" t="s">
        <v>177</v>
      </c>
      <c r="C182" s="55">
        <v>5</v>
      </c>
      <c r="D182" s="55">
        <v>0.33</v>
      </c>
      <c r="E182" s="55">
        <v>0.06</v>
      </c>
      <c r="F182" s="55">
        <v>1.67</v>
      </c>
      <c r="G182" s="55">
        <v>8.6999999999999993</v>
      </c>
      <c r="H182" s="55"/>
      <c r="I182" s="55"/>
      <c r="J182" s="58"/>
    </row>
    <row r="183" spans="1:10" ht="15.75" x14ac:dyDescent="0.25">
      <c r="A183" s="63"/>
      <c r="B183" s="55" t="s">
        <v>180</v>
      </c>
      <c r="C183" s="55">
        <v>180</v>
      </c>
      <c r="D183" s="55">
        <v>2.85</v>
      </c>
      <c r="E183" s="55">
        <v>2.41</v>
      </c>
      <c r="F183" s="55">
        <v>14.36</v>
      </c>
      <c r="G183" s="55">
        <v>91</v>
      </c>
      <c r="H183" s="55">
        <v>1.17</v>
      </c>
      <c r="I183" s="55">
        <v>414</v>
      </c>
      <c r="J183" s="58"/>
    </row>
    <row r="184" spans="1:10" ht="15.75" x14ac:dyDescent="0.25">
      <c r="A184" s="63" t="s">
        <v>167</v>
      </c>
      <c r="B184" s="55"/>
      <c r="C184" s="68">
        <f>C180+C181+C182+C183</f>
        <v>325</v>
      </c>
      <c r="D184" s="68">
        <f t="shared" ref="D184:H184" si="34">D180+D181+D182+D183</f>
        <v>12.11</v>
      </c>
      <c r="E184" s="68">
        <f t="shared" si="34"/>
        <v>18.689999999999998</v>
      </c>
      <c r="F184" s="68">
        <f t="shared" si="34"/>
        <v>24.939999999999998</v>
      </c>
      <c r="G184" s="68">
        <f t="shared" si="34"/>
        <v>316.75</v>
      </c>
      <c r="H184" s="68">
        <f t="shared" si="34"/>
        <v>5.3500000000000005</v>
      </c>
      <c r="I184" s="55"/>
      <c r="J184" s="58"/>
    </row>
    <row r="185" spans="1:10" ht="31.5" x14ac:dyDescent="0.25">
      <c r="A185" s="69" t="s">
        <v>33</v>
      </c>
      <c r="B185" s="55"/>
      <c r="C185" s="68">
        <f>C167+C178+C184+C170</f>
        <v>1665</v>
      </c>
      <c r="D185" s="68">
        <f t="shared" ref="D185:H185" si="35">D167+D178+D184+D170</f>
        <v>42.54</v>
      </c>
      <c r="E185" s="68">
        <f t="shared" si="35"/>
        <v>53.949999999999996</v>
      </c>
      <c r="F185" s="68">
        <f t="shared" si="35"/>
        <v>196.86</v>
      </c>
      <c r="G185" s="68">
        <f t="shared" si="35"/>
        <v>1407.29</v>
      </c>
      <c r="H185" s="68">
        <f t="shared" si="35"/>
        <v>67.739999999999995</v>
      </c>
      <c r="I185" s="55"/>
      <c r="J185" s="58"/>
    </row>
    <row r="186" spans="1:10" ht="15.75" x14ac:dyDescent="0.25">
      <c r="A186" s="54"/>
      <c r="B186" s="54"/>
      <c r="C186" s="54"/>
      <c r="D186" s="54"/>
      <c r="E186" s="54"/>
      <c r="F186" s="54"/>
      <c r="G186" s="54"/>
      <c r="H186" s="54"/>
      <c r="I186" s="54"/>
      <c r="J186" s="58"/>
    </row>
    <row r="187" spans="1:10" ht="15.75" x14ac:dyDescent="0.25">
      <c r="A187" s="54"/>
      <c r="B187" s="54"/>
      <c r="C187" s="54"/>
      <c r="D187" s="54"/>
      <c r="E187" s="54"/>
      <c r="F187" s="54"/>
      <c r="G187" s="54"/>
      <c r="H187" s="54"/>
      <c r="I187" s="54"/>
      <c r="J187" s="58"/>
    </row>
    <row r="188" spans="1:10" ht="15.75" x14ac:dyDescent="0.25">
      <c r="A188" s="54"/>
      <c r="B188" s="75"/>
      <c r="C188" s="55"/>
      <c r="D188" s="55"/>
      <c r="E188" s="55"/>
      <c r="F188" s="55"/>
      <c r="G188" s="55"/>
      <c r="H188" s="55"/>
      <c r="I188" s="55"/>
      <c r="J188" s="58"/>
    </row>
    <row r="189" spans="1:10" ht="15.75" x14ac:dyDescent="0.25">
      <c r="A189" s="54"/>
      <c r="B189" s="54"/>
      <c r="C189" s="54"/>
      <c r="D189" s="54"/>
      <c r="E189" s="54"/>
      <c r="F189" s="54"/>
      <c r="G189" s="54"/>
      <c r="H189" s="54"/>
      <c r="I189" s="54"/>
      <c r="J189" s="58"/>
    </row>
    <row r="190" spans="1:10" ht="15.75" x14ac:dyDescent="0.25">
      <c r="A190" s="54"/>
      <c r="B190" s="54"/>
      <c r="C190" s="54"/>
      <c r="D190" s="54"/>
      <c r="E190" s="54"/>
      <c r="F190" s="54"/>
      <c r="G190" s="54"/>
      <c r="H190" s="54"/>
      <c r="I190" s="54"/>
      <c r="J190" s="58"/>
    </row>
    <row r="191" spans="1:10" ht="40.5" customHeight="1" thickBot="1" x14ac:dyDescent="0.3">
      <c r="A191" s="54"/>
      <c r="B191" s="54"/>
      <c r="C191" s="54"/>
      <c r="D191" s="54"/>
      <c r="E191" s="54"/>
      <c r="F191" s="54"/>
      <c r="G191" s="54"/>
      <c r="H191" s="54"/>
      <c r="I191" s="54"/>
      <c r="J191" s="58"/>
    </row>
    <row r="192" spans="1:10" ht="13.5" hidden="1" customHeight="1" thickBot="1" x14ac:dyDescent="0.3">
      <c r="A192" s="54"/>
      <c r="B192" s="54"/>
      <c r="C192" s="54"/>
      <c r="D192" s="54"/>
      <c r="E192" s="54"/>
      <c r="F192" s="54"/>
      <c r="G192" s="54"/>
      <c r="H192" s="54"/>
      <c r="I192" s="54"/>
      <c r="J192" s="58"/>
    </row>
    <row r="193" spans="1:10" ht="15.75" x14ac:dyDescent="0.25">
      <c r="A193" s="59" t="s">
        <v>0</v>
      </c>
      <c r="B193" s="59"/>
      <c r="C193" s="59"/>
      <c r="D193" s="60" t="s">
        <v>218</v>
      </c>
      <c r="E193" s="61" t="s">
        <v>5</v>
      </c>
      <c r="F193" s="61"/>
      <c r="G193" s="62" t="s">
        <v>9</v>
      </c>
      <c r="H193" s="59" t="s">
        <v>11</v>
      </c>
      <c r="I193" s="62" t="s">
        <v>13</v>
      </c>
      <c r="J193" s="58"/>
    </row>
    <row r="194" spans="1:10" ht="15.75" x14ac:dyDescent="0.25">
      <c r="A194" s="63"/>
      <c r="B194" s="63"/>
      <c r="C194" s="63" t="s">
        <v>3</v>
      </c>
      <c r="D194" s="64" t="s">
        <v>6</v>
      </c>
      <c r="E194" s="59" t="s">
        <v>7</v>
      </c>
      <c r="F194" s="65" t="s">
        <v>8</v>
      </c>
      <c r="G194" s="66" t="s">
        <v>10</v>
      </c>
      <c r="H194" s="63" t="s">
        <v>12</v>
      </c>
      <c r="I194" s="66" t="s">
        <v>14</v>
      </c>
      <c r="J194" s="58"/>
    </row>
    <row r="195" spans="1:10" ht="15.75" x14ac:dyDescent="0.25">
      <c r="A195" s="67" t="s">
        <v>222</v>
      </c>
      <c r="B195" s="56"/>
      <c r="C195" s="56"/>
      <c r="D195" s="56"/>
      <c r="E195" s="56"/>
      <c r="F195" s="56"/>
      <c r="G195" s="56"/>
      <c r="H195" s="56"/>
      <c r="I195" s="56"/>
      <c r="J195" s="58"/>
    </row>
    <row r="196" spans="1:10" ht="15.75" x14ac:dyDescent="0.25">
      <c r="A196" s="90" t="s">
        <v>16</v>
      </c>
      <c r="B196" s="75" t="s">
        <v>235</v>
      </c>
      <c r="C196" s="55">
        <v>200</v>
      </c>
      <c r="D196" s="55">
        <v>5.97</v>
      </c>
      <c r="E196" s="55">
        <v>5.48</v>
      </c>
      <c r="F196" s="55">
        <v>17.079999999999998</v>
      </c>
      <c r="G196" s="55">
        <v>146.80000000000001</v>
      </c>
      <c r="H196" s="55">
        <v>0.91</v>
      </c>
      <c r="I196" s="55">
        <v>101</v>
      </c>
      <c r="J196" s="58"/>
    </row>
    <row r="197" spans="1:10" ht="15.75" x14ac:dyDescent="0.25">
      <c r="A197" s="63"/>
      <c r="B197" s="54" t="s">
        <v>179</v>
      </c>
      <c r="C197" s="54">
        <v>35</v>
      </c>
      <c r="D197" s="54">
        <v>2.13</v>
      </c>
      <c r="E197" s="54">
        <v>6.56</v>
      </c>
      <c r="F197" s="54">
        <v>12.71</v>
      </c>
      <c r="G197" s="54">
        <v>118.32</v>
      </c>
      <c r="H197" s="54"/>
      <c r="I197" s="54">
        <v>1</v>
      </c>
      <c r="J197" s="58"/>
    </row>
    <row r="198" spans="1:10" ht="15.75" x14ac:dyDescent="0.25">
      <c r="A198" s="76"/>
      <c r="B198" s="55" t="s">
        <v>215</v>
      </c>
      <c r="C198" s="55">
        <v>180</v>
      </c>
      <c r="D198" s="55">
        <v>0.12</v>
      </c>
      <c r="E198" s="55">
        <v>0.02</v>
      </c>
      <c r="F198" s="55">
        <v>10.199999999999999</v>
      </c>
      <c r="G198" s="55">
        <v>41</v>
      </c>
      <c r="H198" s="55">
        <v>2.83</v>
      </c>
      <c r="I198" s="55">
        <v>412</v>
      </c>
      <c r="J198" s="58"/>
    </row>
    <row r="199" spans="1:10" ht="16.5" thickBot="1" x14ac:dyDescent="0.3">
      <c r="A199" s="76" t="s">
        <v>167</v>
      </c>
      <c r="B199" s="71"/>
      <c r="C199" s="68">
        <f>C196+C197+C198</f>
        <v>415</v>
      </c>
      <c r="D199" s="68">
        <f t="shared" ref="D199:H199" si="36">D196+D197+D198</f>
        <v>8.2199999999999989</v>
      </c>
      <c r="E199" s="68">
        <f t="shared" si="36"/>
        <v>12.059999999999999</v>
      </c>
      <c r="F199" s="68">
        <f t="shared" si="36"/>
        <v>39.989999999999995</v>
      </c>
      <c r="G199" s="68">
        <f t="shared" si="36"/>
        <v>306.12</v>
      </c>
      <c r="H199" s="68">
        <f t="shared" si="36"/>
        <v>3.74</v>
      </c>
      <c r="I199" s="55"/>
      <c r="J199" s="58"/>
    </row>
    <row r="200" spans="1:10" ht="20.25" customHeight="1" thickBot="1" x14ac:dyDescent="0.3">
      <c r="A200" s="92" t="s">
        <v>214</v>
      </c>
      <c r="B200" s="55" t="s">
        <v>192</v>
      </c>
      <c r="C200" s="68">
        <v>105</v>
      </c>
      <c r="D200" s="68">
        <v>0.42</v>
      </c>
      <c r="E200" s="68">
        <v>0.42</v>
      </c>
      <c r="F200" s="68">
        <v>10.3</v>
      </c>
      <c r="G200" s="68">
        <v>46.2</v>
      </c>
      <c r="H200" s="68">
        <v>10.5</v>
      </c>
      <c r="I200" s="55">
        <v>386</v>
      </c>
      <c r="J200" s="58"/>
    </row>
    <row r="201" spans="1:10" ht="15.75" x14ac:dyDescent="0.25">
      <c r="A201" s="55"/>
      <c r="B201" s="55"/>
      <c r="C201" s="55"/>
      <c r="D201" s="55"/>
      <c r="E201" s="55"/>
      <c r="F201" s="55"/>
      <c r="G201" s="55"/>
      <c r="H201" s="55"/>
      <c r="I201" s="55"/>
      <c r="J201" s="58"/>
    </row>
    <row r="202" spans="1:10" ht="15.75" x14ac:dyDescent="0.25">
      <c r="A202" s="68" t="s">
        <v>17</v>
      </c>
      <c r="B202" s="69" t="s">
        <v>252</v>
      </c>
      <c r="C202" s="55">
        <v>60</v>
      </c>
      <c r="D202" s="55">
        <v>0.67</v>
      </c>
      <c r="E202" s="55">
        <v>3.7</v>
      </c>
      <c r="F202" s="55">
        <v>2.8</v>
      </c>
      <c r="G202" s="55">
        <v>47.46</v>
      </c>
      <c r="H202" s="55">
        <v>12.2</v>
      </c>
      <c r="I202" s="55">
        <v>14</v>
      </c>
      <c r="J202" s="58"/>
    </row>
    <row r="203" spans="1:10" ht="15.75" x14ac:dyDescent="0.25">
      <c r="A203" s="63"/>
      <c r="B203" s="69" t="s">
        <v>264</v>
      </c>
      <c r="C203" s="55">
        <v>200</v>
      </c>
      <c r="D203" s="55">
        <v>1.87</v>
      </c>
      <c r="E203" s="55">
        <v>2.2599999999999998</v>
      </c>
      <c r="F203" s="55">
        <v>13.31</v>
      </c>
      <c r="G203" s="55">
        <v>81</v>
      </c>
      <c r="H203" s="55">
        <v>9.6</v>
      </c>
      <c r="I203" s="55">
        <v>83</v>
      </c>
      <c r="J203" s="58"/>
    </row>
    <row r="204" spans="1:10" ht="15.75" x14ac:dyDescent="0.25">
      <c r="A204" s="63"/>
      <c r="B204" s="55" t="s">
        <v>206</v>
      </c>
      <c r="C204" s="55">
        <v>80</v>
      </c>
      <c r="D204" s="55">
        <v>12.44</v>
      </c>
      <c r="E204" s="55">
        <v>9.24</v>
      </c>
      <c r="F204" s="55">
        <v>12.56</v>
      </c>
      <c r="G204" s="55">
        <v>183</v>
      </c>
      <c r="H204" s="55">
        <v>0.12</v>
      </c>
      <c r="I204" s="55">
        <v>299</v>
      </c>
      <c r="J204" s="58"/>
    </row>
    <row r="205" spans="1:10" ht="15.75" x14ac:dyDescent="0.25">
      <c r="A205" s="63"/>
      <c r="B205" s="55" t="s">
        <v>212</v>
      </c>
      <c r="C205" s="55">
        <v>150</v>
      </c>
      <c r="D205" s="55">
        <v>2.74</v>
      </c>
      <c r="E205" s="55">
        <v>6.14</v>
      </c>
      <c r="F205" s="55">
        <v>14.3</v>
      </c>
      <c r="G205" s="55">
        <v>123.45</v>
      </c>
      <c r="H205" s="55">
        <v>10.6</v>
      </c>
      <c r="I205" s="55">
        <v>360</v>
      </c>
      <c r="J205" s="58"/>
    </row>
    <row r="206" spans="1:10" ht="15.75" x14ac:dyDescent="0.25">
      <c r="A206" s="63"/>
      <c r="B206" s="55" t="s">
        <v>226</v>
      </c>
      <c r="C206" s="55">
        <v>180</v>
      </c>
      <c r="D206" s="55">
        <v>0.14000000000000001</v>
      </c>
      <c r="E206" s="55">
        <v>0.14000000000000001</v>
      </c>
      <c r="F206" s="55">
        <v>21.3</v>
      </c>
      <c r="G206" s="55">
        <v>87</v>
      </c>
      <c r="H206" s="55">
        <v>1.54</v>
      </c>
      <c r="I206" s="55">
        <v>390</v>
      </c>
      <c r="J206" s="58"/>
    </row>
    <row r="207" spans="1:10" ht="15.75" x14ac:dyDescent="0.25">
      <c r="A207" s="63"/>
      <c r="B207" s="55" t="s">
        <v>178</v>
      </c>
      <c r="C207" s="55">
        <v>20</v>
      </c>
      <c r="D207" s="55">
        <v>2.2999999999999998</v>
      </c>
      <c r="E207" s="55">
        <v>0.03</v>
      </c>
      <c r="F207" s="55">
        <v>14</v>
      </c>
      <c r="G207" s="55">
        <v>70</v>
      </c>
      <c r="H207" s="55"/>
      <c r="I207" s="55"/>
      <c r="J207" s="58"/>
    </row>
    <row r="208" spans="1:10" ht="15.75" x14ac:dyDescent="0.25">
      <c r="A208" s="63"/>
      <c r="B208" s="55" t="s">
        <v>177</v>
      </c>
      <c r="C208" s="55">
        <v>40</v>
      </c>
      <c r="D208" s="55">
        <v>2.6</v>
      </c>
      <c r="E208" s="55">
        <v>0.4</v>
      </c>
      <c r="F208" s="55">
        <v>16</v>
      </c>
      <c r="G208" s="55">
        <v>76</v>
      </c>
      <c r="H208" s="55"/>
      <c r="I208" s="55"/>
      <c r="J208" s="58"/>
    </row>
    <row r="209" spans="1:10" ht="15.75" x14ac:dyDescent="0.25">
      <c r="A209" s="63" t="s">
        <v>167</v>
      </c>
      <c r="B209" s="55"/>
      <c r="C209" s="68">
        <f>C202+C203+C205+C206+C207+C208+C204</f>
        <v>730</v>
      </c>
      <c r="D209" s="68">
        <f t="shared" ref="D209:H209" si="37">D202+D203+D205+D206+D207+D208+D204</f>
        <v>22.759999999999998</v>
      </c>
      <c r="E209" s="68">
        <f t="shared" si="37"/>
        <v>21.91</v>
      </c>
      <c r="F209" s="68">
        <f t="shared" si="37"/>
        <v>94.27000000000001</v>
      </c>
      <c r="G209" s="68">
        <f t="shared" si="37"/>
        <v>667.91000000000008</v>
      </c>
      <c r="H209" s="68">
        <f t="shared" si="37"/>
        <v>34.059999999999995</v>
      </c>
      <c r="I209" s="55"/>
      <c r="J209" s="58"/>
    </row>
    <row r="210" spans="1:10" ht="15.75" x14ac:dyDescent="0.25">
      <c r="A210" s="90" t="s">
        <v>18</v>
      </c>
      <c r="B210" s="71" t="s">
        <v>205</v>
      </c>
      <c r="C210" s="55">
        <v>100</v>
      </c>
      <c r="D210" s="55">
        <v>17.54</v>
      </c>
      <c r="E210" s="55">
        <v>12.05</v>
      </c>
      <c r="F210" s="55">
        <v>17.149999999999999</v>
      </c>
      <c r="G210" s="55">
        <v>247</v>
      </c>
      <c r="H210" s="55">
        <v>0.24</v>
      </c>
      <c r="I210" s="55">
        <v>251</v>
      </c>
      <c r="J210" s="58"/>
    </row>
    <row r="211" spans="1:10" ht="15.75" x14ac:dyDescent="0.25">
      <c r="A211" s="63"/>
      <c r="B211" s="71" t="s">
        <v>253</v>
      </c>
      <c r="C211" s="55">
        <v>20</v>
      </c>
      <c r="D211" s="55">
        <v>0.06</v>
      </c>
      <c r="E211" s="55">
        <v>0</v>
      </c>
      <c r="F211" s="55">
        <v>13.77</v>
      </c>
      <c r="G211" s="55">
        <v>55.22</v>
      </c>
      <c r="H211" s="55"/>
      <c r="I211" s="55"/>
      <c r="J211" s="58"/>
    </row>
    <row r="212" spans="1:10" ht="15.75" x14ac:dyDescent="0.25">
      <c r="A212" s="63"/>
      <c r="B212" s="71" t="s">
        <v>254</v>
      </c>
      <c r="C212" s="55">
        <v>60</v>
      </c>
      <c r="D212" s="55">
        <v>0.52</v>
      </c>
      <c r="E212" s="55">
        <v>3.13</v>
      </c>
      <c r="F212" s="55">
        <v>4.72</v>
      </c>
      <c r="G212" s="55">
        <v>49.13</v>
      </c>
      <c r="H212" s="55">
        <v>4.17</v>
      </c>
      <c r="I212" s="55">
        <v>41</v>
      </c>
      <c r="J212" s="58"/>
    </row>
    <row r="213" spans="1:10" ht="15.75" x14ac:dyDescent="0.25">
      <c r="A213" s="77"/>
      <c r="B213" s="55" t="s">
        <v>175</v>
      </c>
      <c r="C213" s="55">
        <v>180</v>
      </c>
      <c r="D213" s="55">
        <v>3.67</v>
      </c>
      <c r="E213" s="66">
        <v>3.19</v>
      </c>
      <c r="F213" s="55">
        <v>15.82</v>
      </c>
      <c r="G213" s="55">
        <v>107</v>
      </c>
      <c r="H213" s="55">
        <v>1.43</v>
      </c>
      <c r="I213" s="55">
        <v>416</v>
      </c>
      <c r="J213" s="58"/>
    </row>
    <row r="214" spans="1:10" ht="15.75" x14ac:dyDescent="0.25">
      <c r="A214" s="77" t="s">
        <v>167</v>
      </c>
      <c r="B214" s="55"/>
      <c r="C214" s="68">
        <f>C210+C211+C212+C213</f>
        <v>360</v>
      </c>
      <c r="D214" s="68">
        <f t="shared" ref="D214:H214" si="38">D210+D211+D212+D213</f>
        <v>21.79</v>
      </c>
      <c r="E214" s="68">
        <f t="shared" si="38"/>
        <v>18.37</v>
      </c>
      <c r="F214" s="68">
        <f t="shared" si="38"/>
        <v>51.46</v>
      </c>
      <c r="G214" s="68">
        <f t="shared" si="38"/>
        <v>458.35</v>
      </c>
      <c r="H214" s="68">
        <f t="shared" si="38"/>
        <v>5.84</v>
      </c>
      <c r="I214" s="55"/>
      <c r="J214" s="58"/>
    </row>
    <row r="215" spans="1:10" ht="31.5" x14ac:dyDescent="0.25">
      <c r="A215" s="69" t="s">
        <v>35</v>
      </c>
      <c r="B215" s="55"/>
      <c r="C215" s="68">
        <f t="shared" ref="C215:H215" si="39">C199+C200+C209+C214</f>
        <v>1610</v>
      </c>
      <c r="D215" s="68">
        <f t="shared" si="39"/>
        <v>53.19</v>
      </c>
      <c r="E215" s="68">
        <f t="shared" si="39"/>
        <v>52.760000000000005</v>
      </c>
      <c r="F215" s="68">
        <f t="shared" si="39"/>
        <v>196.02</v>
      </c>
      <c r="G215" s="68">
        <f t="shared" si="39"/>
        <v>1478.58</v>
      </c>
      <c r="H215" s="68">
        <f t="shared" si="39"/>
        <v>54.14</v>
      </c>
      <c r="I215" s="55"/>
      <c r="J215" s="58"/>
    </row>
    <row r="216" spans="1:10" ht="15.75" x14ac:dyDescent="0.25">
      <c r="A216" s="54"/>
      <c r="B216" s="54"/>
      <c r="C216" s="54"/>
      <c r="D216" s="54"/>
      <c r="E216" s="54"/>
      <c r="F216" s="54"/>
      <c r="G216" s="54"/>
      <c r="H216" s="54"/>
      <c r="I216" s="54"/>
      <c r="J216" s="58"/>
    </row>
    <row r="217" spans="1:10" ht="15.75" x14ac:dyDescent="0.25">
      <c r="J217" s="58"/>
    </row>
    <row r="218" spans="1:10" ht="15.75" x14ac:dyDescent="0.25">
      <c r="J218" s="58"/>
    </row>
    <row r="219" spans="1:10" ht="15.75" x14ac:dyDescent="0.25">
      <c r="J219" s="58"/>
    </row>
    <row r="220" spans="1:10" ht="15.75" x14ac:dyDescent="0.25">
      <c r="J220" s="58"/>
    </row>
    <row r="221" spans="1:10" ht="15.75" x14ac:dyDescent="0.25">
      <c r="J221" s="58"/>
    </row>
    <row r="222" spans="1:10" ht="15.75" x14ac:dyDescent="0.25">
      <c r="J222" s="58"/>
    </row>
    <row r="223" spans="1:10" ht="12" customHeight="1" thickBot="1" x14ac:dyDescent="0.3">
      <c r="A223" s="54"/>
      <c r="B223" s="54"/>
      <c r="C223" s="54"/>
      <c r="D223" s="54"/>
      <c r="E223" s="54"/>
      <c r="F223" s="54"/>
      <c r="G223" s="54"/>
      <c r="H223" s="54"/>
      <c r="I223" s="54"/>
      <c r="J223" s="58"/>
    </row>
    <row r="224" spans="1:10" ht="16.5" hidden="1" thickBot="1" x14ac:dyDescent="0.3">
      <c r="A224" s="54"/>
      <c r="B224" s="54"/>
      <c r="C224" s="54"/>
      <c r="D224" s="54"/>
      <c r="E224" s="54"/>
      <c r="F224" s="54"/>
      <c r="G224" s="54"/>
      <c r="H224" s="54"/>
      <c r="I224" s="54"/>
      <c r="J224" s="58"/>
    </row>
    <row r="225" spans="1:10" ht="7.5" hidden="1" customHeight="1" thickBot="1" x14ac:dyDescent="0.3">
      <c r="A225" s="54"/>
      <c r="B225" s="54"/>
      <c r="C225" s="54"/>
      <c r="D225" s="54"/>
      <c r="E225" s="54"/>
      <c r="F225" s="54"/>
      <c r="G225" s="54"/>
      <c r="H225" s="54"/>
      <c r="I225" s="54"/>
      <c r="J225" s="58"/>
    </row>
    <row r="226" spans="1:10" ht="15" hidden="1" customHeight="1" thickBot="1" x14ac:dyDescent="0.3">
      <c r="A226" s="54"/>
      <c r="B226" s="54"/>
      <c r="C226" s="54"/>
      <c r="D226" s="54"/>
      <c r="E226" s="54"/>
      <c r="F226" s="54"/>
      <c r="G226" s="54"/>
      <c r="H226" s="54"/>
      <c r="I226" s="54"/>
      <c r="J226" s="58"/>
    </row>
    <row r="227" spans="1:10" ht="16.5" hidden="1" thickBot="1" x14ac:dyDescent="0.3">
      <c r="A227" s="54"/>
      <c r="B227" s="54"/>
      <c r="C227" s="54"/>
      <c r="D227" s="54"/>
      <c r="E227" s="54"/>
      <c r="F227" s="54"/>
      <c r="G227" s="54"/>
      <c r="H227" s="54"/>
      <c r="I227" s="54"/>
      <c r="J227" s="58"/>
    </row>
    <row r="228" spans="1:10" ht="16.5" hidden="1" thickBot="1" x14ac:dyDescent="0.3">
      <c r="A228" s="54"/>
      <c r="B228" s="54"/>
      <c r="C228" s="54"/>
      <c r="D228" s="54"/>
      <c r="E228" s="54"/>
      <c r="F228" s="54"/>
      <c r="G228" s="54"/>
      <c r="H228" s="54"/>
      <c r="I228" s="54"/>
      <c r="J228" s="58"/>
    </row>
    <row r="229" spans="1:10" ht="15.75" x14ac:dyDescent="0.25">
      <c r="A229" s="59" t="s">
        <v>0</v>
      </c>
      <c r="B229" s="59"/>
      <c r="C229" s="59"/>
      <c r="D229" s="60" t="s">
        <v>218</v>
      </c>
      <c r="E229" s="61" t="s">
        <v>5</v>
      </c>
      <c r="F229" s="61"/>
      <c r="G229" s="62" t="s">
        <v>9</v>
      </c>
      <c r="H229" s="59" t="s">
        <v>11</v>
      </c>
      <c r="I229" s="62" t="s">
        <v>13</v>
      </c>
      <c r="J229" s="58"/>
    </row>
    <row r="230" spans="1:10" ht="15.75" x14ac:dyDescent="0.25">
      <c r="A230" s="63"/>
      <c r="B230" s="63"/>
      <c r="C230" s="63" t="s">
        <v>3</v>
      </c>
      <c r="D230" s="64" t="s">
        <v>6</v>
      </c>
      <c r="E230" s="59" t="s">
        <v>7</v>
      </c>
      <c r="F230" s="65" t="s">
        <v>8</v>
      </c>
      <c r="G230" s="66" t="s">
        <v>10</v>
      </c>
      <c r="H230" s="63" t="s">
        <v>12</v>
      </c>
      <c r="I230" s="66" t="s">
        <v>14</v>
      </c>
      <c r="J230" s="58"/>
    </row>
    <row r="231" spans="1:10" ht="15.75" x14ac:dyDescent="0.25">
      <c r="A231" s="67" t="s">
        <v>223</v>
      </c>
      <c r="B231" s="56"/>
      <c r="C231" s="56"/>
      <c r="D231" s="56"/>
      <c r="E231" s="56"/>
      <c r="F231" s="56"/>
      <c r="G231" s="56"/>
      <c r="H231" s="56"/>
      <c r="I231" s="56"/>
      <c r="J231" s="58"/>
    </row>
    <row r="232" spans="1:10" ht="15.75" x14ac:dyDescent="0.25">
      <c r="A232" s="78" t="s">
        <v>16</v>
      </c>
      <c r="B232" s="71" t="s">
        <v>246</v>
      </c>
      <c r="C232" s="55">
        <v>210</v>
      </c>
      <c r="D232" s="55">
        <v>4.4000000000000004</v>
      </c>
      <c r="E232" s="55">
        <v>4.0599999999999996</v>
      </c>
      <c r="F232" s="55">
        <v>31.93</v>
      </c>
      <c r="G232" s="55">
        <v>182</v>
      </c>
      <c r="H232" s="55"/>
      <c r="I232" s="55">
        <v>199</v>
      </c>
      <c r="J232" s="58"/>
    </row>
    <row r="233" spans="1:10" ht="15.75" x14ac:dyDescent="0.25">
      <c r="A233" s="63"/>
      <c r="B233" s="55" t="s">
        <v>173</v>
      </c>
      <c r="C233" s="55">
        <v>45</v>
      </c>
      <c r="D233" s="55">
        <v>4.7300000000000004</v>
      </c>
      <c r="E233" s="55">
        <v>6.88</v>
      </c>
      <c r="F233" s="55">
        <v>14.56</v>
      </c>
      <c r="G233" s="55">
        <v>139</v>
      </c>
      <c r="H233" s="55">
        <v>7.0000000000000007E-2</v>
      </c>
      <c r="I233" s="55">
        <v>3</v>
      </c>
      <c r="J233" s="58"/>
    </row>
    <row r="234" spans="1:10" ht="15.75" x14ac:dyDescent="0.25">
      <c r="A234" s="63"/>
      <c r="B234" s="55" t="s">
        <v>215</v>
      </c>
      <c r="C234" s="55">
        <v>180</v>
      </c>
      <c r="D234" s="55">
        <v>0.12</v>
      </c>
      <c r="E234" s="55">
        <v>0.02</v>
      </c>
      <c r="F234" s="55">
        <v>10.199999999999999</v>
      </c>
      <c r="G234" s="55">
        <v>41</v>
      </c>
      <c r="H234" s="55">
        <v>2.83</v>
      </c>
      <c r="I234" s="55">
        <v>412</v>
      </c>
      <c r="J234" s="58"/>
    </row>
    <row r="235" spans="1:10" ht="16.5" thickBot="1" x14ac:dyDescent="0.3">
      <c r="A235" s="76" t="s">
        <v>167</v>
      </c>
      <c r="B235" s="71"/>
      <c r="C235" s="68">
        <f>C232+C233+C234</f>
        <v>435</v>
      </c>
      <c r="D235" s="68">
        <f t="shared" ref="D235:H235" si="40">D232+D233+D234</f>
        <v>9.25</v>
      </c>
      <c r="E235" s="68">
        <f t="shared" si="40"/>
        <v>10.959999999999999</v>
      </c>
      <c r="F235" s="68">
        <f t="shared" si="40"/>
        <v>56.69</v>
      </c>
      <c r="G235" s="68">
        <f t="shared" si="40"/>
        <v>362</v>
      </c>
      <c r="H235" s="68">
        <f t="shared" si="40"/>
        <v>2.9</v>
      </c>
      <c r="I235" s="55"/>
      <c r="J235" s="58"/>
    </row>
    <row r="236" spans="1:10" ht="16.5" thickBot="1" x14ac:dyDescent="0.3">
      <c r="A236" s="91" t="s">
        <v>22</v>
      </c>
      <c r="B236" s="71" t="s">
        <v>191</v>
      </c>
      <c r="C236" s="55">
        <v>150</v>
      </c>
      <c r="D236" s="55">
        <v>0.75</v>
      </c>
      <c r="E236" s="55"/>
      <c r="F236" s="55">
        <v>15.15</v>
      </c>
      <c r="G236" s="55">
        <v>64</v>
      </c>
      <c r="H236" s="55">
        <v>3</v>
      </c>
      <c r="I236" s="55">
        <v>418</v>
      </c>
      <c r="J236" s="58"/>
    </row>
    <row r="237" spans="1:10" ht="15.75" x14ac:dyDescent="0.25">
      <c r="A237" s="94"/>
      <c r="B237" s="71" t="s">
        <v>247</v>
      </c>
      <c r="C237" s="55">
        <v>20</v>
      </c>
      <c r="D237" s="55">
        <v>1.6</v>
      </c>
      <c r="E237" s="55">
        <v>8</v>
      </c>
      <c r="F237" s="55">
        <v>12.6</v>
      </c>
      <c r="G237" s="55">
        <v>86</v>
      </c>
      <c r="H237" s="55"/>
      <c r="I237" s="55"/>
      <c r="J237" s="58"/>
    </row>
    <row r="238" spans="1:10" ht="15.75" x14ac:dyDescent="0.25">
      <c r="A238" s="76"/>
      <c r="B238" s="55"/>
      <c r="C238" s="68">
        <f>C236+C237</f>
        <v>170</v>
      </c>
      <c r="D238" s="68">
        <f t="shared" ref="D238:H238" si="41">D236+D237</f>
        <v>2.35</v>
      </c>
      <c r="E238" s="68">
        <f t="shared" si="41"/>
        <v>8</v>
      </c>
      <c r="F238" s="68">
        <f t="shared" si="41"/>
        <v>27.75</v>
      </c>
      <c r="G238" s="68">
        <f t="shared" si="41"/>
        <v>150</v>
      </c>
      <c r="H238" s="68">
        <f t="shared" si="41"/>
        <v>3</v>
      </c>
      <c r="I238" s="55"/>
      <c r="J238" s="58"/>
    </row>
    <row r="239" spans="1:10" ht="15.75" x14ac:dyDescent="0.25">
      <c r="A239" s="90" t="s">
        <v>17</v>
      </c>
      <c r="B239" s="55" t="s">
        <v>261</v>
      </c>
      <c r="C239" s="55">
        <v>60</v>
      </c>
      <c r="D239" s="55">
        <v>0.59</v>
      </c>
      <c r="E239" s="55">
        <v>3.69</v>
      </c>
      <c r="F239" s="55">
        <v>2.2400000000000002</v>
      </c>
      <c r="G239" s="55">
        <v>44.51</v>
      </c>
      <c r="H239" s="55">
        <v>10.050000000000001</v>
      </c>
      <c r="I239" s="55">
        <v>15</v>
      </c>
      <c r="J239" s="58"/>
    </row>
    <row r="240" spans="1:10" ht="17.25" customHeight="1" x14ac:dyDescent="0.25">
      <c r="A240" s="63"/>
      <c r="B240" s="69" t="s">
        <v>236</v>
      </c>
      <c r="C240" s="55">
        <v>200</v>
      </c>
      <c r="D240" s="55">
        <v>1.58</v>
      </c>
      <c r="E240" s="55">
        <v>2.19</v>
      </c>
      <c r="F240" s="55">
        <v>11.66</v>
      </c>
      <c r="G240" s="55">
        <v>72.599999999999994</v>
      </c>
      <c r="H240" s="55">
        <v>6.6</v>
      </c>
      <c r="I240" s="55">
        <v>86</v>
      </c>
      <c r="J240" s="58"/>
    </row>
    <row r="241" spans="1:10" ht="15.75" x14ac:dyDescent="0.25">
      <c r="A241" s="63"/>
      <c r="B241" s="55" t="s">
        <v>228</v>
      </c>
      <c r="C241" s="55">
        <v>80</v>
      </c>
      <c r="D241" s="55">
        <v>12.44</v>
      </c>
      <c r="E241" s="55">
        <v>9.24</v>
      </c>
      <c r="F241" s="55">
        <v>12.56</v>
      </c>
      <c r="G241" s="55">
        <v>183</v>
      </c>
      <c r="H241" s="55">
        <v>0.12</v>
      </c>
      <c r="I241" s="55">
        <v>299</v>
      </c>
      <c r="J241" s="58"/>
    </row>
    <row r="242" spans="1:10" ht="15.75" x14ac:dyDescent="0.25">
      <c r="A242" s="63"/>
      <c r="B242" s="55" t="s">
        <v>174</v>
      </c>
      <c r="C242" s="55">
        <v>150</v>
      </c>
      <c r="D242" s="55">
        <v>3.05</v>
      </c>
      <c r="E242" s="55">
        <v>4.78</v>
      </c>
      <c r="F242" s="55">
        <v>20.34</v>
      </c>
      <c r="G242" s="55">
        <v>136.6</v>
      </c>
      <c r="H242" s="55">
        <v>18.07</v>
      </c>
      <c r="I242" s="55">
        <v>339</v>
      </c>
      <c r="J242" s="58"/>
    </row>
    <row r="243" spans="1:10" ht="15.75" x14ac:dyDescent="0.25">
      <c r="A243" s="63"/>
      <c r="B243" s="55" t="s">
        <v>232</v>
      </c>
      <c r="C243" s="73">
        <v>180</v>
      </c>
      <c r="D243" s="55">
        <v>0.27</v>
      </c>
      <c r="E243" s="55">
        <v>0.11</v>
      </c>
      <c r="F243" s="55">
        <v>19.920000000000002</v>
      </c>
      <c r="G243" s="55">
        <v>81.650000000000006</v>
      </c>
      <c r="H243" s="55">
        <v>23.2</v>
      </c>
      <c r="I243" s="55">
        <v>393</v>
      </c>
      <c r="J243" s="58"/>
    </row>
    <row r="244" spans="1:10" ht="15.75" x14ac:dyDescent="0.25">
      <c r="A244" s="63"/>
      <c r="B244" s="55" t="s">
        <v>178</v>
      </c>
      <c r="C244" s="55">
        <v>20</v>
      </c>
      <c r="D244" s="55">
        <v>2.2999999999999998</v>
      </c>
      <c r="E244" s="55">
        <v>0.03</v>
      </c>
      <c r="F244" s="55">
        <v>14</v>
      </c>
      <c r="G244" s="55">
        <v>70</v>
      </c>
      <c r="H244" s="55"/>
      <c r="I244" s="55"/>
      <c r="J244" s="58"/>
    </row>
    <row r="245" spans="1:10" ht="15.75" x14ac:dyDescent="0.25">
      <c r="A245" s="63"/>
      <c r="B245" s="55" t="s">
        <v>177</v>
      </c>
      <c r="C245" s="55">
        <v>40</v>
      </c>
      <c r="D245" s="55">
        <v>2.6</v>
      </c>
      <c r="E245" s="55">
        <v>0.4</v>
      </c>
      <c r="F245" s="55">
        <v>16</v>
      </c>
      <c r="G245" s="55">
        <v>76</v>
      </c>
      <c r="H245" s="55"/>
      <c r="I245" s="55"/>
      <c r="J245" s="58"/>
    </row>
    <row r="246" spans="1:10" ht="15.75" x14ac:dyDescent="0.25">
      <c r="A246" s="77" t="s">
        <v>167</v>
      </c>
      <c r="B246" s="55"/>
      <c r="C246" s="68">
        <f>C239+C240+C241+C242+C243+C244+C245</f>
        <v>730</v>
      </c>
      <c r="D246" s="68">
        <f t="shared" ref="D246:H246" si="42">D239+D240+D241+D242+D243+D244+D245</f>
        <v>22.830000000000002</v>
      </c>
      <c r="E246" s="68">
        <f t="shared" si="42"/>
        <v>20.440000000000001</v>
      </c>
      <c r="F246" s="68">
        <f t="shared" si="42"/>
        <v>96.72</v>
      </c>
      <c r="G246" s="68">
        <f t="shared" si="42"/>
        <v>664.36</v>
      </c>
      <c r="H246" s="68">
        <f t="shared" si="42"/>
        <v>58.040000000000006</v>
      </c>
      <c r="I246" s="55"/>
      <c r="J246" s="58"/>
    </row>
    <row r="247" spans="1:10" ht="15.75" x14ac:dyDescent="0.25">
      <c r="A247" s="78" t="s">
        <v>18</v>
      </c>
      <c r="B247" s="71" t="s">
        <v>213</v>
      </c>
      <c r="C247" s="55">
        <v>40</v>
      </c>
      <c r="D247" s="55">
        <v>5.08</v>
      </c>
      <c r="E247" s="55">
        <v>4.5999999999999996</v>
      </c>
      <c r="F247" s="55">
        <v>0.28000000000000003</v>
      </c>
      <c r="G247" s="55">
        <v>63</v>
      </c>
      <c r="H247" s="55"/>
      <c r="I247" s="55">
        <v>227</v>
      </c>
      <c r="J247" s="58"/>
    </row>
    <row r="248" spans="1:10" ht="15.75" x14ac:dyDescent="0.25">
      <c r="A248" s="78"/>
      <c r="B248" s="71" t="s">
        <v>256</v>
      </c>
      <c r="C248" s="55">
        <v>60</v>
      </c>
      <c r="D248" s="55">
        <v>0.67</v>
      </c>
      <c r="E248" s="55">
        <v>3.7</v>
      </c>
      <c r="F248" s="55">
        <v>2.8</v>
      </c>
      <c r="G248" s="55">
        <v>47.46</v>
      </c>
      <c r="H248" s="55">
        <v>12.2</v>
      </c>
      <c r="I248" s="55">
        <v>14</v>
      </c>
      <c r="J248" s="58"/>
    </row>
    <row r="249" spans="1:10" ht="15.75" x14ac:dyDescent="0.25">
      <c r="A249" s="63"/>
      <c r="B249" s="71" t="s">
        <v>204</v>
      </c>
      <c r="C249" s="55">
        <v>50</v>
      </c>
      <c r="D249" s="55">
        <v>3.64</v>
      </c>
      <c r="E249" s="55">
        <v>6.26</v>
      </c>
      <c r="F249" s="55">
        <v>26.96</v>
      </c>
      <c r="G249" s="55">
        <v>179</v>
      </c>
      <c r="H249" s="55">
        <v>0.11</v>
      </c>
      <c r="I249" s="55">
        <v>452</v>
      </c>
      <c r="J249" s="58"/>
    </row>
    <row r="250" spans="1:10" ht="15.75" x14ac:dyDescent="0.25">
      <c r="A250" s="63"/>
      <c r="B250" s="55" t="s">
        <v>262</v>
      </c>
      <c r="C250" s="55">
        <v>180</v>
      </c>
      <c r="D250" s="55">
        <v>5.22</v>
      </c>
      <c r="E250" s="55">
        <v>4.5</v>
      </c>
      <c r="F250" s="55">
        <v>7.56</v>
      </c>
      <c r="G250" s="55">
        <v>92</v>
      </c>
      <c r="H250" s="55">
        <v>0.54</v>
      </c>
      <c r="I250" s="55">
        <v>420</v>
      </c>
      <c r="J250" s="58"/>
    </row>
    <row r="251" spans="1:10" ht="15.75" x14ac:dyDescent="0.25">
      <c r="A251" s="77" t="s">
        <v>167</v>
      </c>
      <c r="B251" s="55"/>
      <c r="C251" s="68">
        <f>C248+C249+C250+C247</f>
        <v>330</v>
      </c>
      <c r="D251" s="68">
        <f t="shared" ref="D251:H251" si="43">D248+D249+D250+D247</f>
        <v>14.610000000000001</v>
      </c>
      <c r="E251" s="68">
        <f t="shared" si="43"/>
        <v>19.060000000000002</v>
      </c>
      <c r="F251" s="68">
        <f t="shared" si="43"/>
        <v>37.6</v>
      </c>
      <c r="G251" s="68">
        <f t="shared" si="43"/>
        <v>381.46000000000004</v>
      </c>
      <c r="H251" s="68">
        <f t="shared" si="43"/>
        <v>12.849999999999998</v>
      </c>
      <c r="I251" s="55"/>
      <c r="J251" s="58"/>
    </row>
    <row r="252" spans="1:10" ht="31.5" x14ac:dyDescent="0.25">
      <c r="A252" s="69" t="s">
        <v>37</v>
      </c>
      <c r="B252" s="55"/>
      <c r="C252" s="68">
        <f>C235+C238+C246+C251</f>
        <v>1665</v>
      </c>
      <c r="D252" s="68">
        <f>D235+D238+D246+D251</f>
        <v>49.04</v>
      </c>
      <c r="E252" s="68">
        <f t="shared" ref="E252:H252" si="44">E235+E238+E246+E251</f>
        <v>58.460000000000008</v>
      </c>
      <c r="F252" s="68">
        <f t="shared" si="44"/>
        <v>218.76</v>
      </c>
      <c r="G252" s="68">
        <f t="shared" si="44"/>
        <v>1557.8200000000002</v>
      </c>
      <c r="H252" s="68">
        <f t="shared" si="44"/>
        <v>76.790000000000006</v>
      </c>
      <c r="I252" s="55"/>
      <c r="J252" s="58"/>
    </row>
    <row r="253" spans="1:10" ht="15.75" x14ac:dyDescent="0.25">
      <c r="A253" s="54"/>
      <c r="B253" s="54"/>
      <c r="C253" s="54"/>
      <c r="D253" s="54"/>
      <c r="E253" s="54"/>
      <c r="F253" s="54"/>
      <c r="G253" s="54"/>
      <c r="H253" s="54"/>
      <c r="I253" s="54"/>
      <c r="J253" s="58"/>
    </row>
    <row r="254" spans="1:10" ht="15.75" x14ac:dyDescent="0.25">
      <c r="A254" s="54"/>
      <c r="B254" s="54"/>
      <c r="C254" s="54"/>
      <c r="D254" s="54"/>
      <c r="E254" s="54"/>
      <c r="F254" s="54"/>
      <c r="G254" s="54"/>
      <c r="H254" s="54"/>
      <c r="I254" s="54"/>
      <c r="J254" s="58"/>
    </row>
    <row r="255" spans="1:10" ht="31.5" customHeight="1" thickBot="1" x14ac:dyDescent="0.3">
      <c r="A255" s="54"/>
      <c r="B255" s="54"/>
      <c r="C255" s="54"/>
      <c r="D255" s="54"/>
      <c r="E255" s="54"/>
      <c r="F255" s="54"/>
      <c r="G255" s="54"/>
      <c r="H255" s="54"/>
      <c r="I255" s="54"/>
      <c r="J255" s="58"/>
    </row>
    <row r="256" spans="1:10" ht="16.5" hidden="1" thickBot="1" x14ac:dyDescent="0.3">
      <c r="A256" s="54"/>
      <c r="B256" s="54"/>
      <c r="C256" s="54"/>
      <c r="D256" s="54"/>
      <c r="E256" s="54"/>
      <c r="F256" s="54"/>
      <c r="G256" s="54"/>
      <c r="H256" s="54"/>
      <c r="I256" s="54"/>
      <c r="J256" s="58"/>
    </row>
    <row r="257" spans="1:10" ht="16.5" hidden="1" thickBot="1" x14ac:dyDescent="0.3">
      <c r="A257" s="54"/>
      <c r="B257" s="54"/>
      <c r="C257" s="54"/>
      <c r="D257" s="54"/>
      <c r="E257" s="54"/>
      <c r="F257" s="54"/>
      <c r="G257" s="54"/>
      <c r="H257" s="54"/>
      <c r="I257" s="54"/>
      <c r="J257" s="58"/>
    </row>
    <row r="258" spans="1:10" ht="16.5" hidden="1" thickBot="1" x14ac:dyDescent="0.3">
      <c r="A258" s="54"/>
      <c r="B258" s="54"/>
      <c r="C258" s="54"/>
      <c r="D258" s="54"/>
      <c r="E258" s="54"/>
      <c r="F258" s="54"/>
      <c r="G258" s="54"/>
      <c r="H258" s="54"/>
      <c r="I258" s="54"/>
      <c r="J258" s="58"/>
    </row>
    <row r="259" spans="1:10" ht="16.5" hidden="1" thickBot="1" x14ac:dyDescent="0.3">
      <c r="A259" s="54"/>
      <c r="B259" s="54"/>
      <c r="C259" s="54"/>
      <c r="D259" s="54"/>
      <c r="E259" s="54"/>
      <c r="F259" s="54"/>
      <c r="G259" s="54"/>
      <c r="H259" s="54"/>
      <c r="I259" s="54"/>
      <c r="J259" s="58"/>
    </row>
    <row r="260" spans="1:10" ht="15.75" x14ac:dyDescent="0.25">
      <c r="A260" s="59" t="s">
        <v>0</v>
      </c>
      <c r="B260" s="59" t="s">
        <v>1</v>
      </c>
      <c r="C260" s="59" t="s">
        <v>3</v>
      </c>
      <c r="D260" s="60" t="s">
        <v>218</v>
      </c>
      <c r="E260" s="61" t="s">
        <v>5</v>
      </c>
      <c r="F260" s="61"/>
      <c r="G260" s="62" t="s">
        <v>9</v>
      </c>
      <c r="H260" s="59" t="s">
        <v>11</v>
      </c>
      <c r="I260" s="62" t="s">
        <v>13</v>
      </c>
      <c r="J260" s="58"/>
    </row>
    <row r="261" spans="1:10" ht="15.75" x14ac:dyDescent="0.25">
      <c r="A261" s="63"/>
      <c r="B261" s="63" t="s">
        <v>2</v>
      </c>
      <c r="C261" s="63"/>
      <c r="D261" s="64" t="s">
        <v>6</v>
      </c>
      <c r="E261" s="59" t="s">
        <v>7</v>
      </c>
      <c r="F261" s="65" t="s">
        <v>8</v>
      </c>
      <c r="G261" s="66" t="s">
        <v>10</v>
      </c>
      <c r="H261" s="63" t="s">
        <v>12</v>
      </c>
      <c r="I261" s="66" t="s">
        <v>14</v>
      </c>
      <c r="J261" s="58"/>
    </row>
    <row r="262" spans="1:10" ht="15.75" x14ac:dyDescent="0.25">
      <c r="A262" s="67" t="s">
        <v>224</v>
      </c>
      <c r="B262" s="56"/>
      <c r="C262" s="56"/>
      <c r="D262" s="56"/>
      <c r="E262" s="56"/>
      <c r="F262" s="56"/>
      <c r="G262" s="56"/>
      <c r="H262" s="56"/>
      <c r="I262" s="56"/>
      <c r="J262" s="58"/>
    </row>
    <row r="263" spans="1:10" ht="15.75" x14ac:dyDescent="0.25">
      <c r="A263" s="78" t="s">
        <v>16</v>
      </c>
      <c r="B263" s="75" t="s">
        <v>216</v>
      </c>
      <c r="C263" s="55">
        <v>200</v>
      </c>
      <c r="D263" s="55">
        <v>4.82</v>
      </c>
      <c r="E263" s="55">
        <v>5.08</v>
      </c>
      <c r="F263" s="55">
        <v>16.829999999999998</v>
      </c>
      <c r="G263" s="55">
        <v>132.4</v>
      </c>
      <c r="H263" s="55">
        <v>0.91</v>
      </c>
      <c r="I263" s="55">
        <v>101</v>
      </c>
      <c r="J263" s="58"/>
    </row>
    <row r="264" spans="1:10" ht="15.75" x14ac:dyDescent="0.25">
      <c r="A264" s="63"/>
      <c r="B264" s="54" t="s">
        <v>179</v>
      </c>
      <c r="C264" s="54">
        <v>35</v>
      </c>
      <c r="D264" s="54">
        <v>2.13</v>
      </c>
      <c r="E264" s="54">
        <v>6.56</v>
      </c>
      <c r="F264" s="54">
        <v>12.71</v>
      </c>
      <c r="G264" s="54">
        <v>118.32</v>
      </c>
      <c r="H264" s="54"/>
      <c r="I264" s="54">
        <v>1</v>
      </c>
      <c r="J264" s="58"/>
    </row>
    <row r="265" spans="1:10" ht="15.75" x14ac:dyDescent="0.25">
      <c r="A265" s="63"/>
      <c r="B265" s="55" t="s">
        <v>215</v>
      </c>
      <c r="C265" s="55">
        <v>180</v>
      </c>
      <c r="D265" s="55">
        <v>0.12</v>
      </c>
      <c r="E265" s="55">
        <v>0.02</v>
      </c>
      <c r="F265" s="55">
        <v>10.199999999999999</v>
      </c>
      <c r="G265" s="55">
        <v>41</v>
      </c>
      <c r="H265" s="55">
        <v>2.83</v>
      </c>
      <c r="I265" s="55">
        <v>412</v>
      </c>
      <c r="J265" s="58"/>
    </row>
    <row r="266" spans="1:10" ht="16.5" thickBot="1" x14ac:dyDescent="0.3">
      <c r="A266" s="63" t="s">
        <v>167</v>
      </c>
      <c r="B266" s="55"/>
      <c r="C266" s="68">
        <f>C263+C264+C265</f>
        <v>415</v>
      </c>
      <c r="D266" s="68">
        <f t="shared" ref="D266:H266" si="45">D263+D264+D265</f>
        <v>7.07</v>
      </c>
      <c r="E266" s="68">
        <f t="shared" si="45"/>
        <v>11.66</v>
      </c>
      <c r="F266" s="68">
        <f t="shared" si="45"/>
        <v>39.739999999999995</v>
      </c>
      <c r="G266" s="68">
        <f t="shared" si="45"/>
        <v>291.72000000000003</v>
      </c>
      <c r="H266" s="68">
        <f t="shared" si="45"/>
        <v>3.74</v>
      </c>
      <c r="I266" s="55"/>
      <c r="J266" s="58"/>
    </row>
    <row r="267" spans="1:10" ht="15.75" x14ac:dyDescent="0.25">
      <c r="A267" s="93" t="s">
        <v>22</v>
      </c>
      <c r="B267" s="55" t="s">
        <v>192</v>
      </c>
      <c r="C267" s="68">
        <v>105</v>
      </c>
      <c r="D267" s="68">
        <v>0.42</v>
      </c>
      <c r="E267" s="68">
        <v>0.42</v>
      </c>
      <c r="F267" s="68">
        <v>10.3</v>
      </c>
      <c r="G267" s="68">
        <v>46.2</v>
      </c>
      <c r="H267" s="68">
        <v>10.5</v>
      </c>
      <c r="I267" s="55">
        <v>386</v>
      </c>
      <c r="J267" s="58"/>
    </row>
    <row r="268" spans="1:10" ht="15.75" x14ac:dyDescent="0.25">
      <c r="A268" s="55"/>
      <c r="B268" s="55"/>
      <c r="C268" s="55"/>
      <c r="D268" s="68"/>
      <c r="E268" s="68"/>
      <c r="F268" s="68"/>
      <c r="G268" s="68"/>
      <c r="H268" s="68"/>
      <c r="I268" s="55"/>
      <c r="J268" s="58"/>
    </row>
    <row r="269" spans="1:10" ht="15.75" x14ac:dyDescent="0.25">
      <c r="A269" s="68" t="s">
        <v>17</v>
      </c>
      <c r="B269" s="55" t="s">
        <v>266</v>
      </c>
      <c r="C269" s="55">
        <v>60</v>
      </c>
      <c r="D269" s="55">
        <v>0.76</v>
      </c>
      <c r="E269" s="55">
        <v>4.25</v>
      </c>
      <c r="F269" s="55">
        <v>2.29</v>
      </c>
      <c r="G269" s="55">
        <v>50.45</v>
      </c>
      <c r="H269" s="55">
        <v>41.39</v>
      </c>
      <c r="I269" s="55">
        <v>17</v>
      </c>
      <c r="J269" s="58"/>
    </row>
    <row r="270" spans="1:10" ht="14.25" customHeight="1" x14ac:dyDescent="0.25">
      <c r="A270" s="63"/>
      <c r="B270" s="55" t="s">
        <v>209</v>
      </c>
      <c r="C270" s="55">
        <v>200</v>
      </c>
      <c r="D270" s="55">
        <v>1.68</v>
      </c>
      <c r="E270" s="55">
        <v>2.68</v>
      </c>
      <c r="F270" s="55">
        <v>9.6999999999999993</v>
      </c>
      <c r="G270" s="55">
        <v>69.8</v>
      </c>
      <c r="H270" s="55">
        <v>4.5999999999999996</v>
      </c>
      <c r="I270" s="55">
        <v>91</v>
      </c>
      <c r="J270" s="58"/>
    </row>
    <row r="271" spans="1:10" ht="15.75" x14ac:dyDescent="0.25">
      <c r="A271" s="63"/>
      <c r="B271" s="69" t="s">
        <v>208</v>
      </c>
      <c r="C271" s="55">
        <v>210</v>
      </c>
      <c r="D271" s="55">
        <v>22.26</v>
      </c>
      <c r="E271" s="55">
        <v>7.73</v>
      </c>
      <c r="F271" s="55">
        <v>35.69</v>
      </c>
      <c r="G271" s="55">
        <v>301</v>
      </c>
      <c r="H271" s="55">
        <v>1.01</v>
      </c>
      <c r="I271" s="55">
        <v>321</v>
      </c>
      <c r="J271" s="58"/>
    </row>
    <row r="272" spans="1:10" ht="15.75" x14ac:dyDescent="0.25">
      <c r="A272" s="63"/>
      <c r="B272" s="55" t="s">
        <v>217</v>
      </c>
      <c r="C272" s="55">
        <v>180</v>
      </c>
      <c r="D272" s="55">
        <v>0.4</v>
      </c>
      <c r="E272" s="55">
        <v>1.7999999999999999E-2</v>
      </c>
      <c r="F272" s="55">
        <v>24.97</v>
      </c>
      <c r="G272" s="55">
        <v>101.6</v>
      </c>
      <c r="H272" s="55">
        <v>0.36</v>
      </c>
      <c r="I272" s="55">
        <v>394</v>
      </c>
      <c r="J272" s="58"/>
    </row>
    <row r="273" spans="1:11" ht="15.75" x14ac:dyDescent="0.25">
      <c r="A273" s="63"/>
      <c r="B273" s="55" t="s">
        <v>178</v>
      </c>
      <c r="C273" s="55">
        <v>40</v>
      </c>
      <c r="D273" s="55">
        <v>3.1</v>
      </c>
      <c r="E273" s="55">
        <v>0.04</v>
      </c>
      <c r="F273" s="55">
        <v>18.899999999999999</v>
      </c>
      <c r="G273" s="55">
        <v>94.5</v>
      </c>
      <c r="H273" s="55"/>
      <c r="I273" s="55"/>
      <c r="J273" s="58"/>
      <c r="K273" t="s">
        <v>238</v>
      </c>
    </row>
    <row r="274" spans="1:11" ht="15.75" x14ac:dyDescent="0.25">
      <c r="A274" s="63"/>
      <c r="B274" s="55" t="s">
        <v>177</v>
      </c>
      <c r="C274" s="55">
        <v>35</v>
      </c>
      <c r="D274" s="55">
        <v>2.31</v>
      </c>
      <c r="E274" s="55">
        <v>0.4</v>
      </c>
      <c r="F274" s="55">
        <v>11.69</v>
      </c>
      <c r="G274" s="55">
        <v>60.9</v>
      </c>
      <c r="H274" s="55"/>
      <c r="I274" s="55"/>
      <c r="J274" s="58"/>
    </row>
    <row r="275" spans="1:11" ht="15.75" x14ac:dyDescent="0.25">
      <c r="A275" s="63"/>
      <c r="B275" s="55"/>
      <c r="C275" s="55"/>
      <c r="D275" s="55"/>
      <c r="E275" s="55"/>
      <c r="F275" s="55"/>
      <c r="G275" s="55"/>
      <c r="H275" s="55"/>
      <c r="I275" s="55"/>
      <c r="J275" s="58"/>
    </row>
    <row r="276" spans="1:11" ht="15.75" x14ac:dyDescent="0.25">
      <c r="A276" s="63" t="s">
        <v>167</v>
      </c>
      <c r="B276" s="55"/>
      <c r="C276" s="68">
        <f t="shared" ref="C276:H276" si="46">C269+C270+C271+C274+C275+C272+C273</f>
        <v>725</v>
      </c>
      <c r="D276" s="68">
        <f t="shared" si="46"/>
        <v>30.51</v>
      </c>
      <c r="E276" s="68">
        <f t="shared" si="46"/>
        <v>15.118</v>
      </c>
      <c r="F276" s="68">
        <f t="shared" si="46"/>
        <v>103.23999999999998</v>
      </c>
      <c r="G276" s="68">
        <f t="shared" si="46"/>
        <v>678.25</v>
      </c>
      <c r="H276" s="68">
        <f t="shared" si="46"/>
        <v>47.36</v>
      </c>
      <c r="I276" s="55"/>
      <c r="J276" s="58"/>
    </row>
    <row r="277" spans="1:11" ht="15.75" x14ac:dyDescent="0.25">
      <c r="A277" s="63"/>
      <c r="B277" s="55"/>
      <c r="C277" s="55"/>
      <c r="D277" s="68"/>
      <c r="E277" s="68"/>
      <c r="F277" s="68"/>
      <c r="G277" s="68"/>
      <c r="H277" s="68"/>
      <c r="I277" s="55"/>
      <c r="J277" s="58"/>
    </row>
    <row r="278" spans="1:11" ht="15.75" x14ac:dyDescent="0.25">
      <c r="A278" s="78" t="s">
        <v>18</v>
      </c>
      <c r="B278" s="55" t="s">
        <v>210</v>
      </c>
      <c r="C278" s="55">
        <v>80</v>
      </c>
      <c r="D278" s="55">
        <v>7.52</v>
      </c>
      <c r="E278" s="55">
        <v>13.46</v>
      </c>
      <c r="F278" s="55">
        <v>1.51</v>
      </c>
      <c r="G278" s="55">
        <v>157</v>
      </c>
      <c r="H278" s="55">
        <v>0.15</v>
      </c>
      <c r="I278" s="55">
        <v>229</v>
      </c>
      <c r="J278" s="58"/>
    </row>
    <row r="279" spans="1:11" ht="15.75" x14ac:dyDescent="0.25">
      <c r="A279" s="63"/>
      <c r="B279" s="55" t="s">
        <v>259</v>
      </c>
      <c r="C279" s="55">
        <v>60</v>
      </c>
      <c r="D279" s="55">
        <v>0.45</v>
      </c>
      <c r="E279" s="55">
        <v>3.65</v>
      </c>
      <c r="F279" s="55">
        <v>1.42</v>
      </c>
      <c r="G279" s="55">
        <v>40.380000000000003</v>
      </c>
      <c r="H279" s="55">
        <v>5.7</v>
      </c>
      <c r="I279" s="55">
        <v>13</v>
      </c>
      <c r="J279" s="58"/>
    </row>
    <row r="280" spans="1:11" ht="15.75" x14ac:dyDescent="0.25">
      <c r="A280" s="63"/>
      <c r="B280" s="55" t="s">
        <v>177</v>
      </c>
      <c r="C280" s="55">
        <v>5</v>
      </c>
      <c r="D280" s="55">
        <v>0.33</v>
      </c>
      <c r="E280" s="55">
        <v>0.06</v>
      </c>
      <c r="F280" s="55">
        <v>1.67</v>
      </c>
      <c r="G280" s="55">
        <v>8.6999999999999993</v>
      </c>
      <c r="H280" s="55"/>
      <c r="I280" s="55"/>
      <c r="J280" s="58"/>
    </row>
    <row r="281" spans="1:11" ht="15.75" x14ac:dyDescent="0.25">
      <c r="A281" s="63"/>
      <c r="B281" s="55" t="s">
        <v>180</v>
      </c>
      <c r="C281" s="55">
        <v>180</v>
      </c>
      <c r="D281" s="55">
        <v>2.85</v>
      </c>
      <c r="E281" s="55">
        <v>2.41</v>
      </c>
      <c r="F281" s="55">
        <v>14.36</v>
      </c>
      <c r="G281" s="55">
        <v>91</v>
      </c>
      <c r="H281" s="55">
        <v>1.17</v>
      </c>
      <c r="I281" s="55">
        <v>414</v>
      </c>
      <c r="J281" s="58"/>
    </row>
    <row r="282" spans="1:11" ht="15.75" x14ac:dyDescent="0.25">
      <c r="A282" s="63" t="s">
        <v>167</v>
      </c>
      <c r="B282" s="55"/>
      <c r="C282" s="68">
        <f>C278+C279+C280+C281</f>
        <v>325</v>
      </c>
      <c r="D282" s="68">
        <f t="shared" ref="D282:H282" si="47">D278+D279+D280+D281</f>
        <v>11.149999999999999</v>
      </c>
      <c r="E282" s="68">
        <f t="shared" si="47"/>
        <v>19.579999999999998</v>
      </c>
      <c r="F282" s="68">
        <f t="shared" si="47"/>
        <v>18.96</v>
      </c>
      <c r="G282" s="68">
        <f t="shared" si="47"/>
        <v>297.08</v>
      </c>
      <c r="H282" s="68">
        <f t="shared" si="47"/>
        <v>7.0200000000000005</v>
      </c>
      <c r="I282" s="55"/>
      <c r="J282" s="58"/>
    </row>
    <row r="283" spans="1:11" ht="31.5" x14ac:dyDescent="0.25">
      <c r="A283" s="69" t="s">
        <v>39</v>
      </c>
      <c r="B283" s="55"/>
      <c r="C283" s="68">
        <f t="shared" ref="C283:H283" si="48">C266+C267+C276+C282</f>
        <v>1570</v>
      </c>
      <c r="D283" s="68">
        <f t="shared" si="48"/>
        <v>49.15</v>
      </c>
      <c r="E283" s="68">
        <f t="shared" si="48"/>
        <v>46.777999999999999</v>
      </c>
      <c r="F283" s="68">
        <f t="shared" si="48"/>
        <v>172.23999999999998</v>
      </c>
      <c r="G283" s="68">
        <f t="shared" si="48"/>
        <v>1313.25</v>
      </c>
      <c r="H283" s="68">
        <f t="shared" si="48"/>
        <v>68.62</v>
      </c>
      <c r="I283" s="55"/>
      <c r="J283" s="58"/>
    </row>
    <row r="284" spans="1:11" ht="15.75" x14ac:dyDescent="0.25">
      <c r="A284" s="54"/>
      <c r="B284" s="54"/>
      <c r="C284" s="54"/>
      <c r="D284" s="54"/>
      <c r="E284" s="54"/>
      <c r="F284" s="54"/>
      <c r="G284" s="54"/>
      <c r="H284" s="54"/>
      <c r="I284" s="54"/>
      <c r="J284" s="58"/>
    </row>
    <row r="285" spans="1:11" ht="15.75" x14ac:dyDescent="0.25">
      <c r="A285" s="54"/>
      <c r="B285" s="54"/>
      <c r="C285" s="54"/>
      <c r="D285" s="54"/>
      <c r="E285" s="54"/>
      <c r="F285" s="54"/>
      <c r="G285" s="54"/>
      <c r="H285" s="54"/>
      <c r="I285" s="54"/>
      <c r="J285" s="58"/>
    </row>
    <row r="286" spans="1:11" ht="84" customHeight="1" thickBot="1" x14ac:dyDescent="0.3">
      <c r="A286" s="54"/>
      <c r="B286" s="54"/>
      <c r="C286" s="54"/>
      <c r="D286" s="54"/>
      <c r="E286" s="54"/>
      <c r="F286" s="54"/>
      <c r="G286" s="54"/>
      <c r="H286" s="54"/>
      <c r="I286" s="54"/>
      <c r="J286" s="58"/>
    </row>
    <row r="287" spans="1:11" ht="16.5" hidden="1" thickBot="1" x14ac:dyDescent="0.3">
      <c r="A287" s="54"/>
      <c r="B287" s="54"/>
      <c r="C287" s="54"/>
      <c r="D287" s="54"/>
      <c r="E287" s="54"/>
      <c r="F287" s="54"/>
      <c r="G287" s="54"/>
      <c r="H287" s="54"/>
      <c r="I287" s="54"/>
      <c r="J287" s="58"/>
    </row>
    <row r="288" spans="1:11" ht="16.5" hidden="1" thickBot="1" x14ac:dyDescent="0.3">
      <c r="A288" s="54"/>
      <c r="B288" s="54"/>
      <c r="C288" s="54"/>
      <c r="D288" s="54"/>
      <c r="E288" s="54"/>
      <c r="F288" s="54"/>
      <c r="G288" s="54"/>
      <c r="H288" s="54"/>
      <c r="I288" s="54"/>
      <c r="J288" s="58"/>
    </row>
    <row r="289" spans="1:10" ht="15.75" x14ac:dyDescent="0.25">
      <c r="A289" s="59" t="s">
        <v>0</v>
      </c>
      <c r="B289" s="59" t="s">
        <v>1</v>
      </c>
      <c r="C289" s="59" t="s">
        <v>3</v>
      </c>
      <c r="D289" s="60" t="s">
        <v>218</v>
      </c>
      <c r="E289" s="61" t="s">
        <v>5</v>
      </c>
      <c r="F289" s="61"/>
      <c r="G289" s="62" t="s">
        <v>9</v>
      </c>
      <c r="H289" s="59" t="s">
        <v>11</v>
      </c>
      <c r="I289" s="62" t="s">
        <v>13</v>
      </c>
      <c r="J289" s="58"/>
    </row>
    <row r="290" spans="1:10" ht="15.75" x14ac:dyDescent="0.25">
      <c r="A290" s="63"/>
      <c r="B290" s="63" t="s">
        <v>2</v>
      </c>
      <c r="C290" s="63"/>
      <c r="D290" s="64" t="s">
        <v>6</v>
      </c>
      <c r="E290" s="59" t="s">
        <v>7</v>
      </c>
      <c r="F290" s="65" t="s">
        <v>8</v>
      </c>
      <c r="G290" s="66" t="s">
        <v>10</v>
      </c>
      <c r="H290" s="63" t="s">
        <v>12</v>
      </c>
      <c r="I290" s="66" t="s">
        <v>14</v>
      </c>
      <c r="J290" s="58"/>
    </row>
    <row r="291" spans="1:10" ht="15.75" x14ac:dyDescent="0.25">
      <c r="A291" s="65" t="s">
        <v>203</v>
      </c>
      <c r="B291" s="56"/>
      <c r="C291" s="56"/>
      <c r="D291" s="56"/>
      <c r="E291" s="56"/>
      <c r="F291" s="56"/>
      <c r="G291" s="56"/>
      <c r="H291" s="56"/>
      <c r="I291" s="56"/>
      <c r="J291" s="58"/>
    </row>
    <row r="292" spans="1:10" ht="15.75" x14ac:dyDescent="0.25">
      <c r="A292" s="90" t="s">
        <v>16</v>
      </c>
      <c r="B292" s="71" t="s">
        <v>249</v>
      </c>
      <c r="C292" s="55">
        <v>210</v>
      </c>
      <c r="D292" s="55">
        <v>4.59</v>
      </c>
      <c r="E292" s="55">
        <v>4.9000000000000004</v>
      </c>
      <c r="F292" s="55">
        <v>31.26</v>
      </c>
      <c r="G292" s="55">
        <v>187</v>
      </c>
      <c r="H292" s="55"/>
      <c r="I292" s="55">
        <v>199</v>
      </c>
      <c r="J292" s="58"/>
    </row>
    <row r="293" spans="1:10" ht="15.75" x14ac:dyDescent="0.25">
      <c r="A293" s="63"/>
      <c r="B293" s="55" t="s">
        <v>173</v>
      </c>
      <c r="C293" s="55">
        <v>45</v>
      </c>
      <c r="D293" s="55">
        <v>4.7300000000000004</v>
      </c>
      <c r="E293" s="55">
        <v>6.88</v>
      </c>
      <c r="F293" s="55">
        <v>14.56</v>
      </c>
      <c r="G293" s="55">
        <v>139</v>
      </c>
      <c r="H293" s="55">
        <v>7.0000000000000007E-2</v>
      </c>
      <c r="I293" s="55">
        <v>3</v>
      </c>
      <c r="J293" s="58"/>
    </row>
    <row r="294" spans="1:10" ht="15.75" x14ac:dyDescent="0.25">
      <c r="A294" s="63"/>
      <c r="B294" s="55" t="s">
        <v>215</v>
      </c>
      <c r="C294" s="55">
        <v>180</v>
      </c>
      <c r="D294" s="55">
        <v>0.12</v>
      </c>
      <c r="E294" s="55">
        <v>0.02</v>
      </c>
      <c r="F294" s="55">
        <v>10.199999999999999</v>
      </c>
      <c r="G294" s="55">
        <v>41</v>
      </c>
      <c r="H294" s="55">
        <v>2.83</v>
      </c>
      <c r="I294" s="55">
        <v>412</v>
      </c>
      <c r="J294" s="58"/>
    </row>
    <row r="295" spans="1:10" ht="16.5" thickBot="1" x14ac:dyDescent="0.3">
      <c r="A295" s="76" t="s">
        <v>167</v>
      </c>
      <c r="B295" s="71"/>
      <c r="C295" s="68">
        <f>C292+C293+C294</f>
        <v>435</v>
      </c>
      <c r="D295" s="68">
        <f t="shared" ref="D295:H295" si="49">D292+D293+D294</f>
        <v>9.44</v>
      </c>
      <c r="E295" s="68">
        <f t="shared" si="49"/>
        <v>11.8</v>
      </c>
      <c r="F295" s="68">
        <f t="shared" si="49"/>
        <v>56.019999999999996</v>
      </c>
      <c r="G295" s="68">
        <f t="shared" si="49"/>
        <v>367</v>
      </c>
      <c r="H295" s="68">
        <f t="shared" si="49"/>
        <v>2.9</v>
      </c>
      <c r="I295" s="55"/>
      <c r="J295" s="58"/>
    </row>
    <row r="296" spans="1:10" ht="16.5" thickBot="1" x14ac:dyDescent="0.3">
      <c r="A296" s="91" t="s">
        <v>22</v>
      </c>
      <c r="B296" s="71" t="s">
        <v>191</v>
      </c>
      <c r="C296" s="55">
        <v>150</v>
      </c>
      <c r="D296" s="55">
        <v>0.75</v>
      </c>
      <c r="E296" s="55"/>
      <c r="F296" s="55">
        <v>15.15</v>
      </c>
      <c r="G296" s="55">
        <v>64</v>
      </c>
      <c r="H296" s="55">
        <v>3</v>
      </c>
      <c r="I296" s="55">
        <v>418</v>
      </c>
      <c r="J296" s="58"/>
    </row>
    <row r="297" spans="1:10" ht="16.5" thickBot="1" x14ac:dyDescent="0.3">
      <c r="A297" s="91"/>
      <c r="B297" s="71" t="s">
        <v>247</v>
      </c>
      <c r="C297" s="55">
        <v>20</v>
      </c>
      <c r="D297" s="55">
        <v>1.6</v>
      </c>
      <c r="E297" s="55">
        <v>8</v>
      </c>
      <c r="F297" s="55">
        <v>12.6</v>
      </c>
      <c r="G297" s="55">
        <v>86</v>
      </c>
      <c r="H297" s="55"/>
      <c r="I297" s="55"/>
      <c r="J297" s="58"/>
    </row>
    <row r="298" spans="1:10" ht="16.5" thickBot="1" x14ac:dyDescent="0.3">
      <c r="A298" s="70" t="s">
        <v>167</v>
      </c>
      <c r="B298" s="55"/>
      <c r="C298" s="68">
        <f>C296+C297</f>
        <v>170</v>
      </c>
      <c r="D298" s="68">
        <f t="shared" ref="D298:H298" si="50">D296+D297</f>
        <v>2.35</v>
      </c>
      <c r="E298" s="68">
        <f t="shared" si="50"/>
        <v>8</v>
      </c>
      <c r="F298" s="68">
        <f t="shared" si="50"/>
        <v>27.75</v>
      </c>
      <c r="G298" s="68">
        <f t="shared" si="50"/>
        <v>150</v>
      </c>
      <c r="H298" s="68">
        <f t="shared" si="50"/>
        <v>3</v>
      </c>
      <c r="I298" s="55"/>
      <c r="J298" s="58"/>
    </row>
    <row r="299" spans="1:10" ht="16.5" thickBot="1" x14ac:dyDescent="0.3">
      <c r="A299" s="91" t="s">
        <v>17</v>
      </c>
      <c r="B299" s="55" t="s">
        <v>261</v>
      </c>
      <c r="C299" s="55">
        <v>60</v>
      </c>
      <c r="D299" s="55">
        <v>0.59</v>
      </c>
      <c r="E299" s="55">
        <v>3.69</v>
      </c>
      <c r="F299" s="55">
        <v>2.2400000000000002</v>
      </c>
      <c r="G299" s="55">
        <v>44.51</v>
      </c>
      <c r="H299" s="55">
        <v>10.050000000000001</v>
      </c>
      <c r="I299" s="55">
        <v>15</v>
      </c>
      <c r="J299" s="58"/>
    </row>
    <row r="300" spans="1:10" ht="18.75" customHeight="1" x14ac:dyDescent="0.25">
      <c r="A300" s="63"/>
      <c r="B300" s="69" t="s">
        <v>231</v>
      </c>
      <c r="C300" s="55">
        <v>200</v>
      </c>
      <c r="D300" s="55">
        <v>1.6</v>
      </c>
      <c r="E300" s="55">
        <v>4.09</v>
      </c>
      <c r="F300" s="55">
        <v>13.54</v>
      </c>
      <c r="G300" s="55">
        <v>97.4</v>
      </c>
      <c r="H300" s="55">
        <v>6.03</v>
      </c>
      <c r="I300" s="55">
        <v>82</v>
      </c>
      <c r="J300" s="58"/>
    </row>
    <row r="301" spans="1:10" ht="13.5" customHeight="1" x14ac:dyDescent="0.25">
      <c r="A301" s="63"/>
      <c r="B301" s="55" t="s">
        <v>206</v>
      </c>
      <c r="C301" s="55">
        <v>80</v>
      </c>
      <c r="D301" s="55">
        <v>12.44</v>
      </c>
      <c r="E301" s="55">
        <v>9.24</v>
      </c>
      <c r="F301" s="55">
        <v>12.56</v>
      </c>
      <c r="G301" s="55">
        <v>183</v>
      </c>
      <c r="H301" s="55">
        <v>0.12</v>
      </c>
      <c r="I301" s="55">
        <v>299</v>
      </c>
      <c r="J301" s="58"/>
    </row>
    <row r="302" spans="1:10" ht="15.75" x14ac:dyDescent="0.25">
      <c r="A302" s="63"/>
      <c r="B302" s="55" t="s">
        <v>230</v>
      </c>
      <c r="C302" s="55">
        <v>140</v>
      </c>
      <c r="D302" s="55">
        <v>5.1100000000000003</v>
      </c>
      <c r="E302" s="55">
        <v>32.4</v>
      </c>
      <c r="F302" s="55">
        <v>24.53</v>
      </c>
      <c r="G302" s="55">
        <v>154</v>
      </c>
      <c r="H302" s="55"/>
      <c r="I302" s="55">
        <v>219</v>
      </c>
      <c r="J302" s="58"/>
    </row>
    <row r="303" spans="1:10" ht="15.75" x14ac:dyDescent="0.25">
      <c r="A303" s="63"/>
      <c r="B303" s="55" t="s">
        <v>232</v>
      </c>
      <c r="C303" s="73">
        <v>180</v>
      </c>
      <c r="D303" s="55">
        <v>0.27</v>
      </c>
      <c r="E303" s="55">
        <v>0.11</v>
      </c>
      <c r="F303" s="55">
        <v>19.920000000000002</v>
      </c>
      <c r="G303" s="55">
        <v>81.650000000000006</v>
      </c>
      <c r="H303" s="55">
        <v>23.2</v>
      </c>
      <c r="I303" s="55">
        <v>393</v>
      </c>
      <c r="J303" s="58"/>
    </row>
    <row r="304" spans="1:10" ht="15.75" x14ac:dyDescent="0.25">
      <c r="A304" s="63"/>
      <c r="B304" s="55" t="s">
        <v>178</v>
      </c>
      <c r="C304" s="55">
        <v>20</v>
      </c>
      <c r="D304" s="55">
        <v>2.2999999999999998</v>
      </c>
      <c r="E304" s="55">
        <v>0.03</v>
      </c>
      <c r="F304" s="55">
        <v>14</v>
      </c>
      <c r="G304" s="55">
        <v>70</v>
      </c>
      <c r="H304" s="55"/>
      <c r="I304" s="55"/>
      <c r="J304" s="58"/>
    </row>
    <row r="305" spans="1:10" ht="15.75" x14ac:dyDescent="0.25">
      <c r="A305" s="63"/>
      <c r="B305" s="55" t="s">
        <v>177</v>
      </c>
      <c r="C305" s="55">
        <v>40</v>
      </c>
      <c r="D305" s="55">
        <v>2.6</v>
      </c>
      <c r="E305" s="55">
        <v>0.4</v>
      </c>
      <c r="F305" s="55">
        <v>16</v>
      </c>
      <c r="G305" s="55">
        <v>76</v>
      </c>
      <c r="H305" s="55"/>
      <c r="I305" s="55"/>
      <c r="J305" s="58"/>
    </row>
    <row r="306" spans="1:10" ht="15.75" x14ac:dyDescent="0.25">
      <c r="A306" s="76" t="s">
        <v>167</v>
      </c>
      <c r="B306" s="71"/>
      <c r="C306" s="68">
        <f>C299+C300+C301+C302+C303+C304+C305</f>
        <v>720</v>
      </c>
      <c r="D306" s="68">
        <f>D299+D300+D301+D302+D303+D304+D305</f>
        <v>24.91</v>
      </c>
      <c r="E306" s="68">
        <f t="shared" ref="E306:H306" si="51">E299+E300+E301+E302+E303+E304+E305</f>
        <v>49.96</v>
      </c>
      <c r="F306" s="68">
        <f t="shared" si="51"/>
        <v>102.79</v>
      </c>
      <c r="G306" s="68">
        <f>G299+G300+G301+G302+G303+G304+G305</f>
        <v>706.56</v>
      </c>
      <c r="H306" s="68">
        <f t="shared" si="51"/>
        <v>39.400000000000006</v>
      </c>
      <c r="I306" s="55"/>
      <c r="J306" s="58"/>
    </row>
    <row r="307" spans="1:10" ht="15.75" x14ac:dyDescent="0.25">
      <c r="A307" s="90" t="s">
        <v>18</v>
      </c>
      <c r="B307" s="55" t="s">
        <v>260</v>
      </c>
      <c r="C307" s="55">
        <v>100</v>
      </c>
      <c r="D307" s="55">
        <v>13.61</v>
      </c>
      <c r="E307" s="55">
        <v>10.67</v>
      </c>
      <c r="F307" s="55">
        <v>14.63</v>
      </c>
      <c r="G307" s="55">
        <v>209</v>
      </c>
      <c r="H307" s="55">
        <v>1.33</v>
      </c>
      <c r="I307" s="55">
        <v>254</v>
      </c>
      <c r="J307" s="58"/>
    </row>
    <row r="308" spans="1:10" ht="15.75" x14ac:dyDescent="0.25">
      <c r="A308" s="63"/>
      <c r="B308" s="71" t="s">
        <v>241</v>
      </c>
      <c r="C308" s="55">
        <v>60</v>
      </c>
      <c r="D308" s="55">
        <v>0.75</v>
      </c>
      <c r="E308" s="55">
        <v>0.06</v>
      </c>
      <c r="F308" s="55">
        <v>6.97</v>
      </c>
      <c r="G308" s="55">
        <v>31.38</v>
      </c>
      <c r="H308" s="55">
        <v>2.88</v>
      </c>
      <c r="I308" s="55">
        <v>42</v>
      </c>
      <c r="J308" s="58"/>
    </row>
    <row r="309" spans="1:10" ht="15.75" x14ac:dyDescent="0.25">
      <c r="A309" s="63"/>
      <c r="B309" s="55" t="s">
        <v>262</v>
      </c>
      <c r="C309" s="55">
        <v>180</v>
      </c>
      <c r="D309" s="55">
        <v>5.22</v>
      </c>
      <c r="E309" s="55">
        <v>4.5</v>
      </c>
      <c r="F309" s="55">
        <v>7.56</v>
      </c>
      <c r="G309" s="55">
        <v>92</v>
      </c>
      <c r="H309" s="55">
        <v>0.54</v>
      </c>
      <c r="I309" s="55">
        <v>420</v>
      </c>
      <c r="J309" s="58"/>
    </row>
    <row r="310" spans="1:10" ht="15.75" x14ac:dyDescent="0.25">
      <c r="A310" s="63" t="s">
        <v>167</v>
      </c>
      <c r="B310" s="59"/>
      <c r="C310" s="78">
        <f>C307+C308+C309</f>
        <v>340</v>
      </c>
      <c r="D310" s="78">
        <f t="shared" ref="D310:H310" si="52">D307+D308+D309</f>
        <v>19.579999999999998</v>
      </c>
      <c r="E310" s="78">
        <f t="shared" si="52"/>
        <v>15.23</v>
      </c>
      <c r="F310" s="78">
        <f t="shared" si="52"/>
        <v>29.16</v>
      </c>
      <c r="G310" s="78">
        <f t="shared" si="52"/>
        <v>332.38</v>
      </c>
      <c r="H310" s="78">
        <f t="shared" si="52"/>
        <v>4.75</v>
      </c>
      <c r="I310" s="59"/>
      <c r="J310" s="58"/>
    </row>
    <row r="311" spans="1:10" ht="31.5" x14ac:dyDescent="0.25">
      <c r="A311" s="79" t="s">
        <v>41</v>
      </c>
      <c r="B311" s="59"/>
      <c r="C311" s="78">
        <f>C295+C298+C306+C310</f>
        <v>1665</v>
      </c>
      <c r="D311" s="78">
        <f t="shared" ref="D311:H311" si="53">D295+D298+D306+D310</f>
        <v>56.28</v>
      </c>
      <c r="E311" s="78">
        <f t="shared" si="53"/>
        <v>84.990000000000009</v>
      </c>
      <c r="F311" s="78">
        <f t="shared" si="53"/>
        <v>215.72</v>
      </c>
      <c r="G311" s="78">
        <f t="shared" si="53"/>
        <v>1555.94</v>
      </c>
      <c r="H311" s="78">
        <f t="shared" si="53"/>
        <v>50.050000000000004</v>
      </c>
      <c r="I311" s="59"/>
      <c r="J311" s="58"/>
    </row>
    <row r="312" spans="1:10" ht="47.25" x14ac:dyDescent="0.25">
      <c r="A312" s="69" t="s">
        <v>72</v>
      </c>
      <c r="B312" s="55"/>
      <c r="C312" s="68">
        <f t="shared" ref="C312:H312" si="54">(C27+C58+C89+C121+C152+C185+C215+C252+C283+C311)/10</f>
        <v>1627.5</v>
      </c>
      <c r="D312" s="68">
        <f t="shared" si="54"/>
        <v>51.725000000000001</v>
      </c>
      <c r="E312" s="68">
        <f t="shared" si="54"/>
        <v>58.562599999999996</v>
      </c>
      <c r="F312" s="68">
        <f t="shared" si="54"/>
        <v>198.56800000000001</v>
      </c>
      <c r="G312" s="68">
        <f t="shared" si="54"/>
        <v>1460.6209999999999</v>
      </c>
      <c r="H312" s="68">
        <f t="shared" si="54"/>
        <v>62.789000000000001</v>
      </c>
      <c r="I312" s="55"/>
      <c r="J312" s="58"/>
    </row>
    <row r="313" spans="1:10" ht="94.5" x14ac:dyDescent="0.25">
      <c r="A313" s="69" t="s">
        <v>73</v>
      </c>
      <c r="B313" s="69"/>
      <c r="C313" s="69"/>
      <c r="D313" s="55">
        <f>D312*100/G312</f>
        <v>3.5413019530733849</v>
      </c>
      <c r="E313" s="55">
        <f>E312*100/G312</f>
        <v>4.0094316047763243</v>
      </c>
      <c r="F313" s="55">
        <f>F312*100/G312</f>
        <v>13.594765514120366</v>
      </c>
      <c r="G313" s="55"/>
      <c r="H313" s="55"/>
      <c r="I313" s="55"/>
      <c r="J313" s="58"/>
    </row>
    <row r="314" spans="1:10" ht="15.75" x14ac:dyDescent="0.25">
      <c r="A314" s="54"/>
      <c r="B314" s="54"/>
      <c r="C314" s="54"/>
      <c r="D314" s="69"/>
      <c r="E314" s="54"/>
      <c r="F314" s="54"/>
      <c r="G314" s="54"/>
      <c r="H314" s="54"/>
      <c r="I314" s="54"/>
      <c r="J314" s="58"/>
    </row>
    <row r="315" spans="1:10" ht="15.75" x14ac:dyDescent="0.25">
      <c r="A315" s="54"/>
      <c r="B315" s="54"/>
      <c r="C315" s="54"/>
      <c r="D315" s="54"/>
      <c r="E315" s="54"/>
      <c r="F315" s="54"/>
      <c r="G315" s="54"/>
      <c r="H315" s="54"/>
      <c r="I315" s="54"/>
      <c r="J315" s="58"/>
    </row>
    <row r="316" spans="1:10" x14ac:dyDescent="0.25">
      <c r="A316" s="37"/>
      <c r="B316" s="37"/>
      <c r="C316" s="37"/>
      <c r="D316" s="37"/>
      <c r="E316" s="37"/>
      <c r="F316" s="37"/>
      <c r="G316" s="37"/>
      <c r="H316" s="37"/>
      <c r="I316" s="37"/>
    </row>
    <row r="317" spans="1:10" x14ac:dyDescent="0.25">
      <c r="A317" s="37"/>
      <c r="B317" s="37"/>
      <c r="C317" s="37"/>
      <c r="D317" s="37"/>
      <c r="E317" s="37"/>
      <c r="F317" s="37"/>
      <c r="G317" s="37"/>
      <c r="H317" s="37"/>
      <c r="I317" s="37"/>
    </row>
    <row r="318" spans="1:10" x14ac:dyDescent="0.25">
      <c r="A318" s="37"/>
      <c r="B318" s="37"/>
      <c r="C318" s="37"/>
      <c r="D318" s="37"/>
      <c r="E318" s="37"/>
      <c r="F318" s="37"/>
      <c r="G318" s="37"/>
      <c r="H318" s="37"/>
      <c r="I318" s="37"/>
    </row>
    <row r="319" spans="1:10" x14ac:dyDescent="0.25">
      <c r="A319" s="37"/>
      <c r="B319" s="37"/>
      <c r="C319" s="37"/>
      <c r="D319" s="37"/>
      <c r="E319" s="37"/>
      <c r="F319" s="37"/>
      <c r="G319" s="37"/>
      <c r="H319" s="37"/>
      <c r="I319" s="37"/>
    </row>
    <row r="320" spans="1:10" x14ac:dyDescent="0.25">
      <c r="A320" s="37"/>
      <c r="B320" s="37"/>
      <c r="C320" s="37"/>
      <c r="D320" s="37"/>
      <c r="E320" s="37"/>
      <c r="F320" s="37"/>
      <c r="G320" s="37"/>
      <c r="H320" s="37"/>
      <c r="I320" s="37"/>
    </row>
    <row r="321" spans="1:9" x14ac:dyDescent="0.25">
      <c r="A321" s="37"/>
      <c r="B321" s="37"/>
      <c r="C321" s="37"/>
      <c r="D321" s="37"/>
      <c r="E321" s="37"/>
      <c r="F321" s="37"/>
      <c r="G321" s="37"/>
      <c r="H321" s="37"/>
      <c r="I321" s="37"/>
    </row>
    <row r="322" spans="1:9" x14ac:dyDescent="0.25">
      <c r="A322" s="37"/>
      <c r="B322" s="37"/>
      <c r="C322" s="37"/>
      <c r="D322" s="37"/>
      <c r="E322" s="37"/>
      <c r="F322" s="37"/>
      <c r="G322" s="37"/>
      <c r="H322" s="37"/>
      <c r="I322" s="37"/>
    </row>
    <row r="323" spans="1:9" x14ac:dyDescent="0.25">
      <c r="A323" s="37"/>
      <c r="B323" s="37"/>
      <c r="C323" s="37"/>
      <c r="D323" s="37"/>
      <c r="E323" s="37"/>
      <c r="F323" s="37"/>
      <c r="G323" s="37"/>
      <c r="H323" s="37"/>
      <c r="I323" s="37"/>
    </row>
    <row r="324" spans="1:9" x14ac:dyDescent="0.25">
      <c r="A324" s="37"/>
      <c r="B324" s="37"/>
      <c r="C324" s="37"/>
      <c r="D324" s="37"/>
      <c r="E324" s="37"/>
      <c r="F324" s="37"/>
      <c r="G324" s="37"/>
      <c r="H324" s="37"/>
      <c r="I324" s="37"/>
    </row>
    <row r="325" spans="1:9" x14ac:dyDescent="0.25">
      <c r="A325" s="37"/>
      <c r="B325" s="37"/>
      <c r="C325" s="37"/>
      <c r="D325" s="37"/>
      <c r="E325" s="37"/>
      <c r="F325" s="37"/>
      <c r="G325" s="37"/>
      <c r="H325" s="37"/>
      <c r="I325" s="37"/>
    </row>
    <row r="326" spans="1:9" x14ac:dyDescent="0.25">
      <c r="A326" s="37"/>
      <c r="B326" s="37"/>
      <c r="C326" s="37"/>
      <c r="D326" s="37"/>
      <c r="E326" s="37"/>
      <c r="F326" s="37"/>
      <c r="G326" s="37"/>
      <c r="H326" s="37"/>
      <c r="I326" s="37"/>
    </row>
    <row r="327" spans="1:9" x14ac:dyDescent="0.25">
      <c r="A327" s="37"/>
      <c r="B327" s="37"/>
      <c r="C327" s="37"/>
      <c r="D327" s="37"/>
      <c r="E327" s="37"/>
      <c r="F327" s="37"/>
      <c r="G327" s="37"/>
      <c r="H327" s="37"/>
      <c r="I327" s="37"/>
    </row>
    <row r="328" spans="1:9" x14ac:dyDescent="0.25">
      <c r="A328" s="37"/>
      <c r="B328" s="37"/>
      <c r="C328" s="37"/>
      <c r="D328" s="37"/>
      <c r="E328" s="37"/>
      <c r="F328" s="37"/>
      <c r="G328" s="37"/>
      <c r="H328" s="37"/>
      <c r="I328" s="37"/>
    </row>
    <row r="329" spans="1:9" x14ac:dyDescent="0.25">
      <c r="A329" s="37"/>
      <c r="B329" s="37"/>
      <c r="C329" s="37"/>
      <c r="D329" s="37"/>
      <c r="E329" s="37"/>
      <c r="F329" s="37"/>
      <c r="G329" s="37"/>
      <c r="H329" s="37"/>
      <c r="I329" s="37"/>
    </row>
    <row r="330" spans="1:9" x14ac:dyDescent="0.25">
      <c r="A330" s="37"/>
      <c r="B330" s="37"/>
      <c r="C330" s="37"/>
      <c r="D330" s="37"/>
      <c r="E330" s="37"/>
      <c r="F330" s="37"/>
      <c r="G330" s="37"/>
      <c r="H330" s="37"/>
      <c r="I330" s="37"/>
    </row>
    <row r="331" spans="1:9" x14ac:dyDescent="0.25">
      <c r="A331" s="37"/>
      <c r="B331" s="37"/>
      <c r="C331" s="37"/>
      <c r="D331" s="37"/>
      <c r="E331" s="37"/>
      <c r="F331" s="37"/>
      <c r="G331" s="37"/>
      <c r="H331" s="37"/>
      <c r="I331" s="37"/>
    </row>
    <row r="332" spans="1:9" x14ac:dyDescent="0.25">
      <c r="A332" s="37"/>
      <c r="B332" s="37"/>
      <c r="C332" s="37"/>
      <c r="D332" s="37"/>
      <c r="E332" s="37"/>
      <c r="F332" s="37"/>
      <c r="G332" s="37"/>
      <c r="H332" s="37"/>
      <c r="I332" s="37"/>
    </row>
    <row r="333" spans="1:9" x14ac:dyDescent="0.25">
      <c r="A333" s="37"/>
      <c r="B333" s="37"/>
      <c r="C333" s="37"/>
      <c r="D333" s="37"/>
      <c r="E333" s="37"/>
      <c r="F333" s="37"/>
      <c r="G333" s="37"/>
      <c r="H333" s="37"/>
      <c r="I333" s="37"/>
    </row>
    <row r="334" spans="1:9" x14ac:dyDescent="0.25">
      <c r="A334" s="37"/>
      <c r="B334" s="37"/>
      <c r="C334" s="37"/>
      <c r="D334" s="37"/>
      <c r="E334" s="37"/>
      <c r="F334" s="37"/>
      <c r="G334" s="37"/>
      <c r="H334" s="37"/>
      <c r="I334" s="37"/>
    </row>
    <row r="335" spans="1:9" x14ac:dyDescent="0.25">
      <c r="A335" s="37"/>
      <c r="B335" s="37"/>
      <c r="C335" s="37"/>
      <c r="D335" s="37"/>
      <c r="E335" s="37"/>
      <c r="F335" s="37"/>
      <c r="G335" s="37"/>
      <c r="H335" s="37"/>
      <c r="I335" s="37"/>
    </row>
    <row r="336" spans="1:9" x14ac:dyDescent="0.25">
      <c r="A336" s="37"/>
      <c r="B336" s="37"/>
      <c r="C336" s="37"/>
      <c r="D336" s="37"/>
      <c r="E336" s="37"/>
      <c r="F336" s="37"/>
      <c r="G336" s="37"/>
      <c r="H336" s="37"/>
      <c r="I336" s="37"/>
    </row>
    <row r="337" spans="1:9" x14ac:dyDescent="0.25">
      <c r="A337" s="37"/>
      <c r="B337" s="37"/>
      <c r="C337" s="37"/>
      <c r="D337" s="37"/>
      <c r="E337" s="37"/>
      <c r="F337" s="37"/>
      <c r="G337" s="37"/>
      <c r="H337" s="37"/>
      <c r="I337" s="37"/>
    </row>
    <row r="338" spans="1:9" x14ac:dyDescent="0.25">
      <c r="A338" s="37"/>
      <c r="B338" s="37"/>
      <c r="C338" s="37"/>
      <c r="D338" s="37"/>
      <c r="E338" s="37"/>
      <c r="F338" s="37"/>
      <c r="G338" s="37"/>
      <c r="H338" s="37"/>
      <c r="I338" s="37"/>
    </row>
    <row r="339" spans="1:9" x14ac:dyDescent="0.25">
      <c r="A339" s="37"/>
      <c r="B339" s="37"/>
      <c r="C339" s="37"/>
      <c r="D339" s="37"/>
      <c r="E339" s="37"/>
      <c r="F339" s="37"/>
      <c r="G339" s="37"/>
      <c r="H339" s="37"/>
      <c r="I339" s="37"/>
    </row>
    <row r="340" spans="1:9" x14ac:dyDescent="0.25">
      <c r="A340" s="37"/>
      <c r="B340" s="37"/>
      <c r="C340" s="37"/>
      <c r="D340" s="37"/>
      <c r="E340" s="37"/>
      <c r="F340" s="37"/>
      <c r="G340" s="37"/>
      <c r="H340" s="37"/>
      <c r="I340" s="37"/>
    </row>
    <row r="341" spans="1:9" x14ac:dyDescent="0.25">
      <c r="A341" s="37"/>
      <c r="B341" s="37"/>
      <c r="C341" s="37"/>
      <c r="D341" s="37"/>
      <c r="E341" s="37"/>
      <c r="F341" s="37"/>
      <c r="G341" s="37"/>
      <c r="H341" s="37"/>
      <c r="I341" s="37"/>
    </row>
    <row r="342" spans="1:9" x14ac:dyDescent="0.25">
      <c r="A342" s="37"/>
      <c r="B342" s="37"/>
      <c r="C342" s="37"/>
      <c r="D342" s="37"/>
      <c r="E342" s="37"/>
      <c r="F342" s="37"/>
      <c r="G342" s="37"/>
      <c r="H342" s="37"/>
      <c r="I342" s="37"/>
    </row>
    <row r="343" spans="1:9" x14ac:dyDescent="0.25">
      <c r="A343" s="37"/>
      <c r="B343" s="37"/>
      <c r="C343" s="37"/>
      <c r="D343" s="37"/>
      <c r="E343" s="37"/>
      <c r="F343" s="37"/>
      <c r="G343" s="37"/>
      <c r="H343" s="37"/>
      <c r="I343" s="37"/>
    </row>
    <row r="344" spans="1:9" x14ac:dyDescent="0.25">
      <c r="A344" s="37"/>
      <c r="B344" s="37"/>
      <c r="C344" s="37"/>
      <c r="D344" s="37"/>
      <c r="E344" s="37"/>
      <c r="F344" s="37"/>
      <c r="G344" s="37"/>
      <c r="H344" s="37"/>
      <c r="I344" s="37"/>
    </row>
    <row r="345" spans="1:9" x14ac:dyDescent="0.25">
      <c r="A345" s="37"/>
      <c r="B345" s="37"/>
      <c r="C345" s="37"/>
      <c r="D345" s="37"/>
      <c r="E345" s="37"/>
      <c r="F345" s="37"/>
      <c r="G345" s="37"/>
      <c r="H345" s="37"/>
      <c r="I345" s="37"/>
    </row>
    <row r="346" spans="1:9" x14ac:dyDescent="0.25">
      <c r="A346" s="37"/>
      <c r="B346" s="37"/>
      <c r="C346" s="37"/>
      <c r="D346" s="37"/>
      <c r="E346" s="37"/>
      <c r="F346" s="37"/>
      <c r="G346" s="37"/>
      <c r="H346" s="37"/>
      <c r="I346" s="37"/>
    </row>
    <row r="347" spans="1:9" x14ac:dyDescent="0.25">
      <c r="A347" s="37"/>
      <c r="B347" s="37"/>
      <c r="C347" s="37"/>
      <c r="D347" s="37"/>
      <c r="E347" s="37"/>
      <c r="F347" s="37"/>
      <c r="G347" s="37"/>
      <c r="H347" s="37"/>
      <c r="I347" s="37"/>
    </row>
    <row r="348" spans="1:9" x14ac:dyDescent="0.25">
      <c r="A348" s="37"/>
      <c r="B348" s="37"/>
      <c r="C348" s="37"/>
      <c r="D348" s="37"/>
      <c r="E348" s="37"/>
      <c r="F348" s="37"/>
      <c r="G348" s="37"/>
      <c r="H348" s="37"/>
      <c r="I348" s="37"/>
    </row>
    <row r="349" spans="1:9" x14ac:dyDescent="0.25">
      <c r="A349" s="37"/>
      <c r="B349" s="37"/>
      <c r="C349" s="37"/>
      <c r="D349" s="37"/>
      <c r="E349" s="37"/>
      <c r="F349" s="37"/>
      <c r="G349" s="37"/>
      <c r="H349" s="37"/>
      <c r="I349" s="37"/>
    </row>
    <row r="350" spans="1:9" x14ac:dyDescent="0.25">
      <c r="A350" s="37"/>
      <c r="B350" s="37"/>
      <c r="C350" s="37"/>
      <c r="D350" s="37"/>
      <c r="E350" s="37"/>
      <c r="F350" s="37"/>
      <c r="G350" s="37"/>
      <c r="H350" s="37"/>
      <c r="I350" s="37"/>
    </row>
    <row r="351" spans="1:9" x14ac:dyDescent="0.25">
      <c r="A351" s="37"/>
      <c r="B351" s="37"/>
      <c r="C351" s="37"/>
      <c r="D351" s="37"/>
      <c r="E351" s="37"/>
      <c r="F351" s="37"/>
      <c r="G351" s="37"/>
      <c r="H351" s="37"/>
      <c r="I351" s="37"/>
    </row>
    <row r="352" spans="1:9" x14ac:dyDescent="0.25">
      <c r="A352" s="37"/>
      <c r="B352" s="37"/>
      <c r="C352" s="37"/>
      <c r="D352" s="37"/>
      <c r="E352" s="37"/>
      <c r="F352" s="37"/>
      <c r="G352" s="37"/>
      <c r="H352" s="37"/>
      <c r="I352" s="37"/>
    </row>
    <row r="353" spans="1:9" x14ac:dyDescent="0.25">
      <c r="A353" s="37"/>
      <c r="B353" s="37"/>
      <c r="C353" s="37"/>
      <c r="D353" s="37"/>
      <c r="E353" s="37"/>
      <c r="F353" s="37"/>
      <c r="G353" s="37"/>
      <c r="H353" s="37"/>
      <c r="I353" s="37"/>
    </row>
    <row r="354" spans="1:9" x14ac:dyDescent="0.25">
      <c r="A354" s="37"/>
      <c r="B354" s="37"/>
      <c r="C354" s="37"/>
      <c r="D354" s="37"/>
      <c r="E354" s="37"/>
      <c r="F354" s="37"/>
      <c r="G354" s="37"/>
      <c r="H354" s="37"/>
      <c r="I354" s="37"/>
    </row>
    <row r="355" spans="1:9" x14ac:dyDescent="0.25">
      <c r="A355" s="37"/>
      <c r="B355" s="37"/>
      <c r="C355" s="37"/>
      <c r="D355" s="37"/>
      <c r="E355" s="37"/>
      <c r="F355" s="37"/>
      <c r="G355" s="37"/>
      <c r="H355" s="37"/>
      <c r="I355" s="37"/>
    </row>
    <row r="356" spans="1:9" x14ac:dyDescent="0.25">
      <c r="A356" s="37"/>
      <c r="B356" s="37"/>
      <c r="C356" s="37"/>
      <c r="D356" s="37"/>
      <c r="E356" s="37"/>
      <c r="F356" s="37"/>
      <c r="G356" s="37"/>
      <c r="H356" s="37"/>
      <c r="I356" s="37"/>
    </row>
    <row r="357" spans="1:9" x14ac:dyDescent="0.25">
      <c r="A357" s="37"/>
      <c r="B357" s="37"/>
      <c r="C357" s="37"/>
      <c r="D357" s="37"/>
      <c r="E357" s="37"/>
      <c r="F357" s="37"/>
      <c r="G357" s="37"/>
      <c r="H357" s="37"/>
      <c r="I357" s="37"/>
    </row>
    <row r="358" spans="1:9" x14ac:dyDescent="0.25">
      <c r="A358" s="37"/>
      <c r="B358" s="37"/>
      <c r="C358" s="37"/>
      <c r="D358" s="37"/>
      <c r="E358" s="37"/>
      <c r="F358" s="37"/>
      <c r="G358" s="37"/>
      <c r="H358" s="37"/>
      <c r="I358" s="37"/>
    </row>
    <row r="359" spans="1:9" x14ac:dyDescent="0.25">
      <c r="A359" s="37"/>
      <c r="B359" s="37"/>
      <c r="C359" s="37"/>
      <c r="D359" s="37"/>
      <c r="E359" s="37"/>
      <c r="F359" s="37"/>
      <c r="G359" s="37"/>
      <c r="H359" s="37"/>
      <c r="I359" s="37"/>
    </row>
    <row r="360" spans="1:9" x14ac:dyDescent="0.25">
      <c r="A360" s="37"/>
      <c r="B360" s="37"/>
      <c r="C360" s="37"/>
      <c r="D360" s="37"/>
      <c r="E360" s="37"/>
      <c r="F360" s="37"/>
      <c r="G360" s="37"/>
      <c r="H360" s="37"/>
      <c r="I360" s="37"/>
    </row>
    <row r="361" spans="1:9" ht="15.75" x14ac:dyDescent="0.25">
      <c r="A361" s="54"/>
      <c r="B361" s="54"/>
      <c r="C361" s="54"/>
      <c r="D361" s="37"/>
      <c r="E361" s="54"/>
      <c r="F361" s="54"/>
      <c r="G361" s="54"/>
      <c r="H361" s="54"/>
      <c r="I361" s="54"/>
    </row>
    <row r="362" spans="1:9" ht="15.75" x14ac:dyDescent="0.25">
      <c r="A362" s="54"/>
      <c r="B362" s="54"/>
      <c r="C362" s="54"/>
      <c r="D362" s="54"/>
      <c r="E362" s="54"/>
      <c r="F362" s="54"/>
      <c r="G362" s="54"/>
      <c r="H362" s="54"/>
      <c r="I362" s="54"/>
    </row>
    <row r="363" spans="1:9" ht="15.75" x14ac:dyDescent="0.25">
      <c r="A363" s="54"/>
      <c r="B363" s="54"/>
      <c r="C363" s="54"/>
      <c r="D363" s="54"/>
      <c r="E363" s="54"/>
      <c r="F363" s="54"/>
      <c r="G363" s="54"/>
      <c r="H363" s="54"/>
      <c r="I363" s="54"/>
    </row>
    <row r="364" spans="1:9" ht="15.75" x14ac:dyDescent="0.25">
      <c r="A364" s="54"/>
      <c r="B364" s="54"/>
      <c r="C364" s="54"/>
      <c r="D364" s="54"/>
      <c r="E364" s="54"/>
      <c r="F364" s="54"/>
      <c r="G364" s="54"/>
      <c r="H364" s="54"/>
      <c r="I364" s="54"/>
    </row>
    <row r="365" spans="1:9" ht="15.75" x14ac:dyDescent="0.25">
      <c r="A365" s="54"/>
      <c r="B365" s="54"/>
      <c r="C365" s="54"/>
      <c r="D365" s="54"/>
      <c r="E365" s="54"/>
      <c r="F365" s="54"/>
      <c r="G365" s="54"/>
      <c r="H365" s="54"/>
      <c r="I365" s="54"/>
    </row>
    <row r="366" spans="1:9" ht="15.75" x14ac:dyDescent="0.25">
      <c r="A366" s="54"/>
      <c r="B366" s="54"/>
      <c r="C366" s="54"/>
      <c r="D366" s="54"/>
      <c r="E366" s="54"/>
      <c r="F366" s="54"/>
      <c r="G366" s="54"/>
      <c r="H366" s="54"/>
      <c r="I366" s="54"/>
    </row>
    <row r="367" spans="1:9" ht="15.75" x14ac:dyDescent="0.25">
      <c r="A367" s="54"/>
      <c r="B367" s="54"/>
      <c r="C367" s="54"/>
      <c r="D367" s="54"/>
      <c r="E367" s="54"/>
      <c r="F367" s="54"/>
      <c r="G367" s="54"/>
      <c r="H367" s="54"/>
      <c r="I367" s="54"/>
    </row>
    <row r="368" spans="1:9" ht="15.75" x14ac:dyDescent="0.25">
      <c r="A368" s="54"/>
      <c r="B368" s="54"/>
      <c r="C368" s="54"/>
      <c r="D368" s="54"/>
      <c r="E368" s="54"/>
      <c r="F368" s="54"/>
      <c r="G368" s="54"/>
      <c r="H368" s="54"/>
      <c r="I368" s="54"/>
    </row>
    <row r="369" spans="1:9" ht="15.75" x14ac:dyDescent="0.25">
      <c r="A369" s="54"/>
      <c r="B369" s="54"/>
      <c r="C369" s="54"/>
      <c r="D369" s="54"/>
      <c r="E369" s="54"/>
      <c r="F369" s="54"/>
      <c r="G369" s="54"/>
      <c r="H369" s="54"/>
      <c r="I369" s="54"/>
    </row>
    <row r="370" spans="1:9" ht="15.75" x14ac:dyDescent="0.25">
      <c r="A370" s="54"/>
      <c r="B370" s="54"/>
      <c r="C370" s="54"/>
      <c r="D370" s="54"/>
      <c r="E370" s="54"/>
      <c r="F370" s="54"/>
      <c r="G370" s="54"/>
      <c r="H370" s="54"/>
      <c r="I370" s="54"/>
    </row>
    <row r="371" spans="1:9" ht="15.75" x14ac:dyDescent="0.25">
      <c r="A371" s="54"/>
      <c r="B371" s="54"/>
      <c r="C371" s="54"/>
      <c r="D371" s="54"/>
      <c r="E371" s="54"/>
      <c r="F371" s="54"/>
      <c r="G371" s="54"/>
      <c r="H371" s="54"/>
      <c r="I371" s="54"/>
    </row>
    <row r="372" spans="1:9" ht="15.75" x14ac:dyDescent="0.25">
      <c r="A372" s="54"/>
      <c r="B372" s="54"/>
      <c r="C372" s="54"/>
      <c r="D372" s="54"/>
      <c r="E372" s="54"/>
      <c r="F372" s="54"/>
      <c r="G372" s="54"/>
      <c r="H372" s="54"/>
      <c r="I372" s="54"/>
    </row>
    <row r="373" spans="1:9" ht="15.75" x14ac:dyDescent="0.25">
      <c r="A373" s="54"/>
      <c r="B373" s="54"/>
      <c r="C373" s="54"/>
      <c r="D373" s="54"/>
      <c r="E373" s="54"/>
      <c r="F373" s="54"/>
      <c r="G373" s="54"/>
      <c r="H373" s="54"/>
      <c r="I373" s="54"/>
    </row>
    <row r="374" spans="1:9" ht="15.75" x14ac:dyDescent="0.25">
      <c r="A374" s="54"/>
      <c r="B374" s="54"/>
      <c r="C374" s="54"/>
      <c r="D374" s="54"/>
      <c r="E374" s="54"/>
      <c r="F374" s="54"/>
      <c r="G374" s="54"/>
      <c r="H374" s="54"/>
      <c r="I374" s="54"/>
    </row>
    <row r="375" spans="1:9" ht="15.75" x14ac:dyDescent="0.25">
      <c r="A375" s="54"/>
      <c r="B375" s="54"/>
      <c r="C375" s="54"/>
      <c r="D375" s="54"/>
      <c r="E375" s="54"/>
      <c r="F375" s="54"/>
      <c r="G375" s="54"/>
      <c r="H375" s="54"/>
      <c r="I375" s="54"/>
    </row>
    <row r="376" spans="1:9" ht="15.75" x14ac:dyDescent="0.25">
      <c r="A376" s="54"/>
      <c r="B376" s="54"/>
      <c r="C376" s="54"/>
      <c r="D376" s="54"/>
      <c r="E376" s="54"/>
      <c r="F376" s="54"/>
      <c r="G376" s="54"/>
      <c r="H376" s="54"/>
      <c r="I376" s="54"/>
    </row>
    <row r="377" spans="1:9" ht="15.75" x14ac:dyDescent="0.25">
      <c r="A377" s="54"/>
      <c r="B377" s="54"/>
      <c r="C377" s="54"/>
      <c r="D377" s="54"/>
      <c r="E377" s="54"/>
      <c r="F377" s="54"/>
      <c r="G377" s="54"/>
      <c r="H377" s="54"/>
      <c r="I377" s="54"/>
    </row>
    <row r="378" spans="1:9" ht="15.75" x14ac:dyDescent="0.25">
      <c r="A378" s="54"/>
      <c r="B378" s="54"/>
      <c r="C378" s="54"/>
      <c r="D378" s="54"/>
      <c r="E378" s="54"/>
      <c r="F378" s="54"/>
      <c r="G378" s="54"/>
      <c r="H378" s="54"/>
      <c r="I378" s="54"/>
    </row>
    <row r="379" spans="1:9" ht="15.75" x14ac:dyDescent="0.25">
      <c r="A379" s="54"/>
      <c r="B379" s="54"/>
      <c r="C379" s="54"/>
      <c r="D379" s="54"/>
      <c r="E379" s="54"/>
      <c r="F379" s="54"/>
      <c r="G379" s="54"/>
      <c r="H379" s="54"/>
      <c r="I379" s="54"/>
    </row>
    <row r="380" spans="1:9" ht="15.75" x14ac:dyDescent="0.25">
      <c r="A380" s="54"/>
      <c r="B380" s="54"/>
      <c r="C380" s="54"/>
      <c r="D380" s="54"/>
      <c r="E380" s="54"/>
      <c r="F380" s="54"/>
      <c r="G380" s="54"/>
      <c r="H380" s="54"/>
      <c r="I380" s="54"/>
    </row>
    <row r="381" spans="1:9" ht="15.75" x14ac:dyDescent="0.25">
      <c r="A381" s="54"/>
      <c r="B381" s="54"/>
      <c r="C381" s="54"/>
      <c r="D381" s="54"/>
      <c r="E381" s="54"/>
      <c r="F381" s="54"/>
      <c r="G381" s="54"/>
      <c r="H381" s="54"/>
      <c r="I381" s="54"/>
    </row>
    <row r="382" spans="1:9" ht="15.75" x14ac:dyDescent="0.25">
      <c r="A382" s="54"/>
      <c r="B382" s="54"/>
      <c r="C382" s="54"/>
      <c r="D382" s="54"/>
      <c r="E382" s="54"/>
      <c r="F382" s="54"/>
      <c r="G382" s="54"/>
      <c r="H382" s="54"/>
      <c r="I382" s="54"/>
    </row>
    <row r="383" spans="1:9" ht="15.75" x14ac:dyDescent="0.25">
      <c r="A383" s="54"/>
      <c r="B383" s="54"/>
      <c r="C383" s="54"/>
      <c r="D383" s="54"/>
      <c r="E383" s="54"/>
      <c r="F383" s="54"/>
      <c r="G383" s="54"/>
      <c r="H383" s="54"/>
      <c r="I383" s="54"/>
    </row>
    <row r="384" spans="1:9" ht="15.75" x14ac:dyDescent="0.25">
      <c r="A384" s="54"/>
      <c r="B384" s="54"/>
      <c r="C384" s="54"/>
      <c r="D384" s="54"/>
      <c r="E384" s="54"/>
      <c r="F384" s="54"/>
      <c r="G384" s="54"/>
      <c r="H384" s="54"/>
      <c r="I384" s="54"/>
    </row>
    <row r="385" spans="1:9" ht="15.75" x14ac:dyDescent="0.25">
      <c r="A385" s="54"/>
      <c r="B385" s="54"/>
      <c r="C385" s="54"/>
      <c r="D385" s="54"/>
      <c r="E385" s="54"/>
      <c r="F385" s="54"/>
      <c r="G385" s="54"/>
      <c r="H385" s="54"/>
      <c r="I385" s="54"/>
    </row>
    <row r="386" spans="1:9" ht="15.75" x14ac:dyDescent="0.25">
      <c r="A386" s="54"/>
      <c r="B386" s="54"/>
      <c r="C386" s="54"/>
      <c r="D386" s="54"/>
      <c r="E386" s="54"/>
      <c r="F386" s="54"/>
      <c r="G386" s="54"/>
      <c r="H386" s="54"/>
      <c r="I386" s="54"/>
    </row>
    <row r="387" spans="1:9" ht="15.75" x14ac:dyDescent="0.25">
      <c r="A387" s="54"/>
      <c r="B387" s="54"/>
      <c r="C387" s="54"/>
      <c r="D387" s="54"/>
      <c r="E387" s="54"/>
      <c r="F387" s="54"/>
      <c r="G387" s="54"/>
      <c r="H387" s="54"/>
      <c r="I387" s="54"/>
    </row>
    <row r="388" spans="1:9" ht="15.75" x14ac:dyDescent="0.25">
      <c r="A388" s="54"/>
      <c r="B388" s="54"/>
      <c r="C388" s="54"/>
      <c r="D388" s="54"/>
      <c r="E388" s="54"/>
      <c r="F388" s="54"/>
      <c r="G388" s="54"/>
      <c r="H388" s="54"/>
      <c r="I388" s="54"/>
    </row>
    <row r="389" spans="1:9" ht="15.75" x14ac:dyDescent="0.25">
      <c r="A389" s="54"/>
      <c r="B389" s="54"/>
      <c r="C389" s="54"/>
      <c r="D389" s="54"/>
      <c r="E389" s="54"/>
      <c r="F389" s="54"/>
      <c r="G389" s="54"/>
      <c r="H389" s="54"/>
      <c r="I389" s="54"/>
    </row>
    <row r="390" spans="1:9" ht="15.75" x14ac:dyDescent="0.25">
      <c r="A390" s="54"/>
      <c r="B390" s="54"/>
      <c r="C390" s="54"/>
      <c r="D390" s="54"/>
      <c r="E390" s="54"/>
      <c r="F390" s="54"/>
      <c r="G390" s="54"/>
      <c r="H390" s="54"/>
      <c r="I390" s="54"/>
    </row>
    <row r="391" spans="1:9" ht="15.75" x14ac:dyDescent="0.25">
      <c r="A391" s="54"/>
      <c r="B391" s="54"/>
      <c r="C391" s="54"/>
      <c r="D391" s="54"/>
      <c r="E391" s="54"/>
      <c r="F391" s="54"/>
      <c r="G391" s="54"/>
      <c r="H391" s="54"/>
      <c r="I391" s="54"/>
    </row>
    <row r="392" spans="1:9" ht="15.75" x14ac:dyDescent="0.25">
      <c r="A392" s="54"/>
      <c r="B392" s="54"/>
      <c r="C392" s="54"/>
      <c r="D392" s="54"/>
      <c r="E392" s="54"/>
      <c r="F392" s="54"/>
      <c r="G392" s="54"/>
      <c r="H392" s="54"/>
      <c r="I392" s="54"/>
    </row>
    <row r="393" spans="1:9" ht="15.75" x14ac:dyDescent="0.25">
      <c r="A393" s="54"/>
      <c r="B393" s="54"/>
      <c r="C393" s="54"/>
      <c r="D393" s="54"/>
      <c r="E393" s="54"/>
      <c r="F393" s="54"/>
      <c r="G393" s="54"/>
      <c r="H393" s="54"/>
      <c r="I393" s="54"/>
    </row>
    <row r="394" spans="1:9" ht="15.75" x14ac:dyDescent="0.25">
      <c r="A394" s="54"/>
      <c r="B394" s="54"/>
      <c r="C394" s="54"/>
      <c r="D394" s="54"/>
      <c r="E394" s="54"/>
      <c r="F394" s="54"/>
      <c r="G394" s="54"/>
      <c r="H394" s="54"/>
      <c r="I394" s="54"/>
    </row>
    <row r="395" spans="1:9" ht="15.75" x14ac:dyDescent="0.25">
      <c r="A395" s="54"/>
      <c r="B395" s="54"/>
      <c r="C395" s="54"/>
      <c r="D395" s="54"/>
      <c r="E395" s="54"/>
      <c r="F395" s="54"/>
      <c r="G395" s="54"/>
      <c r="H395" s="54"/>
      <c r="I395" s="54"/>
    </row>
    <row r="396" spans="1:9" ht="15.75" x14ac:dyDescent="0.25">
      <c r="A396" s="54"/>
      <c r="B396" s="54"/>
      <c r="C396" s="54"/>
      <c r="D396" s="54"/>
      <c r="E396" s="54"/>
      <c r="F396" s="54"/>
      <c r="G396" s="54"/>
      <c r="H396" s="54"/>
      <c r="I396" s="54"/>
    </row>
    <row r="397" spans="1:9" ht="15.75" x14ac:dyDescent="0.25">
      <c r="A397" s="54"/>
      <c r="B397" s="54"/>
      <c r="C397" s="54"/>
      <c r="D397" s="54"/>
      <c r="E397" s="54"/>
      <c r="F397" s="54"/>
      <c r="G397" s="54"/>
      <c r="H397" s="54"/>
      <c r="I397" s="54"/>
    </row>
    <row r="398" spans="1:9" ht="15.75" x14ac:dyDescent="0.25">
      <c r="A398" s="54"/>
      <c r="B398" s="54"/>
      <c r="C398" s="54"/>
      <c r="D398" s="54"/>
      <c r="E398" s="54"/>
      <c r="F398" s="54"/>
      <c r="G398" s="54"/>
      <c r="H398" s="54"/>
      <c r="I398" s="54"/>
    </row>
    <row r="399" spans="1:9" ht="15.75" x14ac:dyDescent="0.25">
      <c r="A399" s="54"/>
      <c r="B399" s="54"/>
      <c r="C399" s="54"/>
      <c r="D399" s="54"/>
      <c r="E399" s="54"/>
      <c r="F399" s="54"/>
      <c r="G399" s="54"/>
      <c r="H399" s="54"/>
      <c r="I399" s="54"/>
    </row>
    <row r="400" spans="1:9" ht="15.75" x14ac:dyDescent="0.25">
      <c r="A400" s="54"/>
      <c r="B400" s="54"/>
      <c r="C400" s="54"/>
      <c r="D400" s="54"/>
      <c r="E400" s="54"/>
      <c r="F400" s="54"/>
      <c r="G400" s="54"/>
      <c r="H400" s="54"/>
      <c r="I400" s="54"/>
    </row>
    <row r="401" spans="1:9" ht="15.75" x14ac:dyDescent="0.25">
      <c r="A401" s="54"/>
      <c r="B401" s="54"/>
      <c r="C401" s="54"/>
      <c r="D401" s="54"/>
      <c r="E401" s="54"/>
      <c r="F401" s="54"/>
      <c r="G401" s="54"/>
      <c r="H401" s="54"/>
      <c r="I401" s="54"/>
    </row>
    <row r="402" spans="1:9" ht="15.75" x14ac:dyDescent="0.25">
      <c r="A402" s="54"/>
      <c r="B402" s="54"/>
      <c r="C402" s="54"/>
      <c r="D402" s="54"/>
      <c r="E402" s="54"/>
      <c r="F402" s="54"/>
      <c r="G402" s="54"/>
      <c r="H402" s="54"/>
      <c r="I402" s="54"/>
    </row>
    <row r="403" spans="1:9" ht="15.75" x14ac:dyDescent="0.25">
      <c r="A403" s="54"/>
      <c r="B403" s="54"/>
      <c r="C403" s="54"/>
      <c r="D403" s="54"/>
      <c r="E403" s="54"/>
      <c r="F403" s="54"/>
      <c r="G403" s="54"/>
      <c r="H403" s="54"/>
      <c r="I403" s="54"/>
    </row>
    <row r="404" spans="1:9" ht="15.75" x14ac:dyDescent="0.25">
      <c r="A404" s="54"/>
      <c r="B404" s="54"/>
      <c r="C404" s="54"/>
      <c r="D404" s="54"/>
      <c r="E404" s="54"/>
      <c r="F404" s="54"/>
      <c r="G404" s="54"/>
      <c r="H404" s="54"/>
      <c r="I404" s="54"/>
    </row>
    <row r="405" spans="1:9" ht="15.75" x14ac:dyDescent="0.25">
      <c r="A405" s="54"/>
      <c r="B405" s="54"/>
      <c r="C405" s="54"/>
      <c r="D405" s="54"/>
      <c r="E405" s="54"/>
      <c r="F405" s="54"/>
      <c r="G405" s="54"/>
      <c r="H405" s="54"/>
      <c r="I405" s="54"/>
    </row>
    <row r="406" spans="1:9" ht="15.75" x14ac:dyDescent="0.25">
      <c r="A406" s="54"/>
      <c r="B406" s="54"/>
      <c r="C406" s="54"/>
      <c r="D406" s="54"/>
      <c r="E406" s="54"/>
      <c r="F406" s="54"/>
      <c r="G406" s="54"/>
      <c r="H406" s="54"/>
      <c r="I406" s="54"/>
    </row>
    <row r="407" spans="1:9" ht="15.75" x14ac:dyDescent="0.25">
      <c r="A407" s="54"/>
      <c r="B407" s="54"/>
      <c r="C407" s="54"/>
      <c r="D407" s="54"/>
      <c r="E407" s="54"/>
      <c r="F407" s="54"/>
      <c r="G407" s="54"/>
      <c r="H407" s="54"/>
      <c r="I407" s="54"/>
    </row>
    <row r="408" spans="1:9" ht="15.75" x14ac:dyDescent="0.25">
      <c r="A408" s="54"/>
      <c r="B408" s="54"/>
      <c r="C408" s="54"/>
      <c r="D408" s="54"/>
      <c r="E408" s="54"/>
      <c r="F408" s="54"/>
      <c r="G408" s="54"/>
      <c r="H408" s="54"/>
      <c r="I408" s="54"/>
    </row>
    <row r="409" spans="1:9" ht="15.75" x14ac:dyDescent="0.25">
      <c r="A409" s="54"/>
      <c r="B409" s="54"/>
      <c r="C409" s="54"/>
      <c r="D409" s="54"/>
      <c r="E409" s="54"/>
      <c r="F409" s="54"/>
      <c r="G409" s="54"/>
      <c r="H409" s="54"/>
      <c r="I409" s="54"/>
    </row>
    <row r="410" spans="1:9" ht="15.75" x14ac:dyDescent="0.25">
      <c r="A410" s="54"/>
      <c r="B410" s="54"/>
      <c r="C410" s="54"/>
      <c r="D410" s="54"/>
      <c r="E410" s="54"/>
      <c r="F410" s="54"/>
      <c r="G410" s="54"/>
      <c r="H410" s="54"/>
      <c r="I410" s="54"/>
    </row>
    <row r="411" spans="1:9" ht="15.75" x14ac:dyDescent="0.25">
      <c r="A411" s="54"/>
      <c r="B411" s="54"/>
      <c r="C411" s="54"/>
      <c r="D411" s="54"/>
      <c r="E411" s="54"/>
      <c r="F411" s="54"/>
      <c r="G411" s="54"/>
      <c r="H411" s="54"/>
      <c r="I411" s="54"/>
    </row>
    <row r="412" spans="1:9" ht="15.75" x14ac:dyDescent="0.25">
      <c r="A412" s="54"/>
      <c r="B412" s="54"/>
      <c r="C412" s="54"/>
      <c r="D412" s="54"/>
      <c r="E412" s="54"/>
      <c r="F412" s="54"/>
      <c r="G412" s="54"/>
      <c r="H412" s="54"/>
      <c r="I412" s="54"/>
    </row>
    <row r="413" spans="1:9" ht="15.75" x14ac:dyDescent="0.25">
      <c r="A413" s="54"/>
      <c r="B413" s="54"/>
      <c r="C413" s="54"/>
      <c r="D413" s="54"/>
      <c r="E413" s="54"/>
      <c r="F413" s="54"/>
      <c r="G413" s="54"/>
      <c r="H413" s="54"/>
      <c r="I413" s="54"/>
    </row>
    <row r="414" spans="1:9" ht="15.75" x14ac:dyDescent="0.25">
      <c r="A414" s="54"/>
      <c r="B414" s="54"/>
      <c r="C414" s="54"/>
      <c r="D414" s="54"/>
      <c r="E414" s="54"/>
      <c r="F414" s="54"/>
      <c r="G414" s="54"/>
      <c r="H414" s="54"/>
      <c r="I414" s="54"/>
    </row>
    <row r="415" spans="1:9" ht="15.75" x14ac:dyDescent="0.25">
      <c r="A415" s="54"/>
      <c r="B415" s="54"/>
      <c r="C415" s="54"/>
      <c r="D415" s="54"/>
      <c r="E415" s="54"/>
      <c r="F415" s="54"/>
      <c r="G415" s="54"/>
      <c r="H415" s="54"/>
      <c r="I415" s="54"/>
    </row>
    <row r="416" spans="1:9" ht="15.75" x14ac:dyDescent="0.25">
      <c r="A416" s="54"/>
      <c r="B416" s="54"/>
      <c r="C416" s="54"/>
      <c r="D416" s="54"/>
      <c r="E416" s="54"/>
      <c r="F416" s="54"/>
      <c r="G416" s="54"/>
      <c r="H416" s="54"/>
      <c r="I416" s="54"/>
    </row>
    <row r="417" spans="1:9" ht="15.75" x14ac:dyDescent="0.25">
      <c r="A417" s="54"/>
      <c r="B417" s="54"/>
      <c r="C417" s="54"/>
      <c r="D417" s="54"/>
      <c r="E417" s="54"/>
      <c r="F417" s="54"/>
      <c r="G417" s="54"/>
      <c r="H417" s="54"/>
      <c r="I417" s="54"/>
    </row>
    <row r="418" spans="1:9" ht="15.75" x14ac:dyDescent="0.25">
      <c r="A418" s="54"/>
      <c r="B418" s="54"/>
      <c r="C418" s="54"/>
      <c r="D418" s="54"/>
      <c r="E418" s="54"/>
      <c r="F418" s="54"/>
      <c r="G418" s="54"/>
      <c r="H418" s="54"/>
      <c r="I418" s="54"/>
    </row>
    <row r="419" spans="1:9" ht="15.75" x14ac:dyDescent="0.25">
      <c r="A419" s="54"/>
      <c r="B419" s="54"/>
      <c r="C419" s="54"/>
      <c r="D419" s="54"/>
      <c r="E419" s="54"/>
      <c r="F419" s="54"/>
      <c r="G419" s="54"/>
      <c r="H419" s="54"/>
      <c r="I419" s="54"/>
    </row>
    <row r="420" spans="1:9" ht="15.75" x14ac:dyDescent="0.25">
      <c r="A420" s="54"/>
      <c r="B420" s="54"/>
      <c r="C420" s="54"/>
      <c r="D420" s="54"/>
      <c r="E420" s="54"/>
      <c r="F420" s="54"/>
      <c r="G420" s="54"/>
      <c r="H420" s="54"/>
      <c r="I420" s="54"/>
    </row>
    <row r="421" spans="1:9" ht="15.75" x14ac:dyDescent="0.25">
      <c r="A421" s="54"/>
      <c r="B421" s="54"/>
      <c r="C421" s="54"/>
      <c r="D421" s="54"/>
      <c r="E421" s="54"/>
      <c r="F421" s="54"/>
      <c r="G421" s="54"/>
      <c r="H421" s="54"/>
      <c r="I421" s="54"/>
    </row>
    <row r="422" spans="1:9" ht="15.75" x14ac:dyDescent="0.25">
      <c r="A422" s="54"/>
      <c r="B422" s="54"/>
      <c r="C422" s="54"/>
      <c r="D422" s="54"/>
      <c r="E422" s="54"/>
      <c r="F422" s="54"/>
      <c r="G422" s="54"/>
      <c r="H422" s="54"/>
      <c r="I422" s="54"/>
    </row>
    <row r="423" spans="1:9" ht="15.75" x14ac:dyDescent="0.25">
      <c r="A423" s="54"/>
      <c r="B423" s="54"/>
      <c r="C423" s="54"/>
      <c r="D423" s="54"/>
      <c r="E423" s="54"/>
      <c r="F423" s="54"/>
      <c r="G423" s="54"/>
      <c r="H423" s="54"/>
      <c r="I423" s="54"/>
    </row>
    <row r="424" spans="1:9" ht="15.75" x14ac:dyDescent="0.25">
      <c r="A424" s="54"/>
      <c r="B424" s="54"/>
      <c r="C424" s="54"/>
      <c r="D424" s="54"/>
      <c r="E424" s="54"/>
      <c r="F424" s="54"/>
      <c r="G424" s="54"/>
      <c r="H424" s="54"/>
      <c r="I424" s="54"/>
    </row>
    <row r="425" spans="1:9" ht="15.75" x14ac:dyDescent="0.25">
      <c r="A425" s="54"/>
      <c r="B425" s="54"/>
      <c r="C425" s="54"/>
      <c r="D425" s="54"/>
      <c r="E425" s="54"/>
      <c r="F425" s="54"/>
      <c r="G425" s="54"/>
      <c r="H425" s="54"/>
      <c r="I425" s="54"/>
    </row>
    <row r="426" spans="1:9" ht="15.75" x14ac:dyDescent="0.25">
      <c r="A426" s="54"/>
      <c r="B426" s="54"/>
      <c r="C426" s="54"/>
      <c r="D426" s="54"/>
      <c r="E426" s="54"/>
      <c r="F426" s="54"/>
      <c r="G426" s="54"/>
      <c r="H426" s="54"/>
      <c r="I426" s="54"/>
    </row>
    <row r="427" spans="1:9" ht="15.75" x14ac:dyDescent="0.25">
      <c r="A427" s="54"/>
      <c r="B427" s="54"/>
      <c r="C427" s="54"/>
      <c r="D427" s="54"/>
      <c r="E427" s="54"/>
      <c r="F427" s="54"/>
      <c r="G427" s="54"/>
      <c r="H427" s="54"/>
      <c r="I427" s="54"/>
    </row>
    <row r="428" spans="1:9" ht="15.75" x14ac:dyDescent="0.25">
      <c r="A428" s="54"/>
      <c r="B428" s="54"/>
      <c r="C428" s="54"/>
      <c r="D428" s="54"/>
      <c r="E428" s="54"/>
      <c r="F428" s="54"/>
      <c r="G428" s="54"/>
      <c r="H428" s="54"/>
      <c r="I428" s="54"/>
    </row>
    <row r="429" spans="1:9" ht="15.75" x14ac:dyDescent="0.25">
      <c r="A429" s="54"/>
      <c r="B429" s="54"/>
      <c r="C429" s="54"/>
      <c r="D429" s="54"/>
      <c r="E429" s="54"/>
      <c r="F429" s="54"/>
      <c r="G429" s="54"/>
      <c r="H429" s="54"/>
      <c r="I429" s="54"/>
    </row>
    <row r="430" spans="1:9" ht="15.75" x14ac:dyDescent="0.25">
      <c r="A430" s="54"/>
      <c r="B430" s="54"/>
      <c r="C430" s="54"/>
      <c r="D430" s="54"/>
      <c r="E430" s="54"/>
      <c r="F430" s="54"/>
      <c r="G430" s="54"/>
      <c r="H430" s="54"/>
      <c r="I430" s="54"/>
    </row>
    <row r="431" spans="1:9" ht="15.75" x14ac:dyDescent="0.25">
      <c r="A431" s="54"/>
      <c r="B431" s="54"/>
      <c r="C431" s="54"/>
      <c r="D431" s="54"/>
      <c r="E431" s="54"/>
      <c r="F431" s="54"/>
      <c r="G431" s="54"/>
      <c r="H431" s="54"/>
      <c r="I431" s="54"/>
    </row>
    <row r="432" spans="1:9" ht="15.75" x14ac:dyDescent="0.25">
      <c r="A432" s="54"/>
      <c r="B432" s="54"/>
      <c r="C432" s="54"/>
      <c r="D432" s="54"/>
      <c r="E432" s="54"/>
      <c r="F432" s="54"/>
      <c r="G432" s="54"/>
      <c r="H432" s="54"/>
      <c r="I432" s="54"/>
    </row>
    <row r="433" spans="1:9" ht="15.75" x14ac:dyDescent="0.25">
      <c r="A433" s="54"/>
      <c r="B433" s="54"/>
      <c r="C433" s="54"/>
      <c r="D433" s="54"/>
      <c r="E433" s="54"/>
      <c r="F433" s="54"/>
      <c r="G433" s="54"/>
      <c r="H433" s="54"/>
      <c r="I433" s="54"/>
    </row>
    <row r="434" spans="1:9" ht="15.75" x14ac:dyDescent="0.25">
      <c r="A434" s="54"/>
      <c r="B434" s="54"/>
      <c r="C434" s="54"/>
      <c r="D434" s="54"/>
      <c r="E434" s="54"/>
      <c r="F434" s="54"/>
      <c r="G434" s="54"/>
      <c r="H434" s="54"/>
      <c r="I434" s="54"/>
    </row>
    <row r="435" spans="1:9" ht="15.75" x14ac:dyDescent="0.25">
      <c r="A435" s="54"/>
      <c r="B435" s="54"/>
      <c r="C435" s="54"/>
      <c r="D435" s="54"/>
      <c r="E435" s="54"/>
      <c r="F435" s="54"/>
      <c r="G435" s="54"/>
      <c r="H435" s="54"/>
      <c r="I435" s="54"/>
    </row>
    <row r="436" spans="1:9" ht="15.75" x14ac:dyDescent="0.25">
      <c r="A436" s="54"/>
      <c r="B436" s="54"/>
      <c r="C436" s="54"/>
      <c r="D436" s="54"/>
      <c r="E436" s="54"/>
      <c r="F436" s="54"/>
      <c r="G436" s="54"/>
      <c r="H436" s="54"/>
      <c r="I436" s="54"/>
    </row>
    <row r="437" spans="1:9" ht="15.75" x14ac:dyDescent="0.25">
      <c r="A437" s="54"/>
      <c r="B437" s="54"/>
      <c r="C437" s="54"/>
      <c r="D437" s="54"/>
      <c r="E437" s="54"/>
      <c r="F437" s="54"/>
      <c r="G437" s="54"/>
      <c r="H437" s="54"/>
      <c r="I437" s="54"/>
    </row>
    <row r="438" spans="1:9" ht="15.75" x14ac:dyDescent="0.25">
      <c r="A438" s="54"/>
      <c r="B438" s="54"/>
      <c r="C438" s="54"/>
      <c r="D438" s="54"/>
      <c r="E438" s="54"/>
      <c r="F438" s="54"/>
      <c r="G438" s="54"/>
      <c r="H438" s="54"/>
      <c r="I438" s="54"/>
    </row>
    <row r="439" spans="1:9" ht="15.75" x14ac:dyDescent="0.25">
      <c r="A439" s="54"/>
      <c r="B439" s="54"/>
      <c r="C439" s="54"/>
      <c r="D439" s="54"/>
      <c r="E439" s="54"/>
      <c r="F439" s="54"/>
      <c r="G439" s="54"/>
      <c r="H439" s="54"/>
      <c r="I439" s="54"/>
    </row>
    <row r="440" spans="1:9" ht="15.75" x14ac:dyDescent="0.25">
      <c r="A440" s="54"/>
      <c r="B440" s="54"/>
      <c r="C440" s="54"/>
      <c r="D440" s="54"/>
      <c r="E440" s="54"/>
      <c r="F440" s="54"/>
      <c r="G440" s="54"/>
      <c r="H440" s="54"/>
      <c r="I440" s="54"/>
    </row>
    <row r="441" spans="1:9" ht="15.75" x14ac:dyDescent="0.25">
      <c r="A441" s="54"/>
      <c r="B441" s="54"/>
      <c r="C441" s="54"/>
      <c r="D441" s="54"/>
      <c r="E441" s="54"/>
      <c r="F441" s="54"/>
      <c r="G441" s="54"/>
      <c r="H441" s="54"/>
      <c r="I441" s="54"/>
    </row>
    <row r="442" spans="1:9" ht="15.75" x14ac:dyDescent="0.25">
      <c r="A442" s="54"/>
      <c r="B442" s="54"/>
      <c r="C442" s="54"/>
      <c r="D442" s="54"/>
      <c r="E442" s="54"/>
      <c r="F442" s="54"/>
      <c r="G442" s="54"/>
      <c r="H442" s="54"/>
      <c r="I442" s="54"/>
    </row>
    <row r="443" spans="1:9" ht="15.75" x14ac:dyDescent="0.25">
      <c r="A443" s="54"/>
      <c r="B443" s="54"/>
      <c r="C443" s="54"/>
      <c r="D443" s="54"/>
      <c r="E443" s="54"/>
      <c r="F443" s="54"/>
      <c r="G443" s="54"/>
      <c r="H443" s="54"/>
      <c r="I443" s="54"/>
    </row>
    <row r="444" spans="1:9" ht="15.75" x14ac:dyDescent="0.25">
      <c r="A444" s="54"/>
      <c r="B444" s="54"/>
      <c r="C444" s="54"/>
      <c r="D444" s="54"/>
      <c r="E444" s="54"/>
      <c r="F444" s="54"/>
      <c r="G444" s="54"/>
      <c r="H444" s="54"/>
      <c r="I444" s="54"/>
    </row>
    <row r="445" spans="1:9" ht="15.75" x14ac:dyDescent="0.25">
      <c r="A445" s="54"/>
      <c r="B445" s="54"/>
      <c r="C445" s="54"/>
      <c r="D445" s="54"/>
      <c r="E445" s="54"/>
      <c r="F445" s="54"/>
      <c r="G445" s="54"/>
      <c r="H445" s="54"/>
      <c r="I445" s="54"/>
    </row>
    <row r="446" spans="1:9" ht="15.75" x14ac:dyDescent="0.25">
      <c r="A446" s="54"/>
      <c r="B446" s="54"/>
      <c r="C446" s="54"/>
      <c r="D446" s="54"/>
      <c r="E446" s="54"/>
      <c r="F446" s="54"/>
      <c r="G446" s="54"/>
      <c r="H446" s="54"/>
      <c r="I446" s="54"/>
    </row>
    <row r="447" spans="1:9" ht="15.75" x14ac:dyDescent="0.25">
      <c r="A447" s="54"/>
      <c r="B447" s="54"/>
      <c r="C447" s="54"/>
      <c r="D447" s="54"/>
      <c r="E447" s="54"/>
      <c r="F447" s="54"/>
      <c r="G447" s="54"/>
      <c r="H447" s="54"/>
      <c r="I447" s="54"/>
    </row>
    <row r="448" spans="1:9" ht="15.75" x14ac:dyDescent="0.25">
      <c r="A448" s="54"/>
      <c r="B448" s="54"/>
      <c r="C448" s="54"/>
      <c r="D448" s="54"/>
      <c r="E448" s="54"/>
      <c r="F448" s="54"/>
      <c r="G448" s="54"/>
      <c r="H448" s="54"/>
      <c r="I448" s="54"/>
    </row>
    <row r="449" spans="4:4" ht="15.75" x14ac:dyDescent="0.25">
      <c r="D449" s="54"/>
    </row>
  </sheetData>
  <mergeCells count="1">
    <mergeCell ref="A4:A5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9"/>
  <sheetViews>
    <sheetView workbookViewId="0">
      <selection activeCell="B240" sqref="B240"/>
    </sheetView>
  </sheetViews>
  <sheetFormatPr defaultRowHeight="15" x14ac:dyDescent="0.25"/>
  <cols>
    <col min="1" max="1" width="16.28515625" customWidth="1"/>
    <col min="2" max="2" width="41.5703125" customWidth="1"/>
    <col min="7" max="7" width="16.140625" customWidth="1"/>
    <col min="8" max="8" width="13.42578125" customWidth="1"/>
    <col min="15" max="15" width="9.28515625" customWidth="1"/>
  </cols>
  <sheetData>
    <row r="1" spans="1:9" ht="15.75" x14ac:dyDescent="0.25">
      <c r="B1" s="56" t="s">
        <v>195</v>
      </c>
    </row>
    <row r="2" spans="1:9" ht="18.75" customHeight="1" x14ac:dyDescent="0.25">
      <c r="A2" s="102" t="s">
        <v>0</v>
      </c>
      <c r="B2" s="56"/>
      <c r="C2" s="100" t="s">
        <v>3</v>
      </c>
      <c r="D2" s="109" t="s">
        <v>117</v>
      </c>
      <c r="E2" s="110"/>
      <c r="F2" s="111"/>
      <c r="G2" s="102" t="s">
        <v>118</v>
      </c>
      <c r="H2" s="102" t="s">
        <v>123</v>
      </c>
      <c r="I2" s="102" t="s">
        <v>124</v>
      </c>
    </row>
    <row r="3" spans="1:9" ht="15.75" x14ac:dyDescent="0.25">
      <c r="A3" s="103"/>
      <c r="B3" s="55" t="s">
        <v>116</v>
      </c>
      <c r="C3" s="101"/>
      <c r="D3" s="80" t="s">
        <v>6</v>
      </c>
      <c r="E3" s="80" t="s">
        <v>7</v>
      </c>
      <c r="F3" s="80" t="s">
        <v>8</v>
      </c>
      <c r="G3" s="103"/>
      <c r="H3" s="103"/>
      <c r="I3" s="103"/>
    </row>
    <row r="4" spans="1:9" ht="15.75" x14ac:dyDescent="0.25">
      <c r="A4" s="55" t="s">
        <v>181</v>
      </c>
      <c r="B4" s="56"/>
      <c r="C4" s="55"/>
      <c r="D4" s="55"/>
      <c r="E4" s="55"/>
      <c r="F4" s="55"/>
      <c r="G4" s="55"/>
      <c r="H4" s="55"/>
      <c r="I4" s="55"/>
    </row>
    <row r="5" spans="1:9" ht="15.75" x14ac:dyDescent="0.25">
      <c r="A5" s="68" t="s">
        <v>16</v>
      </c>
      <c r="B5" s="71" t="s">
        <v>245</v>
      </c>
      <c r="C5" s="55">
        <v>160</v>
      </c>
      <c r="D5" s="55">
        <v>3.31</v>
      </c>
      <c r="E5" s="55">
        <v>3.95</v>
      </c>
      <c r="F5" s="55">
        <v>25.2</v>
      </c>
      <c r="G5" s="55">
        <v>150</v>
      </c>
      <c r="H5" s="55"/>
      <c r="I5" s="55">
        <v>199</v>
      </c>
    </row>
    <row r="6" spans="1:9" ht="15.75" x14ac:dyDescent="0.25">
      <c r="A6" s="55"/>
      <c r="B6" s="54" t="s">
        <v>179</v>
      </c>
      <c r="C6" s="54">
        <v>30</v>
      </c>
      <c r="D6" s="54">
        <v>1.83</v>
      </c>
      <c r="E6" s="54">
        <v>5.66</v>
      </c>
      <c r="F6" s="54">
        <v>10.97</v>
      </c>
      <c r="G6" s="54">
        <v>102</v>
      </c>
      <c r="H6" s="54"/>
      <c r="I6" s="54">
        <v>1</v>
      </c>
    </row>
    <row r="7" spans="1:9" ht="15.75" x14ac:dyDescent="0.25">
      <c r="A7" s="55"/>
      <c r="B7" s="55" t="s">
        <v>215</v>
      </c>
      <c r="C7" s="55">
        <v>150</v>
      </c>
      <c r="D7" s="55">
        <v>7.0000000000000007E-2</v>
      </c>
      <c r="E7" s="55">
        <v>0.01</v>
      </c>
      <c r="F7" s="55">
        <v>7.1</v>
      </c>
      <c r="G7" s="55">
        <v>29</v>
      </c>
      <c r="H7" s="55">
        <v>1.42</v>
      </c>
      <c r="I7" s="55">
        <v>411</v>
      </c>
    </row>
    <row r="8" spans="1:9" ht="15.75" x14ac:dyDescent="0.25">
      <c r="A8" s="55" t="s">
        <v>167</v>
      </c>
      <c r="B8" s="55"/>
      <c r="C8" s="68">
        <f>C5+C6+C7</f>
        <v>340</v>
      </c>
      <c r="D8" s="68">
        <f t="shared" ref="D8:F8" si="0">D5+D6+D7</f>
        <v>5.2100000000000009</v>
      </c>
      <c r="E8" s="68">
        <f t="shared" si="0"/>
        <v>9.6199999999999992</v>
      </c>
      <c r="F8" s="68">
        <f t="shared" si="0"/>
        <v>43.27</v>
      </c>
      <c r="G8" s="68">
        <f>G5+G6+G7</f>
        <v>281</v>
      </c>
      <c r="H8" s="68">
        <f>H5+H6+H7</f>
        <v>1.42</v>
      </c>
      <c r="I8" s="55"/>
    </row>
    <row r="9" spans="1:9" ht="15.75" x14ac:dyDescent="0.25">
      <c r="A9" s="68" t="s">
        <v>22</v>
      </c>
      <c r="B9" s="55" t="s">
        <v>192</v>
      </c>
      <c r="C9" s="68">
        <v>105</v>
      </c>
      <c r="D9" s="68">
        <v>0.42</v>
      </c>
      <c r="E9" s="68">
        <v>0.42</v>
      </c>
      <c r="F9" s="68">
        <v>10.3</v>
      </c>
      <c r="G9" s="68">
        <v>46.2</v>
      </c>
      <c r="H9" s="68">
        <v>10.5</v>
      </c>
      <c r="I9" s="55">
        <v>386</v>
      </c>
    </row>
    <row r="10" spans="1:9" ht="15.75" x14ac:dyDescent="0.25">
      <c r="A10" s="68"/>
      <c r="B10" s="71"/>
      <c r="C10" s="55"/>
      <c r="D10" s="55"/>
      <c r="E10" s="55"/>
      <c r="F10" s="55"/>
      <c r="G10" s="55"/>
      <c r="H10" s="55"/>
      <c r="I10" s="55"/>
    </row>
    <row r="11" spans="1:9" ht="15.75" x14ac:dyDescent="0.25">
      <c r="A11" s="55" t="s">
        <v>167</v>
      </c>
      <c r="B11" s="98"/>
      <c r="C11" s="68">
        <f>C9+C10</f>
        <v>105</v>
      </c>
      <c r="D11" s="68">
        <f t="shared" ref="D11:H11" si="1">D9+D10</f>
        <v>0.42</v>
      </c>
      <c r="E11" s="68">
        <f t="shared" si="1"/>
        <v>0.42</v>
      </c>
      <c r="F11" s="68">
        <f t="shared" si="1"/>
        <v>10.3</v>
      </c>
      <c r="G11" s="68">
        <f t="shared" si="1"/>
        <v>46.2</v>
      </c>
      <c r="H11" s="68">
        <f t="shared" si="1"/>
        <v>10.5</v>
      </c>
      <c r="I11" s="55"/>
    </row>
    <row r="12" spans="1:9" ht="15.75" x14ac:dyDescent="0.25">
      <c r="A12" s="68" t="s">
        <v>17</v>
      </c>
      <c r="B12" s="55" t="s">
        <v>266</v>
      </c>
      <c r="C12" s="55">
        <v>40</v>
      </c>
      <c r="D12" s="55">
        <v>0.51</v>
      </c>
      <c r="E12" s="55">
        <v>2.83</v>
      </c>
      <c r="F12" s="55">
        <v>1.53</v>
      </c>
      <c r="G12" s="55">
        <v>33.64</v>
      </c>
      <c r="H12" s="55">
        <v>27.6</v>
      </c>
      <c r="I12" s="55">
        <v>17</v>
      </c>
    </row>
    <row r="13" spans="1:9" ht="15.75" x14ac:dyDescent="0.25">
      <c r="A13" s="55"/>
      <c r="B13" s="69" t="s">
        <v>244</v>
      </c>
      <c r="C13" s="55">
        <v>180</v>
      </c>
      <c r="D13" s="55">
        <v>1.32</v>
      </c>
      <c r="E13" s="55">
        <v>3.57</v>
      </c>
      <c r="F13" s="55">
        <v>9.27</v>
      </c>
      <c r="G13" s="55">
        <v>74.5</v>
      </c>
      <c r="H13" s="55">
        <v>7.48</v>
      </c>
      <c r="I13" s="55">
        <v>63</v>
      </c>
    </row>
    <row r="14" spans="1:9" ht="15.75" x14ac:dyDescent="0.25">
      <c r="A14" s="55"/>
      <c r="B14" s="55" t="s">
        <v>268</v>
      </c>
      <c r="C14" s="55">
        <v>60</v>
      </c>
      <c r="D14" s="55">
        <v>8.98</v>
      </c>
      <c r="E14" s="55">
        <v>2.68</v>
      </c>
      <c r="F14" s="55">
        <v>5.84</v>
      </c>
      <c r="G14" s="55">
        <v>83</v>
      </c>
      <c r="H14" s="55">
        <v>1.83</v>
      </c>
      <c r="I14" s="55">
        <v>274</v>
      </c>
    </row>
    <row r="15" spans="1:9" ht="15.75" x14ac:dyDescent="0.25">
      <c r="A15" s="55"/>
      <c r="B15" s="55" t="s">
        <v>174</v>
      </c>
      <c r="C15" s="55">
        <v>120</v>
      </c>
      <c r="D15" s="55">
        <v>2.4500000000000002</v>
      </c>
      <c r="E15" s="55">
        <v>3.84</v>
      </c>
      <c r="F15" s="55">
        <v>16.36</v>
      </c>
      <c r="G15" s="55">
        <v>109.84</v>
      </c>
      <c r="H15" s="55">
        <v>14.53</v>
      </c>
      <c r="I15" s="55">
        <v>339</v>
      </c>
    </row>
    <row r="16" spans="1:9" ht="15.75" x14ac:dyDescent="0.25">
      <c r="A16" s="55"/>
      <c r="B16" s="55" t="s">
        <v>226</v>
      </c>
      <c r="C16" s="73">
        <v>150</v>
      </c>
      <c r="D16" s="55">
        <v>0.12</v>
      </c>
      <c r="E16" s="55">
        <v>0.12</v>
      </c>
      <c r="F16" s="55">
        <v>17.8</v>
      </c>
      <c r="G16" s="55">
        <v>72.84</v>
      </c>
      <c r="H16" s="55">
        <v>1.28</v>
      </c>
      <c r="I16" s="55">
        <v>390</v>
      </c>
    </row>
    <row r="17" spans="1:9" ht="15.75" x14ac:dyDescent="0.25">
      <c r="A17" s="55"/>
      <c r="B17" s="55" t="s">
        <v>178</v>
      </c>
      <c r="C17" s="55">
        <v>30</v>
      </c>
      <c r="D17" s="55">
        <v>2.2999999999999998</v>
      </c>
      <c r="E17" s="55">
        <v>0.03</v>
      </c>
      <c r="F17" s="55">
        <v>14</v>
      </c>
      <c r="G17" s="55">
        <v>70</v>
      </c>
      <c r="H17" s="55"/>
      <c r="I17" s="55"/>
    </row>
    <row r="18" spans="1:9" ht="15.75" x14ac:dyDescent="0.25">
      <c r="A18" s="55"/>
      <c r="B18" s="55" t="s">
        <v>177</v>
      </c>
      <c r="C18" s="55">
        <v>25</v>
      </c>
      <c r="D18" s="55">
        <v>1.65</v>
      </c>
      <c r="E18" s="55">
        <v>0.3</v>
      </c>
      <c r="F18" s="55">
        <v>8.35</v>
      </c>
      <c r="G18" s="55">
        <v>43.5</v>
      </c>
      <c r="H18" s="55"/>
      <c r="I18" s="55"/>
    </row>
    <row r="19" spans="1:9" ht="16.5" customHeight="1" x14ac:dyDescent="0.25">
      <c r="A19" s="55" t="s">
        <v>167</v>
      </c>
      <c r="B19" s="55"/>
      <c r="C19" s="68">
        <f>C12+C13+C14+C15+C16+C17+C18</f>
        <v>605</v>
      </c>
      <c r="D19" s="68">
        <f>D12+D13+D14+D15+D16+D17+D18</f>
        <v>17.329999999999998</v>
      </c>
      <c r="E19" s="68">
        <f t="shared" ref="E19:H19" si="2">E12+E13+E14+E15+E16+E17+E18</f>
        <v>13.37</v>
      </c>
      <c r="F19" s="68">
        <f t="shared" si="2"/>
        <v>73.149999999999991</v>
      </c>
      <c r="G19" s="68">
        <f>G12+G13+G14+G15+G16+G17+G18</f>
        <v>487.32000000000005</v>
      </c>
      <c r="H19" s="68">
        <f t="shared" si="2"/>
        <v>52.72</v>
      </c>
      <c r="I19" s="55"/>
    </row>
    <row r="20" spans="1:9" ht="16.5" customHeight="1" x14ac:dyDescent="0.25">
      <c r="A20" s="68" t="s">
        <v>18</v>
      </c>
      <c r="B20" s="55" t="s">
        <v>210</v>
      </c>
      <c r="C20" s="55">
        <v>80</v>
      </c>
      <c r="D20" s="55">
        <v>7.52</v>
      </c>
      <c r="E20" s="55">
        <v>13.46</v>
      </c>
      <c r="F20" s="55">
        <v>1.51</v>
      </c>
      <c r="G20" s="55">
        <v>157</v>
      </c>
      <c r="H20" s="55">
        <v>0.15</v>
      </c>
      <c r="I20" s="55">
        <v>229</v>
      </c>
    </row>
    <row r="21" spans="1:9" ht="16.899999999999999" customHeight="1" x14ac:dyDescent="0.25">
      <c r="A21" s="68"/>
      <c r="B21" s="69" t="s">
        <v>240</v>
      </c>
      <c r="C21" s="55">
        <v>40</v>
      </c>
      <c r="D21" s="55">
        <v>0.94</v>
      </c>
      <c r="E21" s="55">
        <v>1.84</v>
      </c>
      <c r="F21" s="55">
        <v>4.9000000000000004</v>
      </c>
      <c r="G21" s="55">
        <v>40</v>
      </c>
      <c r="H21" s="55">
        <v>2.69</v>
      </c>
      <c r="I21" s="55">
        <v>55</v>
      </c>
    </row>
    <row r="22" spans="1:9" ht="13.5" customHeight="1" x14ac:dyDescent="0.25">
      <c r="A22" s="55"/>
      <c r="B22" s="55" t="s">
        <v>177</v>
      </c>
      <c r="C22" s="55">
        <v>5</v>
      </c>
      <c r="D22" s="55">
        <v>0.33</v>
      </c>
      <c r="E22" s="55">
        <v>0.06</v>
      </c>
      <c r="F22" s="55">
        <v>1.67</v>
      </c>
      <c r="G22" s="55">
        <v>8.6999999999999993</v>
      </c>
      <c r="H22" s="55"/>
      <c r="I22" s="55"/>
    </row>
    <row r="23" spans="1:9" ht="14.25" customHeight="1" x14ac:dyDescent="0.25">
      <c r="A23" s="55"/>
      <c r="B23" s="55" t="s">
        <v>175</v>
      </c>
      <c r="C23" s="55">
        <v>150</v>
      </c>
      <c r="D23" s="55">
        <v>3.15</v>
      </c>
      <c r="E23" s="55">
        <v>2.72</v>
      </c>
      <c r="F23" s="55">
        <v>12.96</v>
      </c>
      <c r="G23" s="55">
        <v>89</v>
      </c>
      <c r="H23" s="55">
        <v>1.2</v>
      </c>
      <c r="I23" s="55">
        <v>412</v>
      </c>
    </row>
    <row r="24" spans="1:9" ht="16.5" customHeight="1" x14ac:dyDescent="0.25">
      <c r="A24" s="55"/>
      <c r="B24" s="55"/>
      <c r="C24" s="55"/>
      <c r="D24" s="55"/>
      <c r="E24" s="55"/>
      <c r="F24" s="55"/>
      <c r="G24" s="55"/>
      <c r="H24" s="55"/>
      <c r="I24" s="55"/>
    </row>
    <row r="25" spans="1:9" ht="18" customHeight="1" x14ac:dyDescent="0.25">
      <c r="A25" s="55" t="s">
        <v>167</v>
      </c>
      <c r="B25" s="55"/>
      <c r="C25" s="57">
        <f t="shared" ref="C25:H25" si="3">C21+C22+C23+C24+C20</f>
        <v>275</v>
      </c>
      <c r="D25" s="57">
        <f t="shared" si="3"/>
        <v>11.94</v>
      </c>
      <c r="E25" s="57">
        <f t="shared" si="3"/>
        <v>18.080000000000002</v>
      </c>
      <c r="F25" s="57">
        <f t="shared" si="3"/>
        <v>21.040000000000003</v>
      </c>
      <c r="G25" s="57">
        <f t="shared" si="3"/>
        <v>294.7</v>
      </c>
      <c r="H25" s="57">
        <f t="shared" si="3"/>
        <v>4.04</v>
      </c>
      <c r="I25" s="55"/>
    </row>
    <row r="26" spans="1:9" ht="36" customHeight="1" x14ac:dyDescent="0.25">
      <c r="A26" s="95" t="s">
        <v>19</v>
      </c>
      <c r="B26" s="55"/>
      <c r="C26" s="68">
        <f>C8+C19+C25+C11</f>
        <v>1325</v>
      </c>
      <c r="D26" s="68">
        <f t="shared" ref="D26:H26" si="4">D8+D19+D25+D11</f>
        <v>34.9</v>
      </c>
      <c r="E26" s="68">
        <f t="shared" si="4"/>
        <v>41.49</v>
      </c>
      <c r="F26" s="68">
        <f t="shared" si="4"/>
        <v>147.76</v>
      </c>
      <c r="G26" s="68">
        <f t="shared" si="4"/>
        <v>1109.22</v>
      </c>
      <c r="H26" s="68">
        <f t="shared" si="4"/>
        <v>68.680000000000007</v>
      </c>
      <c r="I26" s="55"/>
    </row>
    <row r="27" spans="1:9" ht="59.25" customHeight="1" x14ac:dyDescent="0.25">
      <c r="A27" s="69"/>
      <c r="B27" s="55"/>
      <c r="C27" s="55"/>
      <c r="D27" s="54"/>
      <c r="E27" s="55"/>
      <c r="F27" s="55"/>
      <c r="G27" s="55"/>
      <c r="H27" s="55"/>
      <c r="I27" s="55"/>
    </row>
    <row r="28" spans="1:9" ht="14.25" customHeight="1" x14ac:dyDescent="0.25">
      <c r="A28" s="81" t="s">
        <v>0</v>
      </c>
      <c r="B28" s="55" t="s">
        <v>116</v>
      </c>
      <c r="C28" s="100" t="s">
        <v>3</v>
      </c>
      <c r="D28" s="109" t="s">
        <v>117</v>
      </c>
      <c r="E28" s="110"/>
      <c r="F28" s="111"/>
      <c r="G28" s="102" t="s">
        <v>118</v>
      </c>
      <c r="H28" s="102" t="s">
        <v>123</v>
      </c>
      <c r="I28" s="102" t="s">
        <v>124</v>
      </c>
    </row>
    <row r="29" spans="1:9" ht="18" customHeight="1" x14ac:dyDescent="0.25">
      <c r="A29" s="55"/>
      <c r="B29" s="54"/>
      <c r="C29" s="101"/>
      <c r="D29" s="80" t="s">
        <v>6</v>
      </c>
      <c r="E29" s="80" t="s">
        <v>7</v>
      </c>
      <c r="F29" s="80" t="s">
        <v>8</v>
      </c>
      <c r="G29" s="103"/>
      <c r="H29" s="103"/>
      <c r="I29" s="103"/>
    </row>
    <row r="30" spans="1:9" ht="18" customHeight="1" x14ac:dyDescent="0.25">
      <c r="A30" s="55" t="s">
        <v>182</v>
      </c>
      <c r="B30" s="71"/>
      <c r="C30" s="54"/>
      <c r="D30" s="55"/>
      <c r="E30" s="55"/>
      <c r="F30" s="55"/>
      <c r="G30" s="55"/>
      <c r="H30" s="55"/>
      <c r="I30" s="55"/>
    </row>
    <row r="31" spans="1:9" ht="15.75" x14ac:dyDescent="0.25">
      <c r="A31" s="68" t="s">
        <v>16</v>
      </c>
      <c r="B31" s="75" t="s">
        <v>235</v>
      </c>
      <c r="C31" s="55">
        <v>180</v>
      </c>
      <c r="D31" s="55">
        <v>5.38</v>
      </c>
      <c r="E31" s="55">
        <v>4.9400000000000004</v>
      </c>
      <c r="F31" s="55">
        <v>15.39</v>
      </c>
      <c r="G31" s="55">
        <v>132</v>
      </c>
      <c r="H31" s="55">
        <v>0.82</v>
      </c>
      <c r="I31" s="55">
        <v>101</v>
      </c>
    </row>
    <row r="32" spans="1:9" ht="15.75" x14ac:dyDescent="0.25">
      <c r="A32" s="55"/>
      <c r="B32" s="55" t="s">
        <v>173</v>
      </c>
      <c r="C32" s="55">
        <v>37</v>
      </c>
      <c r="D32" s="55">
        <v>3.7</v>
      </c>
      <c r="E32" s="55">
        <v>5.4</v>
      </c>
      <c r="F32" s="55">
        <v>11.4</v>
      </c>
      <c r="G32" s="55">
        <v>108.4</v>
      </c>
      <c r="H32" s="55">
        <v>0.05</v>
      </c>
      <c r="I32" s="55">
        <v>3</v>
      </c>
    </row>
    <row r="33" spans="1:13" ht="15.75" x14ac:dyDescent="0.25">
      <c r="A33" s="55"/>
      <c r="B33" s="55" t="s">
        <v>215</v>
      </c>
      <c r="C33" s="55">
        <v>150</v>
      </c>
      <c r="D33" s="55">
        <v>7.0000000000000007E-2</v>
      </c>
      <c r="E33" s="55">
        <v>0.01</v>
      </c>
      <c r="F33" s="55">
        <v>7.1</v>
      </c>
      <c r="G33" s="55">
        <v>29</v>
      </c>
      <c r="H33" s="55">
        <v>1.42</v>
      </c>
      <c r="I33" s="55">
        <v>411</v>
      </c>
    </row>
    <row r="34" spans="1:13" ht="15.75" x14ac:dyDescent="0.25">
      <c r="A34" s="55" t="s">
        <v>167</v>
      </c>
      <c r="B34" s="71"/>
      <c r="C34" s="68">
        <f>C31+C32+C33</f>
        <v>367</v>
      </c>
      <c r="D34" s="68">
        <f t="shared" ref="D34:F34" si="5">D31+D32+D33</f>
        <v>9.15</v>
      </c>
      <c r="E34" s="68">
        <f t="shared" si="5"/>
        <v>10.35</v>
      </c>
      <c r="F34" s="68">
        <f t="shared" si="5"/>
        <v>33.89</v>
      </c>
      <c r="G34" s="68">
        <f>G31+G32+G33</f>
        <v>269.39999999999998</v>
      </c>
      <c r="H34" s="68">
        <f>H31+H32+H33</f>
        <v>2.29</v>
      </c>
      <c r="I34" s="55"/>
    </row>
    <row r="35" spans="1:13" ht="16.5" customHeight="1" x14ac:dyDescent="0.25">
      <c r="A35" s="95" t="s">
        <v>225</v>
      </c>
      <c r="B35" s="55" t="s">
        <v>191</v>
      </c>
      <c r="C35" s="55">
        <v>150</v>
      </c>
      <c r="D35" s="55">
        <v>0.75</v>
      </c>
      <c r="E35" s="55"/>
      <c r="F35" s="55">
        <v>15.15</v>
      </c>
      <c r="G35" s="55">
        <v>64</v>
      </c>
      <c r="H35" s="55">
        <v>3</v>
      </c>
      <c r="I35" s="55">
        <v>418</v>
      </c>
    </row>
    <row r="36" spans="1:13" ht="16.5" customHeight="1" x14ac:dyDescent="0.25">
      <c r="A36" s="95"/>
      <c r="B36" s="71" t="s">
        <v>247</v>
      </c>
      <c r="C36" s="55">
        <v>15</v>
      </c>
      <c r="D36" s="55">
        <v>1.6</v>
      </c>
      <c r="E36" s="55">
        <v>8</v>
      </c>
      <c r="F36" s="55">
        <v>12.6</v>
      </c>
      <c r="G36" s="55">
        <v>86</v>
      </c>
      <c r="H36" s="55"/>
      <c r="I36" s="55"/>
    </row>
    <row r="37" spans="1:13" ht="15.75" x14ac:dyDescent="0.25">
      <c r="A37" s="55" t="s">
        <v>167</v>
      </c>
      <c r="B37" s="98"/>
      <c r="C37" s="68">
        <f>C35+C36</f>
        <v>165</v>
      </c>
      <c r="D37" s="68">
        <f t="shared" ref="D37" si="6">D35+D36</f>
        <v>2.35</v>
      </c>
      <c r="E37" s="68">
        <f t="shared" ref="E37" si="7">E35+E36</f>
        <v>8</v>
      </c>
      <c r="F37" s="68">
        <f t="shared" ref="F37" si="8">F35+F36</f>
        <v>27.75</v>
      </c>
      <c r="G37" s="68">
        <f t="shared" ref="G37" si="9">G35+G36</f>
        <v>150</v>
      </c>
      <c r="H37" s="68">
        <f t="shared" ref="H37" si="10">H35+H36</f>
        <v>3</v>
      </c>
      <c r="I37" s="55"/>
    </row>
    <row r="38" spans="1:13" ht="15.75" x14ac:dyDescent="0.25">
      <c r="A38" s="68" t="s">
        <v>17</v>
      </c>
      <c r="B38" s="69" t="s">
        <v>252</v>
      </c>
      <c r="C38" s="55">
        <v>40</v>
      </c>
      <c r="D38" s="55">
        <v>0.45</v>
      </c>
      <c r="E38" s="55">
        <v>2.4700000000000002</v>
      </c>
      <c r="F38" s="55">
        <v>1.88</v>
      </c>
      <c r="G38" s="55">
        <v>31.64</v>
      </c>
      <c r="H38" s="55">
        <v>8.1</v>
      </c>
      <c r="I38" s="55">
        <v>14</v>
      </c>
    </row>
    <row r="39" spans="1:13" ht="15.75" x14ac:dyDescent="0.25">
      <c r="A39" s="55"/>
      <c r="B39" s="69" t="s">
        <v>231</v>
      </c>
      <c r="C39" s="55">
        <v>180</v>
      </c>
      <c r="D39" s="55">
        <v>1.43</v>
      </c>
      <c r="E39" s="55">
        <v>3.65</v>
      </c>
      <c r="F39" s="55">
        <v>12.1</v>
      </c>
      <c r="G39" s="55">
        <v>87</v>
      </c>
      <c r="H39" s="55">
        <v>5.38</v>
      </c>
      <c r="I39" s="55">
        <v>82</v>
      </c>
    </row>
    <row r="40" spans="1:13" ht="15.75" x14ac:dyDescent="0.25">
      <c r="A40" s="55"/>
      <c r="B40" s="69" t="s">
        <v>258</v>
      </c>
      <c r="C40" s="55">
        <v>170</v>
      </c>
      <c r="D40" s="55">
        <v>20.8</v>
      </c>
      <c r="E40" s="55">
        <v>5.33</v>
      </c>
      <c r="F40" s="55">
        <v>18.5</v>
      </c>
      <c r="G40" s="55">
        <v>205</v>
      </c>
      <c r="H40" s="55">
        <v>7.26</v>
      </c>
      <c r="I40" s="55">
        <v>292</v>
      </c>
    </row>
    <row r="41" spans="1:13" ht="15.75" x14ac:dyDescent="0.25">
      <c r="A41" s="55"/>
      <c r="B41" s="55" t="s">
        <v>232</v>
      </c>
      <c r="C41" s="73">
        <v>150</v>
      </c>
      <c r="D41" s="55">
        <v>0.22</v>
      </c>
      <c r="E41" s="55">
        <v>8.8999999999999996E-2</v>
      </c>
      <c r="F41" s="55">
        <v>16.600000000000001</v>
      </c>
      <c r="G41" s="55">
        <v>68.069999999999993</v>
      </c>
      <c r="H41" s="55">
        <v>19.34</v>
      </c>
      <c r="I41" s="55">
        <v>393</v>
      </c>
    </row>
    <row r="42" spans="1:13" ht="15.75" x14ac:dyDescent="0.25">
      <c r="A42" s="55"/>
      <c r="B42" s="55" t="s">
        <v>178</v>
      </c>
      <c r="C42" s="55">
        <v>20</v>
      </c>
      <c r="D42" s="55">
        <v>1.5</v>
      </c>
      <c r="E42" s="55">
        <v>0.1</v>
      </c>
      <c r="F42" s="55">
        <v>10</v>
      </c>
      <c r="G42" s="55">
        <v>47</v>
      </c>
      <c r="H42" s="55"/>
      <c r="I42" s="55"/>
    </row>
    <row r="43" spans="1:13" ht="15.75" x14ac:dyDescent="0.25">
      <c r="A43" s="55"/>
      <c r="B43" s="55" t="s">
        <v>177</v>
      </c>
      <c r="C43" s="55">
        <v>30</v>
      </c>
      <c r="D43" s="55">
        <v>1.98</v>
      </c>
      <c r="E43" s="55">
        <v>0.36</v>
      </c>
      <c r="F43" s="55">
        <v>10.02</v>
      </c>
      <c r="G43" s="55">
        <v>52</v>
      </c>
      <c r="H43" s="55"/>
      <c r="I43" s="55"/>
    </row>
    <row r="44" spans="1:13" ht="15.75" x14ac:dyDescent="0.25">
      <c r="A44" s="55" t="s">
        <v>167</v>
      </c>
      <c r="B44" s="55"/>
      <c r="C44" s="68">
        <f>C38+C39+C40+C41+C42+C43</f>
        <v>590</v>
      </c>
      <c r="D44" s="68">
        <f t="shared" ref="D44:F44" si="11">D38+D39+D40+D41+D42+D43</f>
        <v>26.38</v>
      </c>
      <c r="E44" s="68">
        <f t="shared" si="11"/>
        <v>11.998999999999999</v>
      </c>
      <c r="F44" s="68">
        <f t="shared" si="11"/>
        <v>69.100000000000009</v>
      </c>
      <c r="G44" s="68">
        <f>G38+G39+G40+G41+G42+G43</f>
        <v>490.71</v>
      </c>
      <c r="H44" s="68">
        <f>H38+H39+H40+H41+H42+H43</f>
        <v>40.08</v>
      </c>
      <c r="I44" s="55"/>
    </row>
    <row r="45" spans="1:13" ht="15.75" x14ac:dyDescent="0.25">
      <c r="A45" s="68" t="s">
        <v>18</v>
      </c>
      <c r="B45" s="71" t="s">
        <v>205</v>
      </c>
      <c r="C45" s="55">
        <v>80</v>
      </c>
      <c r="D45" s="55">
        <v>14.03</v>
      </c>
      <c r="E45" s="55">
        <v>9.64</v>
      </c>
      <c r="F45" s="55">
        <v>13.72</v>
      </c>
      <c r="G45" s="55">
        <v>197.6</v>
      </c>
      <c r="H45" s="55">
        <v>0.192</v>
      </c>
      <c r="I45" s="55">
        <v>251</v>
      </c>
    </row>
    <row r="46" spans="1:13" ht="15.75" x14ac:dyDescent="0.25">
      <c r="A46" s="68"/>
      <c r="B46" s="71" t="s">
        <v>253</v>
      </c>
      <c r="C46" s="55">
        <v>10</v>
      </c>
      <c r="D46" s="55">
        <v>0.05</v>
      </c>
      <c r="E46" s="55">
        <v>0</v>
      </c>
      <c r="F46" s="55">
        <v>10.199999999999999</v>
      </c>
      <c r="G46" s="55">
        <v>40.9</v>
      </c>
      <c r="H46" s="55"/>
      <c r="I46" s="55"/>
    </row>
    <row r="47" spans="1:13" ht="15.75" x14ac:dyDescent="0.25">
      <c r="A47" s="55"/>
      <c r="B47" s="71" t="s">
        <v>254</v>
      </c>
      <c r="C47" s="55">
        <v>40</v>
      </c>
      <c r="D47" s="55">
        <v>0.34</v>
      </c>
      <c r="E47" s="55">
        <v>2.09</v>
      </c>
      <c r="F47" s="55">
        <v>3.15</v>
      </c>
      <c r="G47" s="55">
        <v>32.76</v>
      </c>
      <c r="H47" s="55">
        <v>2.78</v>
      </c>
      <c r="I47" s="55">
        <v>41</v>
      </c>
      <c r="M47" t="s">
        <v>207</v>
      </c>
    </row>
    <row r="48" spans="1:13" ht="15.75" x14ac:dyDescent="0.25">
      <c r="A48" s="55"/>
      <c r="B48" s="55" t="s">
        <v>180</v>
      </c>
      <c r="C48" s="55">
        <v>150</v>
      </c>
      <c r="D48" s="55">
        <v>2.34</v>
      </c>
      <c r="E48" s="55">
        <v>2</v>
      </c>
      <c r="F48" s="55">
        <v>10.63</v>
      </c>
      <c r="G48" s="55">
        <v>70</v>
      </c>
      <c r="H48" s="55">
        <v>0.98</v>
      </c>
      <c r="I48" s="55">
        <v>414</v>
      </c>
    </row>
    <row r="49" spans="1:9" ht="15.75" x14ac:dyDescent="0.25">
      <c r="A49" s="55" t="s">
        <v>167</v>
      </c>
      <c r="B49" s="55"/>
      <c r="C49" s="68">
        <f t="shared" ref="C49:H49" si="12">C45+C46+C47+C48</f>
        <v>280</v>
      </c>
      <c r="D49" s="68">
        <f t="shared" si="12"/>
        <v>16.759999999999998</v>
      </c>
      <c r="E49" s="68">
        <f t="shared" si="12"/>
        <v>13.73</v>
      </c>
      <c r="F49" s="68">
        <f t="shared" si="12"/>
        <v>37.700000000000003</v>
      </c>
      <c r="G49" s="68">
        <f t="shared" si="12"/>
        <v>341.26</v>
      </c>
      <c r="H49" s="68">
        <f t="shared" si="12"/>
        <v>3.952</v>
      </c>
      <c r="I49" s="55"/>
    </row>
    <row r="50" spans="1:9" ht="15.75" x14ac:dyDescent="0.25">
      <c r="A50" s="55"/>
      <c r="B50" s="55"/>
      <c r="C50" s="68"/>
      <c r="D50" s="68"/>
      <c r="E50" s="68"/>
      <c r="F50" s="68"/>
      <c r="G50" s="68"/>
      <c r="H50" s="68"/>
      <c r="I50" s="55"/>
    </row>
    <row r="51" spans="1:9" ht="32.25" customHeight="1" x14ac:dyDescent="0.25">
      <c r="A51" s="95" t="s">
        <v>24</v>
      </c>
      <c r="B51" s="55"/>
      <c r="C51" s="68">
        <f>C44+C34+C49+C37</f>
        <v>1402</v>
      </c>
      <c r="D51" s="68">
        <f t="shared" ref="D51:H51" si="13">D44+D34+D49+D37</f>
        <v>54.64</v>
      </c>
      <c r="E51" s="68">
        <f t="shared" si="13"/>
        <v>44.078999999999994</v>
      </c>
      <c r="F51" s="68">
        <f t="shared" si="13"/>
        <v>168.44</v>
      </c>
      <c r="G51" s="68">
        <f t="shared" si="13"/>
        <v>1251.3699999999999</v>
      </c>
      <c r="H51" s="68">
        <f t="shared" si="13"/>
        <v>49.321999999999996</v>
      </c>
      <c r="I51" s="55"/>
    </row>
    <row r="52" spans="1:9" ht="53.25" customHeight="1" x14ac:dyDescent="0.25">
      <c r="A52" s="55"/>
      <c r="B52" s="55"/>
      <c r="C52" s="55"/>
      <c r="D52" s="55"/>
      <c r="E52" s="55"/>
      <c r="F52" s="55"/>
      <c r="G52" s="55"/>
      <c r="H52" s="55"/>
      <c r="I52" s="55"/>
    </row>
    <row r="53" spans="1:9" ht="15" customHeight="1" x14ac:dyDescent="0.25">
      <c r="A53" s="100" t="s">
        <v>0</v>
      </c>
      <c r="B53" s="100" t="s">
        <v>116</v>
      </c>
      <c r="C53" s="100" t="s">
        <v>3</v>
      </c>
      <c r="D53" s="109" t="s">
        <v>117</v>
      </c>
      <c r="E53" s="110"/>
      <c r="F53" s="111"/>
      <c r="G53" s="102" t="s">
        <v>118</v>
      </c>
      <c r="H53" s="102" t="s">
        <v>123</v>
      </c>
      <c r="I53" s="102" t="s">
        <v>124</v>
      </c>
    </row>
    <row r="54" spans="1:9" ht="13.5" customHeight="1" x14ac:dyDescent="0.25">
      <c r="A54" s="101"/>
      <c r="B54" s="101"/>
      <c r="C54" s="101"/>
      <c r="D54" s="80" t="s">
        <v>6</v>
      </c>
      <c r="E54" s="80" t="s">
        <v>7</v>
      </c>
      <c r="F54" s="80" t="s">
        <v>8</v>
      </c>
      <c r="G54" s="103"/>
      <c r="H54" s="103"/>
      <c r="I54" s="103"/>
    </row>
    <row r="55" spans="1:9" ht="15.75" x14ac:dyDescent="0.25">
      <c r="A55" s="55" t="s">
        <v>183</v>
      </c>
      <c r="B55" s="55"/>
      <c r="C55" s="55"/>
      <c r="D55" s="55"/>
      <c r="E55" s="55"/>
      <c r="F55" s="55"/>
      <c r="G55" s="55"/>
      <c r="H55" s="55"/>
      <c r="I55" s="55"/>
    </row>
    <row r="56" spans="1:9" ht="15" customHeight="1" x14ac:dyDescent="0.25">
      <c r="A56" s="68" t="s">
        <v>16</v>
      </c>
      <c r="B56" s="71" t="s">
        <v>229</v>
      </c>
      <c r="C56" s="55">
        <v>160</v>
      </c>
      <c r="D56" s="55">
        <v>2.4</v>
      </c>
      <c r="E56" s="55">
        <v>3.82</v>
      </c>
      <c r="F56" s="55">
        <v>21.04</v>
      </c>
      <c r="G56" s="55">
        <v>128</v>
      </c>
      <c r="H56" s="55"/>
      <c r="I56" s="55">
        <v>199</v>
      </c>
    </row>
    <row r="57" spans="1:9" ht="15" customHeight="1" x14ac:dyDescent="0.25">
      <c r="A57" s="55"/>
      <c r="B57" s="54" t="s">
        <v>179</v>
      </c>
      <c r="C57" s="54">
        <v>30</v>
      </c>
      <c r="D57" s="54">
        <v>1.83</v>
      </c>
      <c r="E57" s="54">
        <v>5.66</v>
      </c>
      <c r="F57" s="54">
        <v>10.97</v>
      </c>
      <c r="G57" s="54">
        <v>102</v>
      </c>
      <c r="H57" s="54"/>
      <c r="I57" s="54">
        <v>1</v>
      </c>
    </row>
    <row r="58" spans="1:9" ht="15" customHeight="1" x14ac:dyDescent="0.25">
      <c r="A58" s="55"/>
      <c r="B58" s="55" t="s">
        <v>215</v>
      </c>
      <c r="C58" s="55">
        <v>150</v>
      </c>
      <c r="D58" s="55">
        <v>7.0000000000000007E-2</v>
      </c>
      <c r="E58" s="55">
        <v>0.01</v>
      </c>
      <c r="F58" s="55">
        <v>7.1</v>
      </c>
      <c r="G58" s="55">
        <v>29</v>
      </c>
      <c r="H58" s="55">
        <v>1.42</v>
      </c>
      <c r="I58" s="55">
        <v>411</v>
      </c>
    </row>
    <row r="59" spans="1:9" ht="18" customHeight="1" x14ac:dyDescent="0.25">
      <c r="A59" s="55" t="s">
        <v>167</v>
      </c>
      <c r="B59" s="55"/>
      <c r="C59" s="68">
        <f>C56+C57+C58</f>
        <v>340</v>
      </c>
      <c r="D59" s="68">
        <f t="shared" ref="D59:F59" si="14">D56+D57+D58</f>
        <v>4.3000000000000007</v>
      </c>
      <c r="E59" s="68">
        <f t="shared" si="14"/>
        <v>9.49</v>
      </c>
      <c r="F59" s="68">
        <f t="shared" si="14"/>
        <v>39.11</v>
      </c>
      <c r="G59" s="68">
        <f>G56+G57+G58</f>
        <v>259</v>
      </c>
      <c r="H59" s="68">
        <f>H56+H57+H58</f>
        <v>1.42</v>
      </c>
      <c r="I59" s="55"/>
    </row>
    <row r="60" spans="1:9" ht="15" customHeight="1" x14ac:dyDescent="0.25">
      <c r="A60" s="68" t="s">
        <v>225</v>
      </c>
      <c r="B60" s="55" t="s">
        <v>192</v>
      </c>
      <c r="C60" s="68">
        <v>105</v>
      </c>
      <c r="D60" s="68">
        <v>0.42</v>
      </c>
      <c r="E60" s="68">
        <v>0.42</v>
      </c>
      <c r="F60" s="68">
        <v>10.3</v>
      </c>
      <c r="G60" s="68">
        <v>46.2</v>
      </c>
      <c r="H60" s="68">
        <v>10.5</v>
      </c>
      <c r="I60" s="55">
        <v>386</v>
      </c>
    </row>
    <row r="61" spans="1:9" ht="15.75" x14ac:dyDescent="0.25">
      <c r="A61" s="55"/>
      <c r="B61" s="71"/>
      <c r="C61" s="55"/>
      <c r="D61" s="68"/>
      <c r="E61" s="68"/>
      <c r="F61" s="68"/>
      <c r="G61" s="68"/>
      <c r="H61" s="68"/>
      <c r="I61" s="55"/>
    </row>
    <row r="62" spans="1:9" ht="15.75" x14ac:dyDescent="0.25">
      <c r="A62" s="68" t="s">
        <v>17</v>
      </c>
      <c r="B62" s="69" t="s">
        <v>257</v>
      </c>
      <c r="C62" s="55">
        <v>40</v>
      </c>
      <c r="D62" s="55">
        <v>0.3</v>
      </c>
      <c r="E62" s="55">
        <v>2.4300000000000002</v>
      </c>
      <c r="F62" s="55">
        <v>0.95</v>
      </c>
      <c r="G62" s="55">
        <v>26.91</v>
      </c>
      <c r="H62" s="55">
        <v>3.8</v>
      </c>
      <c r="I62" s="55">
        <v>13</v>
      </c>
    </row>
    <row r="63" spans="1:9" ht="16.5" customHeight="1" x14ac:dyDescent="0.25">
      <c r="A63" s="55"/>
      <c r="B63" s="69" t="s">
        <v>236</v>
      </c>
      <c r="C63" s="55">
        <v>180</v>
      </c>
      <c r="D63" s="55">
        <v>1.41</v>
      </c>
      <c r="E63" s="55">
        <v>1.95</v>
      </c>
      <c r="F63" s="55">
        <v>10.41</v>
      </c>
      <c r="G63" s="55">
        <v>65</v>
      </c>
      <c r="H63" s="55">
        <v>5.9</v>
      </c>
      <c r="I63" s="55">
        <v>86</v>
      </c>
    </row>
    <row r="64" spans="1:9" ht="16.5" customHeight="1" x14ac:dyDescent="0.25">
      <c r="A64" s="55"/>
      <c r="B64" s="55" t="s">
        <v>228</v>
      </c>
      <c r="C64" s="55">
        <v>60</v>
      </c>
      <c r="D64" s="55">
        <v>9.32</v>
      </c>
      <c r="E64" s="55">
        <v>7.07</v>
      </c>
      <c r="F64" s="55">
        <v>9.64</v>
      </c>
      <c r="G64" s="55">
        <v>139</v>
      </c>
      <c r="H64" s="55">
        <v>0.09</v>
      </c>
      <c r="I64" s="55">
        <v>299</v>
      </c>
    </row>
    <row r="65" spans="1:10" ht="15.75" x14ac:dyDescent="0.25">
      <c r="A65" s="55"/>
      <c r="B65" s="55" t="s">
        <v>212</v>
      </c>
      <c r="C65" s="55">
        <v>120</v>
      </c>
      <c r="D65" s="55">
        <v>2.35</v>
      </c>
      <c r="E65" s="55">
        <v>8.0299999999999994</v>
      </c>
      <c r="F65" s="55">
        <v>10.5</v>
      </c>
      <c r="G65" s="55">
        <v>123.6</v>
      </c>
      <c r="H65" s="55">
        <v>8.24</v>
      </c>
      <c r="I65" s="55">
        <v>360</v>
      </c>
    </row>
    <row r="66" spans="1:10" ht="15.75" x14ac:dyDescent="0.25">
      <c r="A66" s="55"/>
      <c r="B66" s="55" t="s">
        <v>239</v>
      </c>
      <c r="C66" s="55">
        <v>150</v>
      </c>
      <c r="D66" s="55">
        <v>0.13</v>
      </c>
      <c r="E66" s="55">
        <v>0.06</v>
      </c>
      <c r="F66" s="55">
        <v>20.03</v>
      </c>
      <c r="G66" s="55">
        <v>81.2</v>
      </c>
      <c r="H66" s="55">
        <v>18.2</v>
      </c>
      <c r="I66" s="55">
        <v>396</v>
      </c>
    </row>
    <row r="67" spans="1:10" ht="15.75" x14ac:dyDescent="0.25">
      <c r="A67" s="55"/>
      <c r="B67" s="55" t="s">
        <v>178</v>
      </c>
      <c r="C67" s="55">
        <v>20</v>
      </c>
      <c r="D67" s="55">
        <v>1.5</v>
      </c>
      <c r="E67" s="55">
        <v>0.1</v>
      </c>
      <c r="F67" s="55">
        <v>10</v>
      </c>
      <c r="G67" s="55">
        <v>47</v>
      </c>
      <c r="H67" s="55"/>
      <c r="I67" s="55"/>
    </row>
    <row r="68" spans="1:10" ht="15.75" x14ac:dyDescent="0.25">
      <c r="A68" s="55"/>
      <c r="B68" s="55" t="s">
        <v>177</v>
      </c>
      <c r="C68" s="55">
        <v>25</v>
      </c>
      <c r="D68" s="55">
        <v>1.65</v>
      </c>
      <c r="E68" s="55">
        <v>0.3</v>
      </c>
      <c r="F68" s="55">
        <v>8.35</v>
      </c>
      <c r="G68" s="55">
        <v>43.5</v>
      </c>
      <c r="H68" s="55"/>
      <c r="I68" s="55"/>
    </row>
    <row r="69" spans="1:10" ht="15.75" x14ac:dyDescent="0.25">
      <c r="A69" s="55" t="s">
        <v>167</v>
      </c>
      <c r="B69" s="55"/>
      <c r="C69" s="68">
        <f>C62+C63+C65+C66+C67+C68+C64</f>
        <v>595</v>
      </c>
      <c r="D69" s="68">
        <f t="shared" ref="D69:H69" si="15">D62+D63+D65+D66+D67+D68+D64</f>
        <v>16.66</v>
      </c>
      <c r="E69" s="68">
        <f t="shared" si="15"/>
        <v>19.940000000000001</v>
      </c>
      <c r="F69" s="68">
        <f t="shared" si="15"/>
        <v>69.88</v>
      </c>
      <c r="G69" s="68">
        <f t="shared" si="15"/>
        <v>526.21</v>
      </c>
      <c r="H69" s="68">
        <f t="shared" si="15"/>
        <v>36.230000000000004</v>
      </c>
      <c r="I69" s="55"/>
    </row>
    <row r="70" spans="1:10" ht="15.75" x14ac:dyDescent="0.25">
      <c r="A70" s="68" t="s">
        <v>18</v>
      </c>
      <c r="B70" s="55" t="s">
        <v>210</v>
      </c>
      <c r="C70" s="55">
        <v>80</v>
      </c>
      <c r="D70" s="55">
        <v>7.52</v>
      </c>
      <c r="E70" s="55">
        <v>13.46</v>
      </c>
      <c r="F70" s="55">
        <v>1.51</v>
      </c>
      <c r="G70" s="55">
        <v>157</v>
      </c>
      <c r="H70" s="55">
        <v>0.15</v>
      </c>
      <c r="I70" s="55">
        <v>229</v>
      </c>
    </row>
    <row r="71" spans="1:10" ht="15.75" x14ac:dyDescent="0.25">
      <c r="A71" s="55"/>
      <c r="B71" s="71" t="s">
        <v>256</v>
      </c>
      <c r="C71" s="55">
        <v>40</v>
      </c>
      <c r="D71" s="55">
        <v>0.45</v>
      </c>
      <c r="E71" s="55">
        <v>2.4700000000000002</v>
      </c>
      <c r="F71" s="55">
        <v>1.88</v>
      </c>
      <c r="G71" s="55">
        <v>31.64</v>
      </c>
      <c r="H71" s="55">
        <v>8.1</v>
      </c>
      <c r="I71" s="55">
        <v>14</v>
      </c>
    </row>
    <row r="72" spans="1:10" ht="15.75" x14ac:dyDescent="0.25">
      <c r="A72" s="55"/>
      <c r="B72" s="55" t="s">
        <v>177</v>
      </c>
      <c r="C72" s="55">
        <v>5</v>
      </c>
      <c r="D72" s="55">
        <v>0.33</v>
      </c>
      <c r="E72" s="55">
        <v>0.06</v>
      </c>
      <c r="F72" s="55">
        <v>1.67</v>
      </c>
      <c r="G72" s="55">
        <v>8.6999999999999993</v>
      </c>
      <c r="H72" s="55"/>
      <c r="I72" s="55"/>
      <c r="J72" s="76"/>
    </row>
    <row r="73" spans="1:10" ht="15.75" x14ac:dyDescent="0.25">
      <c r="A73" s="55"/>
      <c r="B73" s="55" t="s">
        <v>251</v>
      </c>
      <c r="C73" s="55">
        <v>150</v>
      </c>
      <c r="D73" s="55">
        <v>4.3499999999999996</v>
      </c>
      <c r="E73" s="55">
        <v>3.75</v>
      </c>
      <c r="F73" s="55">
        <v>6.3</v>
      </c>
      <c r="G73" s="55">
        <v>76</v>
      </c>
      <c r="H73" s="55">
        <v>0.45</v>
      </c>
      <c r="I73" s="55">
        <v>420</v>
      </c>
    </row>
    <row r="74" spans="1:10" ht="15.75" x14ac:dyDescent="0.25">
      <c r="A74" s="55" t="s">
        <v>167</v>
      </c>
      <c r="B74" s="55"/>
      <c r="C74" s="68">
        <f>C70+C71+C72+C73</f>
        <v>275</v>
      </c>
      <c r="D74" s="68">
        <f>D70+D71+D72+D73</f>
        <v>12.649999999999999</v>
      </c>
      <c r="E74" s="68">
        <f t="shared" ref="E74:H74" si="16">E70+E71+E72+E73</f>
        <v>19.740000000000002</v>
      </c>
      <c r="F74" s="68">
        <f>F70+F71+F72+F73</f>
        <v>11.36</v>
      </c>
      <c r="G74" s="68">
        <f>G70+G71+G72+G73</f>
        <v>273.33999999999997</v>
      </c>
      <c r="H74" s="68">
        <f t="shared" si="16"/>
        <v>8.6999999999999993</v>
      </c>
      <c r="I74" s="55"/>
    </row>
    <row r="75" spans="1:10" ht="30" customHeight="1" x14ac:dyDescent="0.25">
      <c r="A75" s="55" t="s">
        <v>27</v>
      </c>
      <c r="B75" s="55"/>
      <c r="C75" s="68">
        <f t="shared" ref="C75:H75" si="17">C59+C60+C69+C74</f>
        <v>1315</v>
      </c>
      <c r="D75" s="68">
        <f t="shared" si="17"/>
        <v>34.03</v>
      </c>
      <c r="E75" s="68">
        <f t="shared" si="17"/>
        <v>49.59</v>
      </c>
      <c r="F75" s="68">
        <f t="shared" si="17"/>
        <v>130.64999999999998</v>
      </c>
      <c r="G75" s="68">
        <f t="shared" si="17"/>
        <v>1104.75</v>
      </c>
      <c r="H75" s="68">
        <f t="shared" si="17"/>
        <v>56.850000000000009</v>
      </c>
      <c r="I75" s="55"/>
    </row>
    <row r="76" spans="1:10" ht="51.75" customHeight="1" x14ac:dyDescent="0.25">
      <c r="A76" s="55"/>
      <c r="B76" s="55"/>
      <c r="C76" s="55"/>
      <c r="D76" s="55"/>
      <c r="E76" s="55"/>
      <c r="F76" s="55"/>
      <c r="G76" s="55"/>
      <c r="H76" s="55"/>
      <c r="I76" s="55"/>
    </row>
    <row r="77" spans="1:10" ht="32.25" customHeight="1" x14ac:dyDescent="0.25">
      <c r="A77" s="100" t="s">
        <v>0</v>
      </c>
      <c r="B77" s="100" t="s">
        <v>116</v>
      </c>
      <c r="C77" s="100" t="s">
        <v>3</v>
      </c>
      <c r="D77" s="105" t="s">
        <v>117</v>
      </c>
      <c r="E77" s="106"/>
      <c r="F77" s="107"/>
      <c r="G77" s="102" t="s">
        <v>118</v>
      </c>
      <c r="H77" s="102" t="s">
        <v>123</v>
      </c>
      <c r="I77" s="102" t="s">
        <v>124</v>
      </c>
    </row>
    <row r="78" spans="1:10" ht="16.5" hidden="1" customHeight="1" x14ac:dyDescent="0.25">
      <c r="A78" s="101"/>
      <c r="B78" s="101"/>
      <c r="C78" s="101"/>
      <c r="D78" s="55" t="s">
        <v>6</v>
      </c>
      <c r="E78" s="55" t="s">
        <v>7</v>
      </c>
      <c r="F78" s="55" t="s">
        <v>8</v>
      </c>
      <c r="G78" s="103"/>
      <c r="H78" s="103"/>
      <c r="I78" s="103"/>
    </row>
    <row r="79" spans="1:10" ht="15.75" x14ac:dyDescent="0.25">
      <c r="A79" s="55" t="s">
        <v>184</v>
      </c>
      <c r="B79" s="55"/>
      <c r="C79" s="55"/>
      <c r="D79" s="55" t="s">
        <v>6</v>
      </c>
      <c r="E79" s="55" t="s">
        <v>7</v>
      </c>
      <c r="F79" s="55" t="s">
        <v>8</v>
      </c>
      <c r="G79" s="55"/>
      <c r="H79" s="55"/>
      <c r="I79" s="55"/>
    </row>
    <row r="80" spans="1:10" ht="15.75" x14ac:dyDescent="0.25">
      <c r="A80" s="68" t="s">
        <v>16</v>
      </c>
      <c r="B80" s="71" t="s">
        <v>234</v>
      </c>
      <c r="C80" s="55">
        <v>180</v>
      </c>
      <c r="D80" s="55">
        <v>4.34</v>
      </c>
      <c r="E80" s="55">
        <v>4.57</v>
      </c>
      <c r="F80" s="55">
        <v>15.16</v>
      </c>
      <c r="G80" s="55">
        <v>119.28</v>
      </c>
      <c r="H80" s="55">
        <v>0.82</v>
      </c>
      <c r="I80" s="55">
        <v>101</v>
      </c>
    </row>
    <row r="81" spans="1:9" ht="15.75" x14ac:dyDescent="0.25">
      <c r="A81" s="55"/>
      <c r="B81" s="55" t="s">
        <v>173</v>
      </c>
      <c r="C81" s="55">
        <v>37</v>
      </c>
      <c r="D81" s="55">
        <v>3.7</v>
      </c>
      <c r="E81" s="55">
        <v>5.4</v>
      </c>
      <c r="F81" s="55">
        <v>11.4</v>
      </c>
      <c r="G81" s="55">
        <v>108.4</v>
      </c>
      <c r="H81" s="55">
        <v>0.05</v>
      </c>
      <c r="I81" s="55">
        <v>3</v>
      </c>
    </row>
    <row r="82" spans="1:9" ht="15.75" x14ac:dyDescent="0.25">
      <c r="A82" s="55"/>
      <c r="B82" s="55" t="s">
        <v>180</v>
      </c>
      <c r="C82" s="55">
        <v>150</v>
      </c>
      <c r="D82" s="55">
        <v>2.34</v>
      </c>
      <c r="E82" s="55">
        <v>2</v>
      </c>
      <c r="F82" s="55">
        <v>10.63</v>
      </c>
      <c r="G82" s="55">
        <v>70</v>
      </c>
      <c r="H82" s="55">
        <v>0.98</v>
      </c>
      <c r="I82" s="55">
        <v>414</v>
      </c>
    </row>
    <row r="83" spans="1:9" ht="15.75" x14ac:dyDescent="0.25">
      <c r="A83" s="55" t="s">
        <v>167</v>
      </c>
      <c r="B83" s="55"/>
      <c r="C83" s="68">
        <f>C80+C81+C82</f>
        <v>367</v>
      </c>
      <c r="D83" s="68">
        <f>D80+D81+D82</f>
        <v>10.379999999999999</v>
      </c>
      <c r="E83" s="68">
        <f t="shared" ref="E83:H83" si="18">E80+E81+E82</f>
        <v>11.97</v>
      </c>
      <c r="F83" s="68">
        <f t="shared" si="18"/>
        <v>37.190000000000005</v>
      </c>
      <c r="G83" s="68">
        <f t="shared" si="18"/>
        <v>297.68</v>
      </c>
      <c r="H83" s="68">
        <f t="shared" si="18"/>
        <v>1.85</v>
      </c>
      <c r="I83" s="55"/>
    </row>
    <row r="84" spans="1:9" ht="15.75" x14ac:dyDescent="0.25">
      <c r="A84" s="68" t="s">
        <v>22</v>
      </c>
      <c r="B84" s="55" t="s">
        <v>191</v>
      </c>
      <c r="C84" s="55">
        <v>150</v>
      </c>
      <c r="D84" s="55">
        <v>0.75</v>
      </c>
      <c r="E84" s="55"/>
      <c r="F84" s="55">
        <v>15.15</v>
      </c>
      <c r="G84" s="55">
        <v>64</v>
      </c>
      <c r="H84" s="55">
        <v>3</v>
      </c>
      <c r="I84" s="55">
        <v>418</v>
      </c>
    </row>
    <row r="85" spans="1:9" ht="15.75" x14ac:dyDescent="0.25">
      <c r="A85" s="68"/>
      <c r="B85" s="71" t="s">
        <v>247</v>
      </c>
      <c r="C85" s="55">
        <v>15</v>
      </c>
      <c r="D85" s="55">
        <v>1.6</v>
      </c>
      <c r="E85" s="55">
        <v>8</v>
      </c>
      <c r="F85" s="55">
        <v>12.6</v>
      </c>
      <c r="G85" s="55">
        <v>86</v>
      </c>
      <c r="H85" s="55"/>
      <c r="I85" s="55"/>
    </row>
    <row r="86" spans="1:9" ht="15.75" x14ac:dyDescent="0.25">
      <c r="A86" s="55" t="s">
        <v>167</v>
      </c>
      <c r="B86" s="98"/>
      <c r="C86" s="68">
        <f>C84+C85</f>
        <v>165</v>
      </c>
      <c r="D86" s="68">
        <f t="shared" ref="D86" si="19">D84+D85</f>
        <v>2.35</v>
      </c>
      <c r="E86" s="68">
        <f t="shared" ref="E86" si="20">E84+E85</f>
        <v>8</v>
      </c>
      <c r="F86" s="68">
        <f t="shared" ref="F86" si="21">F84+F85</f>
        <v>27.75</v>
      </c>
      <c r="G86" s="68">
        <f t="shared" ref="G86" si="22">G84+G85</f>
        <v>150</v>
      </c>
      <c r="H86" s="68">
        <f t="shared" ref="H86" si="23">H84+H85</f>
        <v>3</v>
      </c>
      <c r="I86" s="55"/>
    </row>
    <row r="87" spans="1:9" ht="15.75" x14ac:dyDescent="0.25">
      <c r="A87" s="68" t="s">
        <v>17</v>
      </c>
      <c r="B87" s="55" t="s">
        <v>259</v>
      </c>
      <c r="C87" s="55">
        <v>40</v>
      </c>
      <c r="D87" s="55">
        <v>0.3</v>
      </c>
      <c r="E87" s="55">
        <v>2.4300000000000002</v>
      </c>
      <c r="F87" s="55">
        <v>0.95</v>
      </c>
      <c r="G87" s="55">
        <v>26.91</v>
      </c>
      <c r="H87" s="55">
        <v>3.8</v>
      </c>
      <c r="I87" s="55">
        <v>13</v>
      </c>
    </row>
    <row r="88" spans="1:9" ht="19.5" customHeight="1" x14ac:dyDescent="0.25">
      <c r="A88" s="55"/>
      <c r="B88" s="55" t="s">
        <v>209</v>
      </c>
      <c r="C88" s="55">
        <v>180</v>
      </c>
      <c r="D88" s="55">
        <v>1.5</v>
      </c>
      <c r="E88" s="55">
        <v>2.4</v>
      </c>
      <c r="F88" s="55">
        <v>8.6999999999999993</v>
      </c>
      <c r="G88" s="55">
        <v>62.32</v>
      </c>
      <c r="H88" s="55">
        <v>4.0999999999999996</v>
      </c>
      <c r="I88" s="55">
        <v>91</v>
      </c>
    </row>
    <row r="89" spans="1:9" ht="15.75" x14ac:dyDescent="0.25">
      <c r="A89" s="55"/>
      <c r="B89" s="69" t="s">
        <v>269</v>
      </c>
      <c r="C89" s="55">
        <v>60</v>
      </c>
      <c r="D89" s="55">
        <v>11.66</v>
      </c>
      <c r="E89" s="55">
        <v>2.75</v>
      </c>
      <c r="F89" s="55">
        <v>9.98</v>
      </c>
      <c r="G89" s="55">
        <v>111</v>
      </c>
      <c r="H89" s="55">
        <v>0.1</v>
      </c>
      <c r="I89" s="55">
        <v>322</v>
      </c>
    </row>
    <row r="90" spans="1:9" ht="17.25" customHeight="1" x14ac:dyDescent="0.25">
      <c r="A90" s="55"/>
      <c r="B90" s="55" t="s">
        <v>237</v>
      </c>
      <c r="C90" s="73">
        <v>110</v>
      </c>
      <c r="D90" s="55">
        <v>6.6</v>
      </c>
      <c r="E90" s="55">
        <v>4.46</v>
      </c>
      <c r="F90" s="55">
        <v>29.66</v>
      </c>
      <c r="G90" s="55">
        <v>185</v>
      </c>
      <c r="H90" s="55"/>
      <c r="I90" s="55">
        <v>179</v>
      </c>
    </row>
    <row r="91" spans="1:9" ht="15.75" x14ac:dyDescent="0.25">
      <c r="A91" s="55"/>
      <c r="B91" s="55" t="s">
        <v>217</v>
      </c>
      <c r="C91" s="55">
        <v>150</v>
      </c>
      <c r="D91" s="55">
        <v>0.33</v>
      </c>
      <c r="E91" s="55">
        <v>0.1</v>
      </c>
      <c r="F91" s="55">
        <v>20.72</v>
      </c>
      <c r="G91" s="55">
        <v>84.33</v>
      </c>
      <c r="H91" s="55">
        <v>0.3</v>
      </c>
      <c r="I91" s="55">
        <v>394</v>
      </c>
    </row>
    <row r="92" spans="1:9" ht="15.75" x14ac:dyDescent="0.25">
      <c r="A92" s="55"/>
      <c r="B92" s="55" t="s">
        <v>178</v>
      </c>
      <c r="C92" s="55">
        <v>20</v>
      </c>
      <c r="D92" s="55">
        <v>1.5</v>
      </c>
      <c r="E92" s="55">
        <v>0.1</v>
      </c>
      <c r="F92" s="55">
        <v>10</v>
      </c>
      <c r="G92" s="55">
        <v>47</v>
      </c>
      <c r="H92" s="55"/>
      <c r="I92" s="55"/>
    </row>
    <row r="93" spans="1:9" ht="15.75" x14ac:dyDescent="0.25">
      <c r="A93" s="55"/>
      <c r="B93" s="55" t="s">
        <v>177</v>
      </c>
      <c r="C93" s="55">
        <v>30</v>
      </c>
      <c r="D93" s="55">
        <v>1.98</v>
      </c>
      <c r="E93" s="55">
        <v>0.36</v>
      </c>
      <c r="F93" s="55">
        <v>10.02</v>
      </c>
      <c r="G93" s="55">
        <v>52</v>
      </c>
      <c r="H93" s="55"/>
      <c r="I93" s="55"/>
    </row>
    <row r="94" spans="1:9" ht="18.75" customHeight="1" x14ac:dyDescent="0.25">
      <c r="A94" s="55" t="s">
        <v>167</v>
      </c>
      <c r="B94" s="55"/>
      <c r="C94" s="68">
        <f>C87+C88+C89+C90+C91+C92+C93</f>
        <v>590</v>
      </c>
      <c r="D94" s="68">
        <f t="shared" ref="D94:H94" si="24">D87+D88+D89+D90+D91+D92+D93</f>
        <v>23.87</v>
      </c>
      <c r="E94" s="68">
        <f t="shared" si="24"/>
        <v>12.599999999999998</v>
      </c>
      <c r="F94" s="68">
        <f t="shared" si="24"/>
        <v>90.029999999999987</v>
      </c>
      <c r="G94" s="68">
        <f t="shared" si="24"/>
        <v>568.55999999999995</v>
      </c>
      <c r="H94" s="68">
        <f t="shared" si="24"/>
        <v>8.2999999999999989</v>
      </c>
      <c r="I94" s="55"/>
    </row>
    <row r="95" spans="1:9" ht="15.75" x14ac:dyDescent="0.25">
      <c r="A95" s="68" t="s">
        <v>18</v>
      </c>
      <c r="B95" s="55" t="s">
        <v>260</v>
      </c>
      <c r="C95" s="55">
        <v>80</v>
      </c>
      <c r="D95" s="55">
        <v>10.89</v>
      </c>
      <c r="E95" s="55">
        <v>8.5399999999999991</v>
      </c>
      <c r="F95" s="55">
        <v>11.7</v>
      </c>
      <c r="G95" s="55">
        <v>167.2</v>
      </c>
      <c r="H95" s="55">
        <v>1.0640000000000001</v>
      </c>
      <c r="I95" s="55">
        <v>254</v>
      </c>
    </row>
    <row r="96" spans="1:9" ht="15.75" x14ac:dyDescent="0.25">
      <c r="A96" s="55"/>
      <c r="B96" s="71" t="s">
        <v>241</v>
      </c>
      <c r="C96" s="55">
        <v>40</v>
      </c>
      <c r="D96" s="55">
        <v>0.5</v>
      </c>
      <c r="E96" s="55">
        <v>0.04</v>
      </c>
      <c r="F96" s="55">
        <v>4.6500000000000004</v>
      </c>
      <c r="G96" s="55">
        <v>20.92</v>
      </c>
      <c r="H96" s="55">
        <v>1.92</v>
      </c>
      <c r="I96" s="55">
        <v>42</v>
      </c>
    </row>
    <row r="97" spans="1:10" ht="15.75" x14ac:dyDescent="0.25">
      <c r="A97" s="55"/>
      <c r="B97" s="55" t="s">
        <v>175</v>
      </c>
      <c r="C97" s="55">
        <v>150</v>
      </c>
      <c r="D97" s="55">
        <v>3.15</v>
      </c>
      <c r="E97" s="55">
        <v>2.72</v>
      </c>
      <c r="F97" s="55">
        <v>12.96</v>
      </c>
      <c r="G97" s="55">
        <v>89</v>
      </c>
      <c r="H97" s="55">
        <v>1.2</v>
      </c>
      <c r="I97" s="55">
        <v>412</v>
      </c>
    </row>
    <row r="98" spans="1:10" ht="15.75" x14ac:dyDescent="0.25">
      <c r="A98" s="55" t="s">
        <v>167</v>
      </c>
      <c r="B98" s="55"/>
      <c r="C98" s="68">
        <f t="shared" ref="C98:H98" si="25">C95+C96+C97</f>
        <v>270</v>
      </c>
      <c r="D98" s="68">
        <f t="shared" si="25"/>
        <v>14.540000000000001</v>
      </c>
      <c r="E98" s="68">
        <f t="shared" si="25"/>
        <v>11.299999999999999</v>
      </c>
      <c r="F98" s="68">
        <f t="shared" si="25"/>
        <v>29.310000000000002</v>
      </c>
      <c r="G98" s="68">
        <f t="shared" si="25"/>
        <v>277.12</v>
      </c>
      <c r="H98" s="68">
        <f t="shared" si="25"/>
        <v>4.1840000000000002</v>
      </c>
      <c r="I98" s="55"/>
    </row>
    <row r="99" spans="1:10" ht="36" customHeight="1" x14ac:dyDescent="0.25">
      <c r="A99" s="55" t="s">
        <v>29</v>
      </c>
      <c r="B99" s="55"/>
      <c r="C99" s="68">
        <f>C86+C83+C94+C98</f>
        <v>1392</v>
      </c>
      <c r="D99" s="68">
        <f t="shared" ref="D99:H99" si="26">D86+D83+D94+D98</f>
        <v>51.14</v>
      </c>
      <c r="E99" s="68">
        <f t="shared" si="26"/>
        <v>43.86999999999999</v>
      </c>
      <c r="F99" s="68">
        <f t="shared" si="26"/>
        <v>184.27999999999997</v>
      </c>
      <c r="G99" s="68">
        <f t="shared" si="26"/>
        <v>1293.3600000000001</v>
      </c>
      <c r="H99" s="68">
        <f t="shared" si="26"/>
        <v>17.334</v>
      </c>
      <c r="I99" s="55"/>
    </row>
    <row r="100" spans="1:10" ht="60.75" customHeight="1" x14ac:dyDescent="0.25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10" ht="18" customHeight="1" x14ac:dyDescent="0.25">
      <c r="A101" s="100" t="s">
        <v>0</v>
      </c>
      <c r="B101" s="100" t="s">
        <v>116</v>
      </c>
      <c r="C101" s="55" t="s">
        <v>3</v>
      </c>
      <c r="D101" s="82" t="s">
        <v>4</v>
      </c>
      <c r="E101" s="83" t="s">
        <v>5</v>
      </c>
      <c r="F101" s="55"/>
      <c r="G101" s="102" t="s">
        <v>118</v>
      </c>
      <c r="H101" s="102" t="s">
        <v>123</v>
      </c>
      <c r="I101" s="102" t="s">
        <v>124</v>
      </c>
    </row>
    <row r="102" spans="1:10" ht="17.25" customHeight="1" x14ac:dyDescent="0.25">
      <c r="A102" s="101"/>
      <c r="B102" s="101"/>
      <c r="C102" s="55"/>
      <c r="D102" s="80" t="s">
        <v>6</v>
      </c>
      <c r="E102" s="80" t="s">
        <v>7</v>
      </c>
      <c r="F102" s="84" t="s">
        <v>189</v>
      </c>
      <c r="G102" s="103"/>
      <c r="H102" s="103"/>
      <c r="I102" s="103"/>
    </row>
    <row r="103" spans="1:10" ht="15.75" x14ac:dyDescent="0.25">
      <c r="A103" s="55" t="s">
        <v>185</v>
      </c>
      <c r="B103" s="56"/>
      <c r="C103" s="55"/>
      <c r="D103" s="55"/>
      <c r="E103" s="55"/>
      <c r="F103" s="55"/>
      <c r="G103" s="55"/>
      <c r="H103" s="55"/>
      <c r="I103" s="55"/>
    </row>
    <row r="104" spans="1:10" ht="15.75" x14ac:dyDescent="0.25">
      <c r="A104" s="68" t="s">
        <v>16</v>
      </c>
      <c r="B104" s="71" t="s">
        <v>227</v>
      </c>
      <c r="C104" s="55">
        <v>160</v>
      </c>
      <c r="D104" s="55">
        <v>3.46</v>
      </c>
      <c r="E104" s="55">
        <v>4.57</v>
      </c>
      <c r="F104" s="55">
        <v>24.7</v>
      </c>
      <c r="G104" s="55">
        <v>154</v>
      </c>
      <c r="H104" s="55"/>
      <c r="I104" s="55">
        <v>199</v>
      </c>
      <c r="J104" s="66"/>
    </row>
    <row r="105" spans="1:10" ht="15.75" x14ac:dyDescent="0.25">
      <c r="A105" s="55"/>
      <c r="B105" s="54" t="s">
        <v>179</v>
      </c>
      <c r="C105" s="54">
        <v>30</v>
      </c>
      <c r="D105" s="54">
        <v>1.83</v>
      </c>
      <c r="E105" s="54">
        <v>5.66</v>
      </c>
      <c r="F105" s="54">
        <v>10.97</v>
      </c>
      <c r="G105" s="54">
        <v>102</v>
      </c>
      <c r="H105" s="54"/>
      <c r="I105" s="54">
        <v>1</v>
      </c>
    </row>
    <row r="106" spans="1:10" ht="15.75" x14ac:dyDescent="0.25">
      <c r="A106" s="55"/>
      <c r="B106" s="55" t="s">
        <v>215</v>
      </c>
      <c r="C106" s="55">
        <v>150</v>
      </c>
      <c r="D106" s="55">
        <v>7.0000000000000007E-2</v>
      </c>
      <c r="E106" s="55">
        <v>0.01</v>
      </c>
      <c r="F106" s="55">
        <v>7.1</v>
      </c>
      <c r="G106" s="55">
        <v>29</v>
      </c>
      <c r="H106" s="55">
        <v>1.42</v>
      </c>
      <c r="I106" s="55">
        <v>411</v>
      </c>
    </row>
    <row r="107" spans="1:10" ht="15.75" x14ac:dyDescent="0.25">
      <c r="A107" s="55" t="s">
        <v>167</v>
      </c>
      <c r="B107" s="71"/>
      <c r="C107" s="68">
        <f>C104+C105+C106</f>
        <v>340</v>
      </c>
      <c r="D107" s="68">
        <f t="shared" ref="D107:F107" si="27">D104+D105+D106</f>
        <v>5.36</v>
      </c>
      <c r="E107" s="68">
        <f t="shared" si="27"/>
        <v>10.24</v>
      </c>
      <c r="F107" s="68">
        <f t="shared" si="27"/>
        <v>42.77</v>
      </c>
      <c r="G107" s="68">
        <f>G104+G105+G106</f>
        <v>285</v>
      </c>
      <c r="H107" s="68">
        <f>H104+H105+H106</f>
        <v>1.42</v>
      </c>
      <c r="I107" s="55"/>
    </row>
    <row r="108" spans="1:10" ht="15.75" x14ac:dyDescent="0.25">
      <c r="A108" s="68" t="s">
        <v>22</v>
      </c>
      <c r="B108" s="55" t="s">
        <v>192</v>
      </c>
      <c r="C108" s="68">
        <v>105</v>
      </c>
      <c r="D108" s="68">
        <v>0.42</v>
      </c>
      <c r="E108" s="68">
        <v>0.42</v>
      </c>
      <c r="F108" s="68">
        <v>10.3</v>
      </c>
      <c r="G108" s="68">
        <v>46.2</v>
      </c>
      <c r="H108" s="68">
        <v>10.5</v>
      </c>
      <c r="I108" s="55">
        <v>386</v>
      </c>
    </row>
    <row r="109" spans="1:10" ht="15.75" x14ac:dyDescent="0.25">
      <c r="A109" s="55"/>
      <c r="B109" s="75"/>
      <c r="C109" s="55"/>
      <c r="D109" s="55"/>
      <c r="E109" s="55"/>
      <c r="F109" s="55"/>
      <c r="G109" s="55"/>
      <c r="H109" s="55"/>
      <c r="I109" s="55"/>
    </row>
    <row r="110" spans="1:10" ht="15.75" x14ac:dyDescent="0.25">
      <c r="A110" s="68" t="s">
        <v>17</v>
      </c>
      <c r="B110" s="55" t="s">
        <v>261</v>
      </c>
      <c r="C110" s="55">
        <v>40</v>
      </c>
      <c r="D110" s="55">
        <v>0.39</v>
      </c>
      <c r="E110" s="55">
        <v>2.46</v>
      </c>
      <c r="F110" s="55">
        <v>1.49</v>
      </c>
      <c r="G110" s="55">
        <v>29.68</v>
      </c>
      <c r="H110" s="55">
        <v>6.7</v>
      </c>
      <c r="I110" s="55">
        <v>15</v>
      </c>
    </row>
    <row r="111" spans="1:10" ht="17.25" customHeight="1" x14ac:dyDescent="0.25">
      <c r="A111" s="55"/>
      <c r="B111" s="69" t="s">
        <v>211</v>
      </c>
      <c r="C111" s="55">
        <v>180</v>
      </c>
      <c r="D111" s="55">
        <v>2.34</v>
      </c>
      <c r="E111" s="55">
        <v>2.82</v>
      </c>
      <c r="F111" s="55">
        <v>16.71</v>
      </c>
      <c r="G111" s="55">
        <v>101</v>
      </c>
      <c r="H111" s="55">
        <v>12</v>
      </c>
      <c r="I111" s="55">
        <v>87</v>
      </c>
    </row>
    <row r="112" spans="1:10" ht="15.75" x14ac:dyDescent="0.25">
      <c r="A112" s="55"/>
      <c r="B112" s="55" t="s">
        <v>206</v>
      </c>
      <c r="C112" s="55">
        <v>60</v>
      </c>
      <c r="D112" s="55">
        <v>9.32</v>
      </c>
      <c r="E112" s="55">
        <v>7.07</v>
      </c>
      <c r="F112" s="55">
        <v>9.64</v>
      </c>
      <c r="G112" s="55">
        <v>139</v>
      </c>
      <c r="H112" s="55">
        <v>0.09</v>
      </c>
      <c r="I112" s="55">
        <v>299</v>
      </c>
    </row>
    <row r="113" spans="1:9" ht="15.75" x14ac:dyDescent="0.25">
      <c r="A113" s="55"/>
      <c r="B113" s="55" t="s">
        <v>233</v>
      </c>
      <c r="C113" s="55">
        <v>105</v>
      </c>
      <c r="D113" s="55">
        <v>4.2300000000000004</v>
      </c>
      <c r="E113" s="55">
        <v>3.25</v>
      </c>
      <c r="F113" s="55">
        <v>20.3</v>
      </c>
      <c r="G113" s="55">
        <v>127.4</v>
      </c>
      <c r="H113" s="55"/>
      <c r="I113" s="55">
        <v>219</v>
      </c>
    </row>
    <row r="114" spans="1:9" ht="15.75" x14ac:dyDescent="0.25">
      <c r="A114" s="55"/>
      <c r="B114" s="55" t="s">
        <v>232</v>
      </c>
      <c r="C114" s="73">
        <v>150</v>
      </c>
      <c r="D114" s="55">
        <v>0.22</v>
      </c>
      <c r="E114" s="55">
        <v>8.8999999999999996E-2</v>
      </c>
      <c r="F114" s="55">
        <v>16.600000000000001</v>
      </c>
      <c r="G114" s="55">
        <v>68.069999999999993</v>
      </c>
      <c r="H114" s="55">
        <v>19.34</v>
      </c>
      <c r="I114" s="55">
        <v>393</v>
      </c>
    </row>
    <row r="115" spans="1:9" ht="15.75" x14ac:dyDescent="0.25">
      <c r="A115" s="55"/>
      <c r="B115" s="55" t="s">
        <v>178</v>
      </c>
      <c r="C115" s="55">
        <v>20</v>
      </c>
      <c r="D115" s="55">
        <v>1.5</v>
      </c>
      <c r="E115" s="55">
        <v>0.1</v>
      </c>
      <c r="F115" s="55">
        <v>10</v>
      </c>
      <c r="G115" s="55">
        <v>47</v>
      </c>
      <c r="H115" s="55"/>
      <c r="I115" s="55"/>
    </row>
    <row r="116" spans="1:9" ht="15.75" x14ac:dyDescent="0.25">
      <c r="A116" s="55"/>
      <c r="B116" s="55" t="s">
        <v>177</v>
      </c>
      <c r="C116" s="55">
        <v>30</v>
      </c>
      <c r="D116" s="55">
        <v>1.98</v>
      </c>
      <c r="E116" s="55">
        <v>0.36</v>
      </c>
      <c r="F116" s="55">
        <v>10.02</v>
      </c>
      <c r="G116" s="55">
        <v>52</v>
      </c>
      <c r="H116" s="55"/>
      <c r="I116" s="55"/>
    </row>
    <row r="117" spans="1:9" ht="15.75" x14ac:dyDescent="0.25">
      <c r="A117" s="55" t="s">
        <v>167</v>
      </c>
      <c r="B117" s="55"/>
      <c r="C117" s="68">
        <f>C110+C111+C112+C113+C114+C115+C116</f>
        <v>585</v>
      </c>
      <c r="D117" s="68">
        <f t="shared" ref="D117:H117" si="28">D110+D111+D112+D113+D114+D115+D116</f>
        <v>19.98</v>
      </c>
      <c r="E117" s="68">
        <f t="shared" si="28"/>
        <v>16.149000000000001</v>
      </c>
      <c r="F117" s="68">
        <f t="shared" si="28"/>
        <v>84.76</v>
      </c>
      <c r="G117" s="68">
        <f t="shared" si="28"/>
        <v>564.15000000000009</v>
      </c>
      <c r="H117" s="68">
        <f t="shared" si="28"/>
        <v>38.129999999999995</v>
      </c>
      <c r="I117" s="55"/>
    </row>
    <row r="118" spans="1:9" ht="15.75" x14ac:dyDescent="0.25">
      <c r="A118" s="68" t="s">
        <v>18</v>
      </c>
      <c r="B118" s="71" t="s">
        <v>213</v>
      </c>
      <c r="C118" s="55">
        <v>40</v>
      </c>
      <c r="D118" s="55">
        <v>5.08</v>
      </c>
      <c r="E118" s="55">
        <v>4.5999999999999996</v>
      </c>
      <c r="F118" s="55">
        <v>0.28000000000000003</v>
      </c>
      <c r="G118" s="55">
        <v>63</v>
      </c>
      <c r="H118" s="55"/>
      <c r="I118" s="55">
        <v>227</v>
      </c>
    </row>
    <row r="119" spans="1:9" ht="15.75" x14ac:dyDescent="0.25">
      <c r="A119" s="55"/>
      <c r="B119" s="71" t="s">
        <v>256</v>
      </c>
      <c r="C119" s="55">
        <v>40</v>
      </c>
      <c r="D119" s="55">
        <v>0.45</v>
      </c>
      <c r="E119" s="55">
        <v>2.4700000000000002</v>
      </c>
      <c r="F119" s="55">
        <v>1.88</v>
      </c>
      <c r="G119" s="55">
        <v>31.64</v>
      </c>
      <c r="H119" s="55">
        <v>8.1</v>
      </c>
      <c r="I119" s="55">
        <v>14</v>
      </c>
    </row>
    <row r="120" spans="1:9" ht="15.75" x14ac:dyDescent="0.25">
      <c r="A120" s="55"/>
      <c r="B120" s="71" t="s">
        <v>204</v>
      </c>
      <c r="C120" s="55">
        <v>50</v>
      </c>
      <c r="D120" s="55">
        <v>3.64</v>
      </c>
      <c r="E120" s="55">
        <v>6.26</v>
      </c>
      <c r="F120" s="55">
        <v>26.96</v>
      </c>
      <c r="G120" s="55">
        <v>179</v>
      </c>
      <c r="H120" s="55">
        <v>0.11</v>
      </c>
      <c r="I120" s="55">
        <v>452</v>
      </c>
    </row>
    <row r="121" spans="1:9" ht="15.75" x14ac:dyDescent="0.25">
      <c r="A121" s="55"/>
      <c r="B121" s="55" t="s">
        <v>262</v>
      </c>
      <c r="C121" s="55">
        <v>150</v>
      </c>
      <c r="D121" s="55">
        <v>4.3499999999999996</v>
      </c>
      <c r="E121" s="55">
        <v>3.75</v>
      </c>
      <c r="F121" s="55">
        <v>6.3</v>
      </c>
      <c r="G121" s="55">
        <v>76</v>
      </c>
      <c r="H121" s="55">
        <v>0.45</v>
      </c>
      <c r="I121" s="55">
        <v>420</v>
      </c>
    </row>
    <row r="122" spans="1:9" ht="15.75" x14ac:dyDescent="0.25">
      <c r="A122" s="55" t="s">
        <v>167</v>
      </c>
      <c r="B122" s="55"/>
      <c r="C122" s="68">
        <f>C118+C119+C120+C121</f>
        <v>280</v>
      </c>
      <c r="D122" s="68">
        <f t="shared" ref="D122:H122" si="29">D118+D119+D120+D121</f>
        <v>13.52</v>
      </c>
      <c r="E122" s="68">
        <f t="shared" si="29"/>
        <v>17.079999999999998</v>
      </c>
      <c r="F122" s="68">
        <f t="shared" si="29"/>
        <v>35.42</v>
      </c>
      <c r="G122" s="68">
        <f t="shared" si="29"/>
        <v>349.64</v>
      </c>
      <c r="H122" s="68">
        <f t="shared" si="29"/>
        <v>8.6599999999999984</v>
      </c>
      <c r="I122" s="55"/>
    </row>
    <row r="123" spans="1:9" ht="28.5" customHeight="1" x14ac:dyDescent="0.25">
      <c r="A123" s="55" t="s">
        <v>197</v>
      </c>
      <c r="B123" s="69"/>
      <c r="C123" s="86">
        <f t="shared" ref="C123:H123" si="30">C107+C108+C117+C122</f>
        <v>1310</v>
      </c>
      <c r="D123" s="86">
        <f t="shared" si="30"/>
        <v>39.28</v>
      </c>
      <c r="E123" s="86">
        <f t="shared" si="30"/>
        <v>43.888999999999996</v>
      </c>
      <c r="F123" s="86">
        <f t="shared" si="30"/>
        <v>173.25</v>
      </c>
      <c r="G123" s="86">
        <f t="shared" si="30"/>
        <v>1244.9900000000002</v>
      </c>
      <c r="H123" s="86">
        <f t="shared" si="30"/>
        <v>58.709999999999994</v>
      </c>
      <c r="I123" s="55"/>
    </row>
    <row r="124" spans="1:9" ht="51" customHeight="1" x14ac:dyDescent="0.25">
      <c r="A124" s="55"/>
      <c r="B124" s="55"/>
      <c r="C124" s="55"/>
      <c r="D124" s="68"/>
      <c r="E124" s="55"/>
      <c r="F124" s="55"/>
      <c r="G124" s="55"/>
      <c r="H124" s="55"/>
      <c r="I124" s="55"/>
    </row>
    <row r="125" spans="1:9" ht="15" customHeight="1" x14ac:dyDescent="0.25">
      <c r="A125" s="55" t="s">
        <v>0</v>
      </c>
      <c r="B125" s="55" t="s">
        <v>198</v>
      </c>
      <c r="C125" s="55" t="s">
        <v>3</v>
      </c>
      <c r="D125" s="82" t="s">
        <v>4</v>
      </c>
      <c r="E125" s="83" t="s">
        <v>5</v>
      </c>
      <c r="F125" s="55"/>
      <c r="G125" s="85" t="s">
        <v>118</v>
      </c>
      <c r="H125" s="85" t="s">
        <v>11</v>
      </c>
      <c r="I125" s="85" t="s">
        <v>124</v>
      </c>
    </row>
    <row r="126" spans="1:9" ht="15.75" customHeight="1" x14ac:dyDescent="0.25">
      <c r="A126" s="54" t="s">
        <v>186</v>
      </c>
      <c r="B126" s="55"/>
      <c r="C126" s="80"/>
      <c r="D126" s="80" t="s">
        <v>6</v>
      </c>
      <c r="E126" s="84" t="s">
        <v>7</v>
      </c>
      <c r="F126" s="81" t="s">
        <v>8</v>
      </c>
      <c r="G126" s="81"/>
      <c r="H126" s="81"/>
      <c r="I126" s="54"/>
    </row>
    <row r="127" spans="1:9" ht="15.75" x14ac:dyDescent="0.25">
      <c r="A127" s="68" t="s">
        <v>16</v>
      </c>
      <c r="B127" s="71" t="s">
        <v>229</v>
      </c>
      <c r="C127" s="55">
        <v>160</v>
      </c>
      <c r="D127" s="55">
        <v>2.4</v>
      </c>
      <c r="E127" s="55">
        <v>3.82</v>
      </c>
      <c r="F127" s="55">
        <v>21.04</v>
      </c>
      <c r="G127" s="55">
        <v>128</v>
      </c>
      <c r="H127" s="55"/>
      <c r="I127" s="55">
        <v>199</v>
      </c>
    </row>
    <row r="128" spans="1:9" ht="15.75" x14ac:dyDescent="0.25">
      <c r="A128" s="55"/>
      <c r="B128" s="54" t="s">
        <v>179</v>
      </c>
      <c r="C128" s="54">
        <v>30</v>
      </c>
      <c r="D128" s="54">
        <v>1.83</v>
      </c>
      <c r="E128" s="54">
        <v>5.66</v>
      </c>
      <c r="F128" s="54">
        <v>10.97</v>
      </c>
      <c r="G128" s="54">
        <v>102</v>
      </c>
      <c r="H128" s="54"/>
      <c r="I128" s="54">
        <v>1</v>
      </c>
    </row>
    <row r="129" spans="1:9" ht="15.75" x14ac:dyDescent="0.25">
      <c r="A129" s="55"/>
      <c r="B129" s="55" t="s">
        <v>215</v>
      </c>
      <c r="C129" s="55">
        <v>150</v>
      </c>
      <c r="D129" s="55">
        <v>7.0000000000000007E-2</v>
      </c>
      <c r="E129" s="55">
        <v>0.01</v>
      </c>
      <c r="F129" s="55">
        <v>7.1</v>
      </c>
      <c r="G129" s="55">
        <v>29</v>
      </c>
      <c r="H129" s="55">
        <v>1.42</v>
      </c>
      <c r="I129" s="55">
        <v>411</v>
      </c>
    </row>
    <row r="130" spans="1:9" ht="15.75" x14ac:dyDescent="0.25">
      <c r="A130" s="55" t="s">
        <v>167</v>
      </c>
      <c r="B130" s="55"/>
      <c r="C130" s="68">
        <f>C127+C128+C129</f>
        <v>340</v>
      </c>
      <c r="D130" s="68">
        <f t="shared" ref="D130:F130" si="31">D127+D128+D129</f>
        <v>4.3000000000000007</v>
      </c>
      <c r="E130" s="68">
        <f t="shared" si="31"/>
        <v>9.49</v>
      </c>
      <c r="F130" s="68">
        <f t="shared" si="31"/>
        <v>39.11</v>
      </c>
      <c r="G130" s="68">
        <f>G127+G128+G129</f>
        <v>259</v>
      </c>
      <c r="H130" s="68">
        <f>H127+H128+H129</f>
        <v>1.42</v>
      </c>
      <c r="I130" s="55"/>
    </row>
    <row r="131" spans="1:9" ht="15.75" x14ac:dyDescent="0.25">
      <c r="A131" s="68" t="s">
        <v>22</v>
      </c>
      <c r="B131" s="55" t="s">
        <v>191</v>
      </c>
      <c r="C131" s="55">
        <v>150</v>
      </c>
      <c r="D131" s="55">
        <v>0.75</v>
      </c>
      <c r="E131" s="55"/>
      <c r="F131" s="55">
        <v>15.15</v>
      </c>
      <c r="G131" s="55">
        <v>64</v>
      </c>
      <c r="H131" s="55">
        <v>3</v>
      </c>
      <c r="I131" s="55">
        <v>418</v>
      </c>
    </row>
    <row r="132" spans="1:9" ht="15.75" x14ac:dyDescent="0.25">
      <c r="A132" s="68"/>
      <c r="B132" s="71" t="s">
        <v>247</v>
      </c>
      <c r="C132" s="55">
        <v>15</v>
      </c>
      <c r="D132" s="55">
        <v>1.6</v>
      </c>
      <c r="E132" s="55">
        <v>8</v>
      </c>
      <c r="F132" s="55">
        <v>12.6</v>
      </c>
      <c r="G132" s="55">
        <v>86</v>
      </c>
      <c r="H132" s="55"/>
      <c r="I132" s="55"/>
    </row>
    <row r="133" spans="1:9" ht="15.75" x14ac:dyDescent="0.25">
      <c r="A133" s="55" t="s">
        <v>167</v>
      </c>
      <c r="B133" s="98"/>
      <c r="C133" s="68">
        <f>C131+C132</f>
        <v>165</v>
      </c>
      <c r="D133" s="68">
        <f t="shared" ref="D133:H133" si="32">D131+D132</f>
        <v>2.35</v>
      </c>
      <c r="E133" s="68">
        <f t="shared" si="32"/>
        <v>8</v>
      </c>
      <c r="F133" s="68">
        <f t="shared" si="32"/>
        <v>27.75</v>
      </c>
      <c r="G133" s="68">
        <f>G131+G132</f>
        <v>150</v>
      </c>
      <c r="H133" s="68">
        <f t="shared" si="32"/>
        <v>3</v>
      </c>
      <c r="I133" s="55"/>
    </row>
    <row r="134" spans="1:9" ht="15.75" x14ac:dyDescent="0.25">
      <c r="A134" s="68" t="s">
        <v>17</v>
      </c>
      <c r="B134" s="69" t="s">
        <v>257</v>
      </c>
      <c r="C134" s="55">
        <v>40</v>
      </c>
      <c r="D134" s="55">
        <v>0.3</v>
      </c>
      <c r="E134" s="55">
        <v>2.4300000000000002</v>
      </c>
      <c r="F134" s="55">
        <v>0.95</v>
      </c>
      <c r="G134" s="55">
        <v>26.91</v>
      </c>
      <c r="H134" s="55">
        <v>3.8</v>
      </c>
      <c r="I134" s="55">
        <v>13</v>
      </c>
    </row>
    <row r="135" spans="1:9" ht="15.75" x14ac:dyDescent="0.25">
      <c r="A135" s="55"/>
      <c r="B135" s="69" t="s">
        <v>244</v>
      </c>
      <c r="C135" s="55">
        <v>180</v>
      </c>
      <c r="D135" s="55">
        <v>1.32</v>
      </c>
      <c r="E135" s="55">
        <v>3.57</v>
      </c>
      <c r="F135" s="55">
        <v>9.27</v>
      </c>
      <c r="G135" s="55">
        <v>74.5</v>
      </c>
      <c r="H135" s="55">
        <v>7.48</v>
      </c>
      <c r="I135" s="55">
        <v>63</v>
      </c>
    </row>
    <row r="136" spans="1:9" ht="15.75" x14ac:dyDescent="0.25">
      <c r="A136" s="55"/>
      <c r="B136" s="55" t="s">
        <v>268</v>
      </c>
      <c r="C136" s="55">
        <v>60</v>
      </c>
      <c r="D136" s="55">
        <v>8.98</v>
      </c>
      <c r="E136" s="55">
        <v>2.68</v>
      </c>
      <c r="F136" s="55">
        <v>5.84</v>
      </c>
      <c r="G136" s="55">
        <v>83</v>
      </c>
      <c r="H136" s="55">
        <v>1.83</v>
      </c>
      <c r="I136" s="55">
        <v>274</v>
      </c>
    </row>
    <row r="137" spans="1:9" ht="15.75" x14ac:dyDescent="0.25">
      <c r="A137" s="55"/>
      <c r="B137" s="55" t="s">
        <v>174</v>
      </c>
      <c r="C137" s="55">
        <v>120</v>
      </c>
      <c r="D137" s="55">
        <v>2.4500000000000002</v>
      </c>
      <c r="E137" s="55">
        <v>3.84</v>
      </c>
      <c r="F137" s="55">
        <v>16.36</v>
      </c>
      <c r="G137" s="55">
        <v>109.84</v>
      </c>
      <c r="H137" s="55">
        <v>14.53</v>
      </c>
      <c r="I137" s="55">
        <v>339</v>
      </c>
    </row>
    <row r="138" spans="1:9" ht="15.75" x14ac:dyDescent="0.25">
      <c r="A138" s="55"/>
      <c r="B138" s="55" t="s">
        <v>239</v>
      </c>
      <c r="C138" s="55">
        <v>150</v>
      </c>
      <c r="D138" s="55">
        <v>0.13</v>
      </c>
      <c r="E138" s="55">
        <v>0.06</v>
      </c>
      <c r="F138" s="55">
        <v>20.03</v>
      </c>
      <c r="G138" s="55">
        <v>81.2</v>
      </c>
      <c r="H138" s="55">
        <v>18.2</v>
      </c>
      <c r="I138" s="55">
        <v>396</v>
      </c>
    </row>
    <row r="139" spans="1:9" ht="15.75" x14ac:dyDescent="0.25">
      <c r="A139" s="55"/>
      <c r="B139" s="55" t="s">
        <v>178</v>
      </c>
      <c r="C139" s="55">
        <v>30</v>
      </c>
      <c r="D139" s="55">
        <v>2.2999999999999998</v>
      </c>
      <c r="E139" s="55">
        <v>0.03</v>
      </c>
      <c r="F139" s="55">
        <v>14</v>
      </c>
      <c r="G139" s="55">
        <v>70</v>
      </c>
      <c r="H139" s="55"/>
      <c r="I139" s="55"/>
    </row>
    <row r="140" spans="1:9" ht="15.75" x14ac:dyDescent="0.25">
      <c r="A140" s="55"/>
      <c r="B140" s="55" t="s">
        <v>177</v>
      </c>
      <c r="C140" s="55">
        <v>25</v>
      </c>
      <c r="D140" s="55">
        <v>1.65</v>
      </c>
      <c r="E140" s="55">
        <v>0.3</v>
      </c>
      <c r="F140" s="55">
        <v>8.35</v>
      </c>
      <c r="G140" s="55">
        <v>43.5</v>
      </c>
      <c r="H140" s="55"/>
      <c r="I140" s="55"/>
    </row>
    <row r="141" spans="1:9" ht="15.75" x14ac:dyDescent="0.25">
      <c r="A141" s="55" t="s">
        <v>167</v>
      </c>
      <c r="B141" s="71"/>
      <c r="C141" s="68">
        <f>C134+C135+C136+C137+C138+C139+C140</f>
        <v>605</v>
      </c>
      <c r="D141" s="68">
        <f>D134+D135+D136+D137+D138+D139+D140</f>
        <v>17.13</v>
      </c>
      <c r="E141" s="68">
        <f t="shared" ref="E141:H141" si="33">E134+E135+E136+E137+E138+E139+E140</f>
        <v>12.91</v>
      </c>
      <c r="F141" s="68">
        <f t="shared" si="33"/>
        <v>74.8</v>
      </c>
      <c r="G141" s="68">
        <f>G134+G135+G136+G137+G138+G139+G140</f>
        <v>488.95</v>
      </c>
      <c r="H141" s="68">
        <f t="shared" si="33"/>
        <v>45.84</v>
      </c>
      <c r="I141" s="55"/>
    </row>
    <row r="142" spans="1:9" ht="15.75" x14ac:dyDescent="0.25">
      <c r="A142" s="90" t="s">
        <v>18</v>
      </c>
      <c r="B142" s="55" t="s">
        <v>210</v>
      </c>
      <c r="C142" s="55">
        <v>80</v>
      </c>
      <c r="D142" s="55">
        <v>7.52</v>
      </c>
      <c r="E142" s="55">
        <v>13.46</v>
      </c>
      <c r="F142" s="55">
        <v>1.51</v>
      </c>
      <c r="G142" s="55">
        <v>157</v>
      </c>
      <c r="H142" s="55">
        <v>0.15</v>
      </c>
      <c r="I142" s="55">
        <v>229</v>
      </c>
    </row>
    <row r="143" spans="1:9" ht="15.75" x14ac:dyDescent="0.25">
      <c r="A143" s="63"/>
      <c r="B143" s="69" t="s">
        <v>240</v>
      </c>
      <c r="C143" s="55">
        <v>40</v>
      </c>
      <c r="D143" s="55">
        <v>0.94</v>
      </c>
      <c r="E143" s="55">
        <v>1.84</v>
      </c>
      <c r="F143" s="55">
        <v>4.9000000000000004</v>
      </c>
      <c r="G143" s="55">
        <v>40</v>
      </c>
      <c r="H143" s="55">
        <v>2.69</v>
      </c>
      <c r="I143" s="55">
        <v>55</v>
      </c>
    </row>
    <row r="144" spans="1:9" ht="15.75" x14ac:dyDescent="0.25">
      <c r="A144" s="63"/>
      <c r="B144" s="55" t="s">
        <v>177</v>
      </c>
      <c r="C144" s="55">
        <v>5</v>
      </c>
      <c r="D144" s="55">
        <v>0.33</v>
      </c>
      <c r="E144" s="55">
        <v>0.06</v>
      </c>
      <c r="F144" s="55">
        <v>1.67</v>
      </c>
      <c r="G144" s="55">
        <v>8.6999999999999993</v>
      </c>
      <c r="H144" s="55"/>
      <c r="I144" s="55"/>
    </row>
    <row r="145" spans="1:9" ht="15.75" x14ac:dyDescent="0.25">
      <c r="A145" s="63"/>
      <c r="B145" s="55" t="s">
        <v>180</v>
      </c>
      <c r="C145" s="55">
        <v>150</v>
      </c>
      <c r="D145" s="55">
        <v>2.34</v>
      </c>
      <c r="E145" s="55">
        <v>2</v>
      </c>
      <c r="F145" s="55">
        <v>10.63</v>
      </c>
      <c r="G145" s="55">
        <v>70</v>
      </c>
      <c r="H145" s="55">
        <v>0.98</v>
      </c>
      <c r="I145" s="55">
        <v>414</v>
      </c>
    </row>
    <row r="146" spans="1:9" ht="15.75" x14ac:dyDescent="0.25">
      <c r="A146" s="63" t="s">
        <v>167</v>
      </c>
      <c r="B146" s="55"/>
      <c r="C146" s="86">
        <f>C142+C143+C144+C145</f>
        <v>275</v>
      </c>
      <c r="D146" s="86">
        <f t="shared" ref="D146:H146" si="34">D142+D143+D144+D145</f>
        <v>11.129999999999999</v>
      </c>
      <c r="E146" s="86">
        <f t="shared" si="34"/>
        <v>17.36</v>
      </c>
      <c r="F146" s="86">
        <f t="shared" si="34"/>
        <v>18.71</v>
      </c>
      <c r="G146" s="86">
        <f t="shared" si="34"/>
        <v>275.7</v>
      </c>
      <c r="H146" s="86">
        <f t="shared" si="34"/>
        <v>3.82</v>
      </c>
      <c r="I146" s="55"/>
    </row>
    <row r="147" spans="1:9" ht="30.75" customHeight="1" x14ac:dyDescent="0.25">
      <c r="A147" s="69" t="s">
        <v>33</v>
      </c>
      <c r="B147" s="55"/>
      <c r="C147" s="68">
        <f t="shared" ref="C147:H147" si="35">C130+C133+C141+C146</f>
        <v>1385</v>
      </c>
      <c r="D147" s="68">
        <f t="shared" si="35"/>
        <v>34.909999999999997</v>
      </c>
      <c r="E147" s="68">
        <f t="shared" si="35"/>
        <v>47.760000000000005</v>
      </c>
      <c r="F147" s="68">
        <f t="shared" si="35"/>
        <v>160.37</v>
      </c>
      <c r="G147" s="68">
        <f t="shared" si="35"/>
        <v>1173.6500000000001</v>
      </c>
      <c r="H147" s="68">
        <f t="shared" si="35"/>
        <v>54.080000000000005</v>
      </c>
      <c r="I147" s="55"/>
    </row>
    <row r="148" spans="1:9" ht="44.25" customHeight="1" x14ac:dyDescent="0.25">
      <c r="A148" s="69"/>
      <c r="B148" s="55"/>
      <c r="C148" s="68"/>
      <c r="D148" s="96"/>
      <c r="E148" s="97"/>
      <c r="F148" s="68"/>
      <c r="G148" s="78"/>
      <c r="H148" s="78"/>
      <c r="I148" s="59"/>
    </row>
    <row r="149" spans="1:9" ht="15" customHeight="1" x14ac:dyDescent="0.25">
      <c r="A149" s="55" t="s">
        <v>0</v>
      </c>
      <c r="B149" s="55" t="s">
        <v>199</v>
      </c>
      <c r="C149" s="55" t="s">
        <v>3</v>
      </c>
      <c r="D149" s="82" t="s">
        <v>4</v>
      </c>
      <c r="E149" s="83" t="s">
        <v>190</v>
      </c>
      <c r="F149" s="55"/>
      <c r="G149" s="102" t="s">
        <v>118</v>
      </c>
      <c r="H149" s="100" t="s">
        <v>123</v>
      </c>
      <c r="I149" s="102" t="s">
        <v>124</v>
      </c>
    </row>
    <row r="150" spans="1:9" ht="17.25" customHeight="1" x14ac:dyDescent="0.25">
      <c r="A150" s="55" t="s">
        <v>187</v>
      </c>
      <c r="B150" s="55"/>
      <c r="C150" s="55"/>
      <c r="D150" s="80" t="s">
        <v>6</v>
      </c>
      <c r="E150" s="80" t="s">
        <v>7</v>
      </c>
      <c r="F150" s="84" t="s">
        <v>8</v>
      </c>
      <c r="G150" s="103"/>
      <c r="H150" s="101"/>
      <c r="I150" s="103"/>
    </row>
    <row r="151" spans="1:9" ht="15.75" x14ac:dyDescent="0.25">
      <c r="A151" s="68" t="s">
        <v>16</v>
      </c>
      <c r="B151" s="75" t="s">
        <v>235</v>
      </c>
      <c r="C151" s="55">
        <v>180</v>
      </c>
      <c r="D151" s="55">
        <v>5.38</v>
      </c>
      <c r="E151" s="55">
        <v>4.9400000000000004</v>
      </c>
      <c r="F151" s="55">
        <v>15.39</v>
      </c>
      <c r="G151" s="55">
        <v>132</v>
      </c>
      <c r="H151" s="55">
        <v>0.82</v>
      </c>
      <c r="I151" s="55">
        <v>101</v>
      </c>
    </row>
    <row r="152" spans="1:9" ht="15.75" x14ac:dyDescent="0.25">
      <c r="A152" s="55"/>
      <c r="B152" s="54" t="s">
        <v>179</v>
      </c>
      <c r="C152" s="54">
        <v>30</v>
      </c>
      <c r="D152" s="54">
        <v>1.83</v>
      </c>
      <c r="E152" s="54">
        <v>5.66</v>
      </c>
      <c r="F152" s="54">
        <v>10.97</v>
      </c>
      <c r="G152" s="54">
        <v>102</v>
      </c>
      <c r="H152" s="54"/>
      <c r="I152" s="54">
        <v>1</v>
      </c>
    </row>
    <row r="153" spans="1:9" ht="15.75" x14ac:dyDescent="0.25">
      <c r="A153" s="55"/>
      <c r="B153" s="55" t="s">
        <v>215</v>
      </c>
      <c r="C153" s="55">
        <v>150</v>
      </c>
      <c r="D153" s="55">
        <v>7.0000000000000007E-2</v>
      </c>
      <c r="E153" s="55">
        <v>0.01</v>
      </c>
      <c r="F153" s="55">
        <v>7.1</v>
      </c>
      <c r="G153" s="55">
        <v>29</v>
      </c>
      <c r="H153" s="55">
        <v>1.42</v>
      </c>
      <c r="I153" s="55">
        <v>411</v>
      </c>
    </row>
    <row r="154" spans="1:9" ht="15.75" x14ac:dyDescent="0.25">
      <c r="A154" s="55" t="s">
        <v>167</v>
      </c>
      <c r="B154" s="71"/>
      <c r="C154" s="68">
        <f>C151+C152+C153</f>
        <v>360</v>
      </c>
      <c r="D154" s="68">
        <f t="shared" ref="D154:F154" si="36">D151+D152+D153</f>
        <v>7.28</v>
      </c>
      <c r="E154" s="68">
        <f t="shared" si="36"/>
        <v>10.610000000000001</v>
      </c>
      <c r="F154" s="68">
        <f t="shared" si="36"/>
        <v>33.46</v>
      </c>
      <c r="G154" s="68">
        <f>G151+G152+G153</f>
        <v>263</v>
      </c>
      <c r="H154" s="68">
        <f>H151+H152+H153</f>
        <v>2.2399999999999998</v>
      </c>
      <c r="I154" s="55"/>
    </row>
    <row r="155" spans="1:9" ht="15.75" x14ac:dyDescent="0.25">
      <c r="A155" s="68" t="s">
        <v>225</v>
      </c>
      <c r="B155" s="55" t="s">
        <v>192</v>
      </c>
      <c r="C155" s="68">
        <v>105</v>
      </c>
      <c r="D155" s="68">
        <v>0.42</v>
      </c>
      <c r="E155" s="68">
        <v>0.42</v>
      </c>
      <c r="F155" s="68">
        <v>10.3</v>
      </c>
      <c r="G155" s="68">
        <v>46.2</v>
      </c>
      <c r="H155" s="68">
        <v>10.5</v>
      </c>
      <c r="I155" s="55">
        <v>386</v>
      </c>
    </row>
    <row r="156" spans="1:9" ht="18" customHeight="1" x14ac:dyDescent="0.25">
      <c r="A156" s="68" t="s">
        <v>17</v>
      </c>
      <c r="B156" s="69" t="s">
        <v>252</v>
      </c>
      <c r="C156" s="55">
        <v>40</v>
      </c>
      <c r="D156" s="55">
        <v>0.45</v>
      </c>
      <c r="E156" s="55">
        <v>2.4700000000000002</v>
      </c>
      <c r="F156" s="55">
        <v>1.88</v>
      </c>
      <c r="G156" s="55">
        <v>31.64</v>
      </c>
      <c r="H156" s="55">
        <v>8.1</v>
      </c>
      <c r="I156" s="55">
        <v>14</v>
      </c>
    </row>
    <row r="157" spans="1:9" ht="18.600000000000001" customHeight="1" x14ac:dyDescent="0.25">
      <c r="A157" s="80"/>
      <c r="B157" s="69" t="s">
        <v>265</v>
      </c>
      <c r="C157" s="55">
        <v>180</v>
      </c>
      <c r="D157" s="55">
        <v>1.67</v>
      </c>
      <c r="E157" s="55">
        <v>2.02</v>
      </c>
      <c r="F157" s="55">
        <v>11.88</v>
      </c>
      <c r="G157" s="55">
        <v>72.319999999999993</v>
      </c>
      <c r="H157" s="55">
        <v>5.9</v>
      </c>
      <c r="I157" s="55">
        <v>83</v>
      </c>
    </row>
    <row r="158" spans="1:9" ht="18.600000000000001" customHeight="1" x14ac:dyDescent="0.25">
      <c r="A158" s="80"/>
      <c r="B158" s="55" t="s">
        <v>206</v>
      </c>
      <c r="C158" s="55">
        <v>60</v>
      </c>
      <c r="D158" s="55">
        <v>9.32</v>
      </c>
      <c r="E158" s="55">
        <v>7.07</v>
      </c>
      <c r="F158" s="55">
        <v>9.64</v>
      </c>
      <c r="G158" s="55">
        <v>139</v>
      </c>
      <c r="H158" s="55">
        <v>0.09</v>
      </c>
      <c r="I158" s="55">
        <v>299</v>
      </c>
    </row>
    <row r="159" spans="1:9" ht="15.75" x14ac:dyDescent="0.25">
      <c r="A159" s="80"/>
      <c r="B159" s="55" t="s">
        <v>212</v>
      </c>
      <c r="C159" s="55">
        <v>120</v>
      </c>
      <c r="D159" s="55">
        <v>2.35</v>
      </c>
      <c r="E159" s="55">
        <v>8.0299999999999994</v>
      </c>
      <c r="F159" s="55">
        <v>10.5</v>
      </c>
      <c r="G159" s="55">
        <v>123.6</v>
      </c>
      <c r="H159" s="55">
        <v>8.24</v>
      </c>
      <c r="I159" s="55">
        <v>360</v>
      </c>
    </row>
    <row r="160" spans="1:9" ht="15.75" x14ac:dyDescent="0.25">
      <c r="A160" s="55"/>
      <c r="B160" s="55" t="s">
        <v>226</v>
      </c>
      <c r="C160" s="73">
        <v>150</v>
      </c>
      <c r="D160" s="55">
        <v>0.12</v>
      </c>
      <c r="E160" s="55">
        <v>0.12</v>
      </c>
      <c r="F160" s="55">
        <v>17.8</v>
      </c>
      <c r="G160" s="55">
        <v>72.84</v>
      </c>
      <c r="H160" s="55">
        <v>1.28</v>
      </c>
      <c r="I160" s="55">
        <v>390</v>
      </c>
    </row>
    <row r="161" spans="1:9" ht="15.75" x14ac:dyDescent="0.25">
      <c r="A161" s="55"/>
      <c r="B161" s="55" t="s">
        <v>178</v>
      </c>
      <c r="C161" s="55">
        <v>20</v>
      </c>
      <c r="D161" s="55">
        <v>1.5</v>
      </c>
      <c r="E161" s="55">
        <v>0.1</v>
      </c>
      <c r="F161" s="55">
        <v>10</v>
      </c>
      <c r="G161" s="55">
        <v>47</v>
      </c>
      <c r="H161" s="55"/>
      <c r="I161" s="55"/>
    </row>
    <row r="162" spans="1:9" ht="15.75" x14ac:dyDescent="0.25">
      <c r="A162" s="55" t="s">
        <v>167</v>
      </c>
      <c r="B162" s="55" t="s">
        <v>177</v>
      </c>
      <c r="C162" s="55">
        <v>30</v>
      </c>
      <c r="D162" s="55">
        <v>1.98</v>
      </c>
      <c r="E162" s="55">
        <v>0.36</v>
      </c>
      <c r="F162" s="55">
        <v>10.02</v>
      </c>
      <c r="G162" s="55">
        <v>52</v>
      </c>
      <c r="H162" s="55"/>
      <c r="I162" s="55"/>
    </row>
    <row r="163" spans="1:9" ht="15.75" x14ac:dyDescent="0.25">
      <c r="A163" s="55"/>
      <c r="B163" s="55"/>
      <c r="C163" s="68">
        <f>C156+C157+C159+C160+C161+C162+C158</f>
        <v>600</v>
      </c>
      <c r="D163" s="68">
        <f t="shared" ref="D163:H163" si="37">D156+D157+D159+D160+D161+D162+D158</f>
        <v>17.39</v>
      </c>
      <c r="E163" s="68">
        <f t="shared" si="37"/>
        <v>20.169999999999998</v>
      </c>
      <c r="F163" s="68">
        <f t="shared" si="37"/>
        <v>71.72</v>
      </c>
      <c r="G163" s="68">
        <f t="shared" si="37"/>
        <v>538.4</v>
      </c>
      <c r="H163" s="68">
        <f t="shared" si="37"/>
        <v>23.610000000000003</v>
      </c>
      <c r="I163" s="55"/>
    </row>
    <row r="164" spans="1:9" ht="15.75" x14ac:dyDescent="0.25">
      <c r="A164" s="90" t="s">
        <v>18</v>
      </c>
      <c r="B164" s="71" t="s">
        <v>205</v>
      </c>
      <c r="C164" s="55">
        <v>80</v>
      </c>
      <c r="D164" s="55">
        <v>14.03</v>
      </c>
      <c r="E164" s="55">
        <v>9.64</v>
      </c>
      <c r="F164" s="55">
        <v>13.72</v>
      </c>
      <c r="G164" s="55">
        <v>197.6</v>
      </c>
      <c r="H164" s="55">
        <v>0.192</v>
      </c>
      <c r="I164" s="55">
        <v>251</v>
      </c>
    </row>
    <row r="165" spans="1:9" ht="15.75" x14ac:dyDescent="0.25">
      <c r="A165" s="63"/>
      <c r="B165" s="71" t="s">
        <v>253</v>
      </c>
      <c r="C165" s="55">
        <v>10</v>
      </c>
      <c r="D165" s="55">
        <v>0.05</v>
      </c>
      <c r="E165" s="55">
        <v>0</v>
      </c>
      <c r="F165" s="55">
        <v>10.199999999999999</v>
      </c>
      <c r="G165" s="55">
        <v>40.9</v>
      </c>
      <c r="H165" s="55"/>
      <c r="I165" s="55"/>
    </row>
    <row r="166" spans="1:9" ht="15.75" x14ac:dyDescent="0.25">
      <c r="A166" s="63"/>
      <c r="B166" s="71" t="s">
        <v>254</v>
      </c>
      <c r="C166" s="55">
        <v>40</v>
      </c>
      <c r="D166" s="55">
        <v>0.34</v>
      </c>
      <c r="E166" s="55">
        <v>2.09</v>
      </c>
      <c r="F166" s="55">
        <v>3.15</v>
      </c>
      <c r="G166" s="55">
        <v>32.76</v>
      </c>
      <c r="H166" s="55">
        <v>2.78</v>
      </c>
      <c r="I166" s="55">
        <v>41</v>
      </c>
    </row>
    <row r="167" spans="1:9" ht="15.75" x14ac:dyDescent="0.25">
      <c r="A167" s="63"/>
      <c r="B167" s="55" t="s">
        <v>175</v>
      </c>
      <c r="C167" s="55">
        <v>150</v>
      </c>
      <c r="D167" s="55">
        <v>3.15</v>
      </c>
      <c r="E167" s="55">
        <v>2.72</v>
      </c>
      <c r="F167" s="55">
        <v>12.96</v>
      </c>
      <c r="G167" s="55">
        <v>89</v>
      </c>
      <c r="H167" s="55">
        <v>1.2</v>
      </c>
      <c r="I167" s="55">
        <v>412</v>
      </c>
    </row>
    <row r="168" spans="1:9" ht="15.75" x14ac:dyDescent="0.25">
      <c r="A168" s="77" t="s">
        <v>167</v>
      </c>
      <c r="B168" s="55"/>
      <c r="C168" s="68">
        <f>C164+C165+C166+C167</f>
        <v>280</v>
      </c>
      <c r="D168" s="68">
        <f t="shared" ref="D168:H168" si="38">D164+D165+D166+D167</f>
        <v>17.57</v>
      </c>
      <c r="E168" s="68">
        <f t="shared" si="38"/>
        <v>14.450000000000001</v>
      </c>
      <c r="F168" s="68">
        <f t="shared" si="38"/>
        <v>40.03</v>
      </c>
      <c r="G168" s="68">
        <f t="shared" si="38"/>
        <v>360.26</v>
      </c>
      <c r="H168" s="68">
        <f t="shared" si="38"/>
        <v>4.1719999999999997</v>
      </c>
      <c r="I168" s="55"/>
    </row>
    <row r="169" spans="1:9" ht="36" customHeight="1" x14ac:dyDescent="0.25">
      <c r="A169" s="69" t="s">
        <v>35</v>
      </c>
      <c r="B169" s="55"/>
      <c r="C169" s="68">
        <f t="shared" ref="C169:H169" si="39">C154+C155+C163+C168</f>
        <v>1345</v>
      </c>
      <c r="D169" s="68">
        <f t="shared" si="39"/>
        <v>42.66</v>
      </c>
      <c r="E169" s="68">
        <f t="shared" si="39"/>
        <v>45.65</v>
      </c>
      <c r="F169" s="68">
        <f t="shared" si="39"/>
        <v>155.51</v>
      </c>
      <c r="G169" s="68">
        <f t="shared" si="39"/>
        <v>1207.8599999999999</v>
      </c>
      <c r="H169" s="68">
        <f t="shared" si="39"/>
        <v>40.521999999999998</v>
      </c>
      <c r="I169" s="55"/>
    </row>
    <row r="170" spans="1:9" ht="36" customHeight="1" x14ac:dyDescent="0.25">
      <c r="A170" s="69"/>
      <c r="B170" s="55"/>
      <c r="C170" s="68"/>
      <c r="D170" s="96"/>
      <c r="E170" s="97"/>
      <c r="F170" s="68"/>
      <c r="G170" s="78"/>
      <c r="H170" s="78"/>
      <c r="I170" s="59"/>
    </row>
    <row r="171" spans="1:9" ht="15" customHeight="1" x14ac:dyDescent="0.25">
      <c r="A171" s="55" t="s">
        <v>0</v>
      </c>
      <c r="B171" s="55" t="s">
        <v>200</v>
      </c>
      <c r="C171" s="55" t="s">
        <v>3</v>
      </c>
      <c r="D171" s="87" t="s">
        <v>4</v>
      </c>
      <c r="E171" s="88" t="s">
        <v>5</v>
      </c>
      <c r="F171" s="55"/>
      <c r="G171" s="102" t="s">
        <v>118</v>
      </c>
      <c r="H171" s="100" t="s">
        <v>123</v>
      </c>
      <c r="I171" s="102" t="s">
        <v>124</v>
      </c>
    </row>
    <row r="172" spans="1:9" ht="15.75" x14ac:dyDescent="0.25">
      <c r="A172" s="55" t="s">
        <v>188</v>
      </c>
      <c r="B172" s="55"/>
      <c r="C172" s="55"/>
      <c r="D172" s="87" t="s">
        <v>6</v>
      </c>
      <c r="E172" s="88" t="s">
        <v>7</v>
      </c>
      <c r="F172" s="89" t="s">
        <v>8</v>
      </c>
      <c r="G172" s="104"/>
      <c r="H172" s="108"/>
      <c r="I172" s="104"/>
    </row>
    <row r="173" spans="1:9" ht="1.5" hidden="1" customHeight="1" x14ac:dyDescent="0.25">
      <c r="A173" s="55" t="s">
        <v>187</v>
      </c>
      <c r="B173" s="55"/>
      <c r="C173" s="55"/>
      <c r="D173" s="55" t="s">
        <v>6</v>
      </c>
      <c r="E173" s="55" t="s">
        <v>7</v>
      </c>
      <c r="F173" s="89"/>
      <c r="G173" s="103"/>
      <c r="H173" s="101"/>
      <c r="I173" s="103"/>
    </row>
    <row r="174" spans="1:9" ht="15.75" x14ac:dyDescent="0.25">
      <c r="A174" s="68" t="s">
        <v>16</v>
      </c>
      <c r="B174" s="71" t="s">
        <v>245</v>
      </c>
      <c r="C174" s="55">
        <v>160</v>
      </c>
      <c r="D174" s="55">
        <v>3.31</v>
      </c>
      <c r="E174" s="55">
        <v>3.95</v>
      </c>
      <c r="F174" s="55">
        <v>25.2</v>
      </c>
      <c r="G174" s="55">
        <v>150</v>
      </c>
      <c r="H174" s="55"/>
      <c r="I174" s="55">
        <v>199</v>
      </c>
    </row>
    <row r="175" spans="1:9" ht="15.75" x14ac:dyDescent="0.25">
      <c r="A175" s="55"/>
      <c r="B175" s="55" t="s">
        <v>173</v>
      </c>
      <c r="C175" s="55">
        <v>37</v>
      </c>
      <c r="D175" s="55">
        <v>3.7</v>
      </c>
      <c r="E175" s="55">
        <v>5.4</v>
      </c>
      <c r="F175" s="55">
        <v>11.4</v>
      </c>
      <c r="G175" s="55">
        <v>108.4</v>
      </c>
      <c r="H175" s="55">
        <v>0.05</v>
      </c>
      <c r="I175" s="55">
        <v>3</v>
      </c>
    </row>
    <row r="176" spans="1:9" ht="15.75" x14ac:dyDescent="0.25">
      <c r="A176" s="55"/>
      <c r="B176" s="55" t="s">
        <v>215</v>
      </c>
      <c r="C176" s="55">
        <v>150</v>
      </c>
      <c r="D176" s="55">
        <v>7.0000000000000007E-2</v>
      </c>
      <c r="E176" s="55">
        <v>0.01</v>
      </c>
      <c r="F176" s="55">
        <v>7.1</v>
      </c>
      <c r="G176" s="55">
        <v>29</v>
      </c>
      <c r="H176" s="55">
        <v>1.42</v>
      </c>
      <c r="I176" s="55">
        <v>411</v>
      </c>
    </row>
    <row r="177" spans="1:9" ht="15.75" x14ac:dyDescent="0.25">
      <c r="A177" s="55" t="s">
        <v>167</v>
      </c>
      <c r="B177" s="55"/>
      <c r="C177" s="68">
        <f>C174+C175+C176</f>
        <v>347</v>
      </c>
      <c r="D177" s="68">
        <f t="shared" ref="D177:F177" si="40">D174+D175+D176</f>
        <v>7.08</v>
      </c>
      <c r="E177" s="68">
        <f t="shared" si="40"/>
        <v>9.3600000000000012</v>
      </c>
      <c r="F177" s="68">
        <f t="shared" si="40"/>
        <v>43.7</v>
      </c>
      <c r="G177" s="68">
        <f>G174+G175+G176</f>
        <v>287.39999999999998</v>
      </c>
      <c r="H177" s="68">
        <f>H174+H175+H176</f>
        <v>1.47</v>
      </c>
      <c r="I177" s="55"/>
    </row>
    <row r="178" spans="1:9" ht="15.75" x14ac:dyDescent="0.25">
      <c r="A178" s="68" t="s">
        <v>22</v>
      </c>
      <c r="B178" s="55" t="s">
        <v>191</v>
      </c>
      <c r="C178" s="55">
        <v>150</v>
      </c>
      <c r="D178" s="55">
        <v>0.75</v>
      </c>
      <c r="E178" s="55"/>
      <c r="F178" s="55">
        <v>15.15</v>
      </c>
      <c r="G178" s="55">
        <v>64</v>
      </c>
      <c r="H178" s="55">
        <v>3</v>
      </c>
      <c r="I178" s="55">
        <v>418</v>
      </c>
    </row>
    <row r="179" spans="1:9" ht="15.75" x14ac:dyDescent="0.25">
      <c r="A179" s="68"/>
      <c r="B179" s="71" t="s">
        <v>247</v>
      </c>
      <c r="C179" s="55">
        <v>15</v>
      </c>
      <c r="D179" s="55">
        <v>1.6</v>
      </c>
      <c r="E179" s="55">
        <v>8</v>
      </c>
      <c r="F179" s="55">
        <v>12.6</v>
      </c>
      <c r="G179" s="55">
        <v>86</v>
      </c>
      <c r="H179" s="55"/>
      <c r="I179" s="55"/>
    </row>
    <row r="180" spans="1:9" ht="15.75" x14ac:dyDescent="0.25">
      <c r="A180" s="68"/>
      <c r="B180" s="98"/>
      <c r="C180" s="68">
        <f>C178+C179</f>
        <v>165</v>
      </c>
      <c r="D180" s="68">
        <f t="shared" ref="D180:F180" si="41">D178+D179</f>
        <v>2.35</v>
      </c>
      <c r="E180" s="68">
        <f t="shared" si="41"/>
        <v>8</v>
      </c>
      <c r="F180" s="68">
        <f t="shared" si="41"/>
        <v>27.75</v>
      </c>
      <c r="G180" s="68">
        <f>G178+G179</f>
        <v>150</v>
      </c>
      <c r="H180" s="68">
        <f t="shared" ref="H180" si="42">H178+H179</f>
        <v>3</v>
      </c>
      <c r="I180" s="55"/>
    </row>
    <row r="181" spans="1:9" ht="15.75" x14ac:dyDescent="0.25">
      <c r="A181" s="68" t="s">
        <v>17</v>
      </c>
      <c r="B181" s="55" t="s">
        <v>261</v>
      </c>
      <c r="C181" s="55">
        <v>40</v>
      </c>
      <c r="D181" s="55">
        <v>0.39</v>
      </c>
      <c r="E181" s="55">
        <v>2.46</v>
      </c>
      <c r="F181" s="55">
        <v>1.49</v>
      </c>
      <c r="G181" s="55">
        <v>29.68</v>
      </c>
      <c r="H181" s="55">
        <v>6.7</v>
      </c>
      <c r="I181" s="55">
        <v>15</v>
      </c>
    </row>
    <row r="182" spans="1:9" ht="16.899999999999999" customHeight="1" x14ac:dyDescent="0.25">
      <c r="A182" s="55"/>
      <c r="B182" s="69" t="s">
        <v>236</v>
      </c>
      <c r="C182" s="55">
        <v>180</v>
      </c>
      <c r="D182" s="55">
        <v>1.41</v>
      </c>
      <c r="E182" s="55">
        <v>1.95</v>
      </c>
      <c r="F182" s="55">
        <v>10.41</v>
      </c>
      <c r="G182" s="55">
        <v>65</v>
      </c>
      <c r="H182" s="55">
        <v>5.9</v>
      </c>
      <c r="I182" s="55">
        <v>86</v>
      </c>
    </row>
    <row r="183" spans="1:9" ht="15.75" x14ac:dyDescent="0.25">
      <c r="A183" s="55"/>
      <c r="B183" s="55" t="s">
        <v>228</v>
      </c>
      <c r="C183" s="55">
        <v>60</v>
      </c>
      <c r="D183" s="55">
        <v>9.32</v>
      </c>
      <c r="E183" s="55">
        <v>7.07</v>
      </c>
      <c r="F183" s="55">
        <v>9.64</v>
      </c>
      <c r="G183" s="55">
        <v>139</v>
      </c>
      <c r="H183" s="55">
        <v>0.09</v>
      </c>
      <c r="I183" s="55">
        <v>299</v>
      </c>
    </row>
    <row r="184" spans="1:9" ht="15.75" x14ac:dyDescent="0.25">
      <c r="A184" s="55"/>
      <c r="B184" s="55" t="s">
        <v>174</v>
      </c>
      <c r="C184" s="55">
        <v>120</v>
      </c>
      <c r="D184" s="55">
        <v>2.4500000000000002</v>
      </c>
      <c r="E184" s="55">
        <v>3.84</v>
      </c>
      <c r="F184" s="55">
        <v>16.36</v>
      </c>
      <c r="G184" s="55">
        <v>109.84</v>
      </c>
      <c r="H184" s="55">
        <v>14.53</v>
      </c>
      <c r="I184" s="55">
        <v>339</v>
      </c>
    </row>
    <row r="185" spans="1:9" ht="15.75" x14ac:dyDescent="0.25">
      <c r="A185" s="55"/>
      <c r="B185" s="55" t="s">
        <v>232</v>
      </c>
      <c r="C185" s="73">
        <v>150</v>
      </c>
      <c r="D185" s="55">
        <v>0.22</v>
      </c>
      <c r="E185" s="55">
        <v>8.8999999999999996E-2</v>
      </c>
      <c r="F185" s="55">
        <v>16.600000000000001</v>
      </c>
      <c r="G185" s="55">
        <v>68.069999999999993</v>
      </c>
      <c r="H185" s="55">
        <v>19.34</v>
      </c>
      <c r="I185" s="55">
        <v>393</v>
      </c>
    </row>
    <row r="186" spans="1:9" ht="15.75" x14ac:dyDescent="0.25">
      <c r="A186" s="55"/>
      <c r="B186" s="55" t="s">
        <v>178</v>
      </c>
      <c r="C186" s="55">
        <v>20</v>
      </c>
      <c r="D186" s="55">
        <v>1.5</v>
      </c>
      <c r="E186" s="55">
        <v>0.1</v>
      </c>
      <c r="F186" s="55">
        <v>10</v>
      </c>
      <c r="G186" s="55">
        <v>47</v>
      </c>
      <c r="H186" s="55"/>
      <c r="I186" s="55"/>
    </row>
    <row r="187" spans="1:9" ht="15.75" x14ac:dyDescent="0.25">
      <c r="A187" s="55"/>
      <c r="B187" s="55" t="s">
        <v>177</v>
      </c>
      <c r="C187" s="55">
        <v>30</v>
      </c>
      <c r="D187" s="55">
        <v>1.98</v>
      </c>
      <c r="E187" s="55">
        <v>0.36</v>
      </c>
      <c r="F187" s="55">
        <v>10.02</v>
      </c>
      <c r="G187" s="55">
        <v>52</v>
      </c>
      <c r="H187" s="55"/>
      <c r="I187" s="55"/>
    </row>
    <row r="188" spans="1:9" ht="15.75" x14ac:dyDescent="0.25">
      <c r="A188" s="55" t="s">
        <v>167</v>
      </c>
      <c r="B188" s="55"/>
      <c r="C188" s="68">
        <f>C181+C182+C183+C184+C185+C186+C187</f>
        <v>600</v>
      </c>
      <c r="D188" s="68">
        <f t="shared" ref="D188:F188" si="43">D181+D182+D183+D184+D185+D186+D187</f>
        <v>17.27</v>
      </c>
      <c r="E188" s="68">
        <f t="shared" si="43"/>
        <v>15.869</v>
      </c>
      <c r="F188" s="68">
        <f t="shared" si="43"/>
        <v>74.52</v>
      </c>
      <c r="G188" s="68">
        <f>G181+G182+G183+G184+G185+G186+G187</f>
        <v>510.59</v>
      </c>
      <c r="H188" s="68">
        <f>H181+H182+H183+H184+H185+H186+H187</f>
        <v>46.56</v>
      </c>
      <c r="I188" s="55"/>
    </row>
    <row r="189" spans="1:9" ht="15.75" x14ac:dyDescent="0.25">
      <c r="A189" s="68" t="s">
        <v>18</v>
      </c>
      <c r="B189" s="71" t="s">
        <v>213</v>
      </c>
      <c r="C189" s="55">
        <v>40</v>
      </c>
      <c r="D189" s="55">
        <v>5.08</v>
      </c>
      <c r="E189" s="55">
        <v>4.5999999999999996</v>
      </c>
      <c r="F189" s="55">
        <v>0.28000000000000003</v>
      </c>
      <c r="G189" s="55">
        <v>63</v>
      </c>
      <c r="H189" s="55"/>
      <c r="I189" s="55">
        <v>227</v>
      </c>
    </row>
    <row r="190" spans="1:9" ht="15.75" x14ac:dyDescent="0.25">
      <c r="A190" s="55"/>
      <c r="B190" s="71" t="s">
        <v>256</v>
      </c>
      <c r="C190" s="55">
        <v>40</v>
      </c>
      <c r="D190" s="55">
        <v>0.45</v>
      </c>
      <c r="E190" s="55">
        <v>2.4700000000000002</v>
      </c>
      <c r="F190" s="55">
        <v>1.88</v>
      </c>
      <c r="G190" s="55">
        <v>31.64</v>
      </c>
      <c r="H190" s="55">
        <v>8.1</v>
      </c>
      <c r="I190" s="55">
        <v>14</v>
      </c>
    </row>
    <row r="191" spans="1:9" ht="15.75" x14ac:dyDescent="0.25">
      <c r="A191" s="55"/>
      <c r="B191" s="71" t="s">
        <v>204</v>
      </c>
      <c r="C191" s="55">
        <v>50</v>
      </c>
      <c r="D191" s="55">
        <v>3.64</v>
      </c>
      <c r="E191" s="55">
        <v>6.26</v>
      </c>
      <c r="F191" s="55">
        <v>26.96</v>
      </c>
      <c r="G191" s="55">
        <v>179</v>
      </c>
      <c r="H191" s="55">
        <v>0.11</v>
      </c>
      <c r="I191" s="55">
        <v>452</v>
      </c>
    </row>
    <row r="192" spans="1:9" ht="15.75" x14ac:dyDescent="0.25">
      <c r="A192" s="55"/>
      <c r="B192" s="55" t="s">
        <v>262</v>
      </c>
      <c r="C192" s="55">
        <v>150</v>
      </c>
      <c r="D192" s="55">
        <v>4.3499999999999996</v>
      </c>
      <c r="E192" s="55">
        <v>3.75</v>
      </c>
      <c r="F192" s="55">
        <v>6.3</v>
      </c>
      <c r="G192" s="55">
        <v>76</v>
      </c>
      <c r="H192" s="55">
        <v>0.45</v>
      </c>
      <c r="I192" s="55">
        <v>420</v>
      </c>
    </row>
    <row r="193" spans="1:9" ht="15.75" x14ac:dyDescent="0.25">
      <c r="A193" s="55" t="s">
        <v>167</v>
      </c>
      <c r="B193" s="55"/>
      <c r="C193" s="68">
        <f>C189+C190+C191+C192</f>
        <v>280</v>
      </c>
      <c r="D193" s="68">
        <f t="shared" ref="D193:H193" si="44">D189+D190+D191+D192</f>
        <v>13.52</v>
      </c>
      <c r="E193" s="68">
        <f t="shared" si="44"/>
        <v>17.079999999999998</v>
      </c>
      <c r="F193" s="68">
        <f t="shared" si="44"/>
        <v>35.42</v>
      </c>
      <c r="G193" s="68">
        <f t="shared" si="44"/>
        <v>349.64</v>
      </c>
      <c r="H193" s="68">
        <f t="shared" si="44"/>
        <v>8.6599999999999984</v>
      </c>
      <c r="I193" s="55"/>
    </row>
    <row r="194" spans="1:9" ht="27" customHeight="1" x14ac:dyDescent="0.25">
      <c r="A194" s="55" t="s">
        <v>201</v>
      </c>
      <c r="B194" s="55"/>
      <c r="C194" s="68">
        <f>C177+C180+C188+C193</f>
        <v>1392</v>
      </c>
      <c r="D194" s="68">
        <f t="shared" ref="D194:H194" si="45">D177+D180+D188+D193</f>
        <v>40.22</v>
      </c>
      <c r="E194" s="68">
        <f t="shared" si="45"/>
        <v>50.308999999999997</v>
      </c>
      <c r="F194" s="68">
        <f t="shared" si="45"/>
        <v>181.39</v>
      </c>
      <c r="G194" s="68">
        <f t="shared" si="45"/>
        <v>1297.6300000000001</v>
      </c>
      <c r="H194" s="68">
        <f t="shared" si="45"/>
        <v>59.69</v>
      </c>
      <c r="I194" s="55"/>
    </row>
    <row r="195" spans="1:9" ht="33.75" customHeight="1" x14ac:dyDescent="0.25">
      <c r="A195" s="76"/>
      <c r="B195" s="76"/>
      <c r="C195" s="76"/>
      <c r="D195" s="76"/>
      <c r="E195" s="76"/>
      <c r="F195" s="76"/>
      <c r="G195" s="76"/>
      <c r="H195" s="76"/>
      <c r="I195" s="76"/>
    </row>
    <row r="196" spans="1:9" ht="15" customHeight="1" x14ac:dyDescent="0.25">
      <c r="A196" s="55" t="s">
        <v>0</v>
      </c>
      <c r="B196" s="55" t="s">
        <v>202</v>
      </c>
      <c r="C196" s="55" t="s">
        <v>3</v>
      </c>
      <c r="D196" s="82" t="s">
        <v>4</v>
      </c>
      <c r="E196" s="83" t="s">
        <v>5</v>
      </c>
      <c r="F196" s="55"/>
      <c r="G196" s="102" t="s">
        <v>118</v>
      </c>
      <c r="H196" s="100" t="s">
        <v>123</v>
      </c>
      <c r="I196" s="102" t="s">
        <v>124</v>
      </c>
    </row>
    <row r="197" spans="1:9" ht="20.25" customHeight="1" x14ac:dyDescent="0.25">
      <c r="A197" s="55" t="s">
        <v>193</v>
      </c>
      <c r="B197" s="55"/>
      <c r="C197" s="55"/>
      <c r="D197" s="80" t="s">
        <v>6</v>
      </c>
      <c r="E197" s="80" t="s">
        <v>7</v>
      </c>
      <c r="F197" s="84" t="s">
        <v>8</v>
      </c>
      <c r="G197" s="103"/>
      <c r="H197" s="101"/>
      <c r="I197" s="103"/>
    </row>
    <row r="198" spans="1:9" ht="15.75" x14ac:dyDescent="0.25">
      <c r="A198" s="68" t="s">
        <v>16</v>
      </c>
      <c r="B198" s="71" t="s">
        <v>234</v>
      </c>
      <c r="C198" s="55">
        <v>180</v>
      </c>
      <c r="D198" s="55">
        <v>4.34</v>
      </c>
      <c r="E198" s="55">
        <v>4.57</v>
      </c>
      <c r="F198" s="55">
        <v>15.16</v>
      </c>
      <c r="G198" s="55">
        <v>119.28</v>
      </c>
      <c r="H198" s="55">
        <v>0.82</v>
      </c>
      <c r="I198" s="55">
        <v>101</v>
      </c>
    </row>
    <row r="199" spans="1:9" ht="15.75" x14ac:dyDescent="0.25">
      <c r="A199" s="55"/>
      <c r="B199" s="54" t="s">
        <v>179</v>
      </c>
      <c r="C199" s="54">
        <v>30</v>
      </c>
      <c r="D199" s="54">
        <v>1.83</v>
      </c>
      <c r="E199" s="54">
        <v>5.66</v>
      </c>
      <c r="F199" s="54">
        <v>10.97</v>
      </c>
      <c r="G199" s="54">
        <v>102</v>
      </c>
      <c r="H199" s="54"/>
      <c r="I199" s="54">
        <v>1</v>
      </c>
    </row>
    <row r="200" spans="1:9" ht="15.75" x14ac:dyDescent="0.25">
      <c r="A200" s="55"/>
      <c r="B200" s="55" t="s">
        <v>215</v>
      </c>
      <c r="C200" s="55">
        <v>150</v>
      </c>
      <c r="D200" s="55">
        <v>7.0000000000000007E-2</v>
      </c>
      <c r="E200" s="55">
        <v>0.01</v>
      </c>
      <c r="F200" s="55">
        <v>7.1</v>
      </c>
      <c r="G200" s="55">
        <v>29</v>
      </c>
      <c r="H200" s="55">
        <v>1.42</v>
      </c>
      <c r="I200" s="55">
        <v>411</v>
      </c>
    </row>
    <row r="201" spans="1:9" ht="15.75" x14ac:dyDescent="0.25">
      <c r="A201" s="55" t="s">
        <v>167</v>
      </c>
      <c r="B201" s="55"/>
      <c r="C201" s="68">
        <f>C198+C199+C200</f>
        <v>360</v>
      </c>
      <c r="D201" s="68">
        <f t="shared" ref="D201:F201" si="46">D198+D199+D200</f>
        <v>6.24</v>
      </c>
      <c r="E201" s="68">
        <f t="shared" si="46"/>
        <v>10.24</v>
      </c>
      <c r="F201" s="68">
        <f t="shared" si="46"/>
        <v>33.230000000000004</v>
      </c>
      <c r="G201" s="68">
        <f>G198+G199+G200</f>
        <v>250.28</v>
      </c>
      <c r="H201" s="68">
        <f>H198+H199+H200</f>
        <v>2.2399999999999998</v>
      </c>
      <c r="I201" s="55"/>
    </row>
    <row r="202" spans="1:9" ht="15.75" x14ac:dyDescent="0.25">
      <c r="A202" s="68" t="s">
        <v>22</v>
      </c>
      <c r="B202" s="55" t="s">
        <v>192</v>
      </c>
      <c r="C202" s="68">
        <v>105</v>
      </c>
      <c r="D202" s="68">
        <v>0.42</v>
      </c>
      <c r="E202" s="68">
        <v>0.42</v>
      </c>
      <c r="F202" s="68">
        <v>10.3</v>
      </c>
      <c r="G202" s="68">
        <v>46.2</v>
      </c>
      <c r="H202" s="68">
        <v>10.5</v>
      </c>
      <c r="I202" s="55">
        <v>386</v>
      </c>
    </row>
    <row r="203" spans="1:9" ht="15.75" x14ac:dyDescent="0.25">
      <c r="A203" s="55"/>
      <c r="B203" s="55"/>
      <c r="C203" s="68"/>
      <c r="D203" s="68"/>
      <c r="E203" s="68"/>
      <c r="F203" s="68"/>
      <c r="G203" s="68"/>
      <c r="H203" s="68"/>
      <c r="I203" s="55"/>
    </row>
    <row r="204" spans="1:9" ht="15.75" x14ac:dyDescent="0.25">
      <c r="A204" s="68" t="s">
        <v>17</v>
      </c>
      <c r="B204" s="55" t="s">
        <v>266</v>
      </c>
      <c r="C204" s="55">
        <v>40</v>
      </c>
      <c r="D204" s="55">
        <v>0.51</v>
      </c>
      <c r="E204" s="55">
        <v>2.83</v>
      </c>
      <c r="F204" s="55">
        <v>1.53</v>
      </c>
      <c r="G204" s="55">
        <v>33.64</v>
      </c>
      <c r="H204" s="55">
        <v>27.6</v>
      </c>
      <c r="I204" s="55">
        <v>17</v>
      </c>
    </row>
    <row r="205" spans="1:9" ht="15.75" x14ac:dyDescent="0.25">
      <c r="A205" s="55"/>
      <c r="B205" s="55" t="s">
        <v>209</v>
      </c>
      <c r="C205" s="55">
        <v>180</v>
      </c>
      <c r="D205" s="55">
        <v>1.5</v>
      </c>
      <c r="E205" s="55">
        <v>2.4</v>
      </c>
      <c r="F205" s="55">
        <v>8.6999999999999993</v>
      </c>
      <c r="G205" s="55">
        <v>62.32</v>
      </c>
      <c r="H205" s="55">
        <v>4.0999999999999996</v>
      </c>
      <c r="I205" s="55">
        <v>91</v>
      </c>
    </row>
    <row r="206" spans="1:9" ht="15.75" x14ac:dyDescent="0.25">
      <c r="A206" s="55"/>
      <c r="B206" s="69" t="s">
        <v>208</v>
      </c>
      <c r="C206" s="55">
        <v>160</v>
      </c>
      <c r="D206" s="55">
        <v>16.59</v>
      </c>
      <c r="E206" s="55">
        <v>5.81</v>
      </c>
      <c r="F206" s="55">
        <v>26.76</v>
      </c>
      <c r="G206" s="55">
        <v>226</v>
      </c>
      <c r="H206" s="55">
        <v>0.41</v>
      </c>
      <c r="I206" s="55">
        <v>321</v>
      </c>
    </row>
    <row r="207" spans="1:9" ht="15.75" x14ac:dyDescent="0.25">
      <c r="A207" s="55"/>
      <c r="B207" s="55" t="s">
        <v>217</v>
      </c>
      <c r="C207" s="55">
        <v>150</v>
      </c>
      <c r="D207" s="55">
        <v>0.33</v>
      </c>
      <c r="E207" s="55">
        <v>0.1</v>
      </c>
      <c r="F207" s="55">
        <v>20.72</v>
      </c>
      <c r="G207" s="55">
        <v>84.33</v>
      </c>
      <c r="H207" s="55">
        <v>0.3</v>
      </c>
      <c r="I207" s="55">
        <v>394</v>
      </c>
    </row>
    <row r="208" spans="1:9" ht="15.75" x14ac:dyDescent="0.25">
      <c r="A208" s="55"/>
      <c r="B208" s="55" t="s">
        <v>178</v>
      </c>
      <c r="C208" s="55">
        <v>30</v>
      </c>
      <c r="D208" s="55">
        <v>2.2999999999999998</v>
      </c>
      <c r="E208" s="55">
        <v>0.03</v>
      </c>
      <c r="F208" s="55">
        <v>14</v>
      </c>
      <c r="G208" s="55">
        <v>70</v>
      </c>
      <c r="H208" s="55"/>
      <c r="I208" s="55"/>
    </row>
    <row r="209" spans="1:9" ht="15.75" x14ac:dyDescent="0.25">
      <c r="A209" s="55"/>
      <c r="B209" s="55" t="s">
        <v>177</v>
      </c>
      <c r="C209" s="55">
        <v>25</v>
      </c>
      <c r="D209" s="55">
        <v>1.65</v>
      </c>
      <c r="E209" s="55">
        <v>0.3</v>
      </c>
      <c r="F209" s="55">
        <v>8.35</v>
      </c>
      <c r="G209" s="55">
        <v>43.5</v>
      </c>
      <c r="H209" s="55"/>
      <c r="I209" s="55"/>
    </row>
    <row r="210" spans="1:9" ht="15.75" x14ac:dyDescent="0.25">
      <c r="A210" s="55" t="s">
        <v>167</v>
      </c>
      <c r="B210" s="55"/>
      <c r="C210" s="55"/>
      <c r="D210" s="55"/>
      <c r="E210" s="55"/>
      <c r="F210" s="55"/>
      <c r="G210" s="55"/>
      <c r="H210" s="55"/>
      <c r="I210" s="55"/>
    </row>
    <row r="211" spans="1:9" ht="15.75" x14ac:dyDescent="0.25">
      <c r="A211" s="55"/>
      <c r="B211" s="55"/>
      <c r="C211" s="68">
        <f>C204+C205+C207+C208+C209+C206+C210</f>
        <v>585</v>
      </c>
      <c r="D211" s="68">
        <f t="shared" ref="D211:H211" si="47">D204+D205+D207+D208+D209+D206+D210</f>
        <v>22.88</v>
      </c>
      <c r="E211" s="68">
        <f t="shared" si="47"/>
        <v>11.469999999999999</v>
      </c>
      <c r="F211" s="68">
        <f t="shared" si="47"/>
        <v>80.06</v>
      </c>
      <c r="G211" s="68">
        <f t="shared" si="47"/>
        <v>519.79</v>
      </c>
      <c r="H211" s="68">
        <f t="shared" si="47"/>
        <v>32.409999999999997</v>
      </c>
      <c r="I211" s="55"/>
    </row>
    <row r="212" spans="1:9" ht="15.75" x14ac:dyDescent="0.25">
      <c r="A212" s="68" t="s">
        <v>18</v>
      </c>
      <c r="B212" s="55" t="s">
        <v>210</v>
      </c>
      <c r="C212" s="55">
        <v>80</v>
      </c>
      <c r="D212" s="55">
        <v>7.52</v>
      </c>
      <c r="E212" s="55">
        <v>13.46</v>
      </c>
      <c r="F212" s="55">
        <v>1.51</v>
      </c>
      <c r="G212" s="55">
        <v>157</v>
      </c>
      <c r="H212" s="55">
        <v>0.15</v>
      </c>
      <c r="I212" s="55">
        <v>229</v>
      </c>
    </row>
    <row r="213" spans="1:9" ht="15.75" x14ac:dyDescent="0.25">
      <c r="A213" s="55"/>
      <c r="B213" s="55" t="s">
        <v>259</v>
      </c>
      <c r="C213" s="55">
        <v>40</v>
      </c>
      <c r="D213" s="55">
        <v>0.3</v>
      </c>
      <c r="E213" s="55">
        <v>2.4300000000000002</v>
      </c>
      <c r="F213" s="55">
        <v>0.95</v>
      </c>
      <c r="G213" s="55">
        <v>26.91</v>
      </c>
      <c r="H213" s="55">
        <v>3.8</v>
      </c>
      <c r="I213" s="55">
        <v>13</v>
      </c>
    </row>
    <row r="214" spans="1:9" ht="15" customHeight="1" x14ac:dyDescent="0.25">
      <c r="A214" s="55"/>
      <c r="B214" s="55" t="s">
        <v>177</v>
      </c>
      <c r="C214" s="55">
        <v>5</v>
      </c>
      <c r="D214" s="55">
        <v>0.33</v>
      </c>
      <c r="E214" s="55">
        <v>0.06</v>
      </c>
      <c r="F214" s="55">
        <v>1.67</v>
      </c>
      <c r="G214" s="55">
        <v>8.6999999999999993</v>
      </c>
      <c r="H214" s="55"/>
      <c r="I214" s="55"/>
    </row>
    <row r="215" spans="1:9" ht="15" customHeight="1" x14ac:dyDescent="0.25">
      <c r="A215" s="55"/>
      <c r="B215" s="55" t="s">
        <v>180</v>
      </c>
      <c r="C215" s="55">
        <v>150</v>
      </c>
      <c r="D215" s="55">
        <v>2.34</v>
      </c>
      <c r="E215" s="55">
        <v>2</v>
      </c>
      <c r="F215" s="55">
        <v>10.63</v>
      </c>
      <c r="G215" s="55">
        <v>70</v>
      </c>
      <c r="H215" s="55">
        <v>0.98</v>
      </c>
      <c r="I215" s="55">
        <v>414</v>
      </c>
    </row>
    <row r="216" spans="1:9" ht="20.45" customHeight="1" x14ac:dyDescent="0.25">
      <c r="A216" s="55" t="s">
        <v>176</v>
      </c>
      <c r="B216" s="55"/>
      <c r="C216" s="68">
        <f>C212+C213+C214+C215</f>
        <v>275</v>
      </c>
      <c r="D216" s="68">
        <f t="shared" ref="D216:H216" si="48">D212+D213+D214+D215</f>
        <v>10.489999999999998</v>
      </c>
      <c r="E216" s="68">
        <f t="shared" si="48"/>
        <v>17.950000000000003</v>
      </c>
      <c r="F216" s="68">
        <f t="shared" si="48"/>
        <v>14.760000000000002</v>
      </c>
      <c r="G216" s="68">
        <f t="shared" si="48"/>
        <v>262.61</v>
      </c>
      <c r="H216" s="68">
        <f t="shared" si="48"/>
        <v>4.93</v>
      </c>
      <c r="I216" s="55"/>
    </row>
    <row r="217" spans="1:9" ht="30" customHeight="1" x14ac:dyDescent="0.25">
      <c r="A217" s="55" t="s">
        <v>194</v>
      </c>
      <c r="B217" s="55"/>
      <c r="C217" s="68">
        <f t="shared" ref="C217:H217" si="49">C201+C202+C211+C216</f>
        <v>1325</v>
      </c>
      <c r="D217" s="68">
        <f t="shared" si="49"/>
        <v>40.03</v>
      </c>
      <c r="E217" s="68">
        <f t="shared" si="49"/>
        <v>40.08</v>
      </c>
      <c r="F217" s="68">
        <f t="shared" si="49"/>
        <v>138.35</v>
      </c>
      <c r="G217" s="68">
        <f t="shared" si="49"/>
        <v>1078.8800000000001</v>
      </c>
      <c r="H217" s="68">
        <f t="shared" si="49"/>
        <v>50.08</v>
      </c>
      <c r="I217" s="55"/>
    </row>
    <row r="218" spans="1:9" ht="30" customHeight="1" x14ac:dyDescent="0.25">
      <c r="A218" s="55"/>
      <c r="B218" s="55"/>
      <c r="C218" s="68"/>
      <c r="D218" s="68"/>
      <c r="E218" s="68"/>
      <c r="F218" s="68"/>
      <c r="G218" s="68"/>
      <c r="H218" s="68"/>
      <c r="I218" s="55"/>
    </row>
    <row r="219" spans="1:9" ht="19.5" customHeight="1" x14ac:dyDescent="0.25">
      <c r="A219" s="55"/>
      <c r="B219" s="55"/>
      <c r="C219" s="55"/>
      <c r="D219" s="55"/>
      <c r="E219" s="55"/>
      <c r="F219" s="55"/>
      <c r="G219" s="55"/>
      <c r="H219" s="55"/>
      <c r="I219" s="55"/>
    </row>
    <row r="220" spans="1:9" ht="15.75" x14ac:dyDescent="0.25">
      <c r="A220" s="55" t="s">
        <v>0</v>
      </c>
      <c r="B220" s="55" t="s">
        <v>116</v>
      </c>
      <c r="C220" s="55" t="s">
        <v>3</v>
      </c>
      <c r="D220" s="82" t="s">
        <v>4</v>
      </c>
      <c r="E220" s="83"/>
      <c r="F220" s="55"/>
      <c r="G220" s="102" t="s">
        <v>118</v>
      </c>
      <c r="H220" s="100" t="s">
        <v>123</v>
      </c>
      <c r="I220" s="102" t="s">
        <v>124</v>
      </c>
    </row>
    <row r="221" spans="1:9" ht="15.75" x14ac:dyDescent="0.25">
      <c r="A221" s="55" t="s">
        <v>267</v>
      </c>
      <c r="B221" s="55"/>
      <c r="C221" s="55"/>
      <c r="D221" s="55" t="s">
        <v>6</v>
      </c>
      <c r="E221" s="55" t="s">
        <v>7</v>
      </c>
      <c r="F221" s="84" t="s">
        <v>8</v>
      </c>
      <c r="G221" s="103"/>
      <c r="H221" s="101"/>
      <c r="I221" s="103"/>
    </row>
    <row r="222" spans="1:9" ht="15.75" x14ac:dyDescent="0.25">
      <c r="A222" s="68" t="s">
        <v>16</v>
      </c>
      <c r="B222" s="71" t="s">
        <v>227</v>
      </c>
      <c r="C222" s="55">
        <v>160</v>
      </c>
      <c r="D222" s="55">
        <v>3.46</v>
      </c>
      <c r="E222" s="55">
        <v>4.57</v>
      </c>
      <c r="F222" s="55">
        <v>24.7</v>
      </c>
      <c r="G222" s="55">
        <v>154</v>
      </c>
      <c r="H222" s="55"/>
      <c r="I222" s="55">
        <v>199</v>
      </c>
    </row>
    <row r="223" spans="1:9" ht="15.75" x14ac:dyDescent="0.25">
      <c r="A223" s="55"/>
      <c r="B223" s="55" t="s">
        <v>173</v>
      </c>
      <c r="C223" s="55">
        <v>37</v>
      </c>
      <c r="D223" s="55">
        <v>3.7</v>
      </c>
      <c r="E223" s="55">
        <v>5.4</v>
      </c>
      <c r="F223" s="55">
        <v>11.4</v>
      </c>
      <c r="G223" s="55">
        <v>108.4</v>
      </c>
      <c r="H223" s="55">
        <v>0.05</v>
      </c>
      <c r="I223" s="55">
        <v>3</v>
      </c>
    </row>
    <row r="224" spans="1:9" ht="15.75" x14ac:dyDescent="0.25">
      <c r="A224" s="55"/>
      <c r="B224" s="55" t="s">
        <v>215</v>
      </c>
      <c r="C224" s="55">
        <v>150</v>
      </c>
      <c r="D224" s="55">
        <v>7.0000000000000007E-2</v>
      </c>
      <c r="E224" s="55">
        <v>0.01</v>
      </c>
      <c r="F224" s="55">
        <v>7.1</v>
      </c>
      <c r="G224" s="55">
        <v>29</v>
      </c>
      <c r="H224" s="55">
        <v>1.42</v>
      </c>
      <c r="I224" s="55">
        <v>411</v>
      </c>
    </row>
    <row r="225" spans="1:10" ht="15.75" x14ac:dyDescent="0.25">
      <c r="A225" s="55" t="s">
        <v>167</v>
      </c>
      <c r="B225" s="55"/>
      <c r="C225" s="68">
        <f>C223+C224+C222</f>
        <v>347</v>
      </c>
      <c r="D225" s="68">
        <f t="shared" ref="D225:H225" si="50">D223+D224+D222</f>
        <v>7.23</v>
      </c>
      <c r="E225" s="68">
        <f t="shared" si="50"/>
        <v>9.98</v>
      </c>
      <c r="F225" s="68">
        <f t="shared" si="50"/>
        <v>43.2</v>
      </c>
      <c r="G225" s="68">
        <f t="shared" si="50"/>
        <v>291.39999999999998</v>
      </c>
      <c r="H225" s="68">
        <f t="shared" si="50"/>
        <v>1.47</v>
      </c>
      <c r="I225" s="55"/>
    </row>
    <row r="226" spans="1:10" ht="15.75" x14ac:dyDescent="0.25">
      <c r="A226" s="68" t="s">
        <v>22</v>
      </c>
      <c r="B226" s="55" t="s">
        <v>191</v>
      </c>
      <c r="C226" s="55">
        <v>150</v>
      </c>
      <c r="D226" s="55">
        <v>0.75</v>
      </c>
      <c r="E226" s="55"/>
      <c r="F226" s="55">
        <v>15.15</v>
      </c>
      <c r="G226" s="55">
        <v>64</v>
      </c>
      <c r="H226" s="55">
        <v>3</v>
      </c>
      <c r="I226" s="55">
        <v>418</v>
      </c>
    </row>
    <row r="227" spans="1:10" ht="15.75" x14ac:dyDescent="0.25">
      <c r="A227" s="68"/>
      <c r="B227" s="71" t="s">
        <v>247</v>
      </c>
      <c r="C227" s="55">
        <v>15</v>
      </c>
      <c r="D227" s="55">
        <v>1.6</v>
      </c>
      <c r="E227" s="55">
        <v>8</v>
      </c>
      <c r="F227" s="55">
        <v>12.6</v>
      </c>
      <c r="G227" s="55">
        <v>86</v>
      </c>
      <c r="H227" s="55"/>
      <c r="I227" s="55"/>
    </row>
    <row r="228" spans="1:10" ht="15.75" x14ac:dyDescent="0.25">
      <c r="A228" s="55" t="s">
        <v>167</v>
      </c>
      <c r="B228" s="98"/>
      <c r="C228" s="68">
        <f>C226+C227</f>
        <v>165</v>
      </c>
      <c r="D228" s="68">
        <f t="shared" ref="D228:F228" si="51">D226+D227</f>
        <v>2.35</v>
      </c>
      <c r="E228" s="68">
        <f t="shared" si="51"/>
        <v>8</v>
      </c>
      <c r="F228" s="68">
        <f t="shared" si="51"/>
        <v>27.75</v>
      </c>
      <c r="G228" s="68">
        <f>G226+G227</f>
        <v>150</v>
      </c>
      <c r="H228" s="68">
        <f t="shared" ref="H228" si="52">H226+H227</f>
        <v>3</v>
      </c>
      <c r="I228" s="55"/>
    </row>
    <row r="229" spans="1:10" ht="15.75" x14ac:dyDescent="0.25">
      <c r="A229" s="68" t="s">
        <v>17</v>
      </c>
      <c r="B229" s="55" t="s">
        <v>261</v>
      </c>
      <c r="C229" s="55">
        <v>40</v>
      </c>
      <c r="D229" s="55">
        <v>0.39</v>
      </c>
      <c r="E229" s="55">
        <v>2.46</v>
      </c>
      <c r="F229" s="55">
        <v>1.49</v>
      </c>
      <c r="G229" s="55">
        <v>29.68</v>
      </c>
      <c r="H229" s="55">
        <v>6.7</v>
      </c>
      <c r="I229" s="55">
        <v>15</v>
      </c>
    </row>
    <row r="230" spans="1:10" ht="15.75" x14ac:dyDescent="0.25">
      <c r="A230" s="55"/>
      <c r="B230" s="69" t="s">
        <v>231</v>
      </c>
      <c r="C230" s="55">
        <v>180</v>
      </c>
      <c r="D230" s="55">
        <v>1.43</v>
      </c>
      <c r="E230" s="55">
        <v>3.65</v>
      </c>
      <c r="F230" s="55">
        <v>12.1</v>
      </c>
      <c r="G230" s="55">
        <v>87</v>
      </c>
      <c r="H230" s="55">
        <v>5.38</v>
      </c>
      <c r="I230" s="55">
        <v>82</v>
      </c>
    </row>
    <row r="231" spans="1:10" ht="15.75" x14ac:dyDescent="0.25">
      <c r="A231" s="55"/>
      <c r="B231" s="55" t="s">
        <v>206</v>
      </c>
      <c r="C231" s="55">
        <v>60</v>
      </c>
      <c r="D231" s="55">
        <v>9.32</v>
      </c>
      <c r="E231" s="55">
        <v>7.07</v>
      </c>
      <c r="F231" s="55">
        <v>9.64</v>
      </c>
      <c r="G231" s="55">
        <v>139</v>
      </c>
      <c r="H231" s="55">
        <v>0.09</v>
      </c>
      <c r="I231" s="55">
        <v>299</v>
      </c>
      <c r="J231" s="66"/>
    </row>
    <row r="232" spans="1:10" ht="15.75" x14ac:dyDescent="0.25">
      <c r="A232" s="55"/>
      <c r="B232" s="55" t="s">
        <v>233</v>
      </c>
      <c r="C232" s="55">
        <v>105</v>
      </c>
      <c r="D232" s="55">
        <v>4.2300000000000004</v>
      </c>
      <c r="E232" s="55">
        <v>3.25</v>
      </c>
      <c r="F232" s="55">
        <v>20.3</v>
      </c>
      <c r="G232" s="55">
        <v>127.4</v>
      </c>
      <c r="H232" s="55"/>
      <c r="I232" s="55">
        <v>219</v>
      </c>
    </row>
    <row r="233" spans="1:10" ht="15.75" x14ac:dyDescent="0.25">
      <c r="A233" s="55"/>
      <c r="B233" s="55" t="s">
        <v>232</v>
      </c>
      <c r="C233" s="73">
        <v>150</v>
      </c>
      <c r="D233" s="55">
        <v>0.22</v>
      </c>
      <c r="E233" s="55">
        <v>8.8999999999999996E-2</v>
      </c>
      <c r="F233" s="55">
        <v>16.600000000000001</v>
      </c>
      <c r="G233" s="55">
        <v>68.069999999999993</v>
      </c>
      <c r="H233" s="55">
        <v>19.34</v>
      </c>
      <c r="I233" s="55">
        <v>393</v>
      </c>
    </row>
    <row r="234" spans="1:10" ht="15.75" x14ac:dyDescent="0.25">
      <c r="A234" s="55"/>
      <c r="B234" s="55" t="s">
        <v>178</v>
      </c>
      <c r="C234" s="55">
        <v>20</v>
      </c>
      <c r="D234" s="55">
        <v>1.5</v>
      </c>
      <c r="E234" s="55">
        <v>0.1</v>
      </c>
      <c r="F234" s="55">
        <v>10</v>
      </c>
      <c r="G234" s="55">
        <v>47</v>
      </c>
      <c r="H234" s="55"/>
      <c r="I234" s="55"/>
    </row>
    <row r="235" spans="1:10" ht="15.75" x14ac:dyDescent="0.25">
      <c r="A235" s="55"/>
      <c r="B235" s="55" t="s">
        <v>177</v>
      </c>
      <c r="C235" s="55">
        <v>30</v>
      </c>
      <c r="D235" s="55">
        <v>1.98</v>
      </c>
      <c r="E235" s="55">
        <v>0.36</v>
      </c>
      <c r="F235" s="55">
        <v>10.02</v>
      </c>
      <c r="G235" s="55">
        <v>52</v>
      </c>
      <c r="H235" s="55"/>
      <c r="I235" s="55"/>
    </row>
    <row r="236" spans="1:10" ht="15.75" x14ac:dyDescent="0.25">
      <c r="A236" s="55" t="s">
        <v>167</v>
      </c>
      <c r="B236" s="55"/>
      <c r="C236" s="68">
        <f>C229+C230+C231+C232+C233+C234+C235</f>
        <v>585</v>
      </c>
      <c r="D236" s="68">
        <f>D229+D230+D231+D232+D233+D234+D235</f>
        <v>19.070000000000004</v>
      </c>
      <c r="E236" s="68">
        <f t="shared" ref="E236:H236" si="53">E229+E230+E231+E232+E233+E234+E235</f>
        <v>16.978999999999999</v>
      </c>
      <c r="F236" s="68">
        <f t="shared" si="53"/>
        <v>80.149999999999991</v>
      </c>
      <c r="G236" s="68">
        <f>G229+G230+G231+G232+G233+G234+G235</f>
        <v>550.15000000000009</v>
      </c>
      <c r="H236" s="68">
        <f t="shared" si="53"/>
        <v>31.509999999999998</v>
      </c>
      <c r="I236" s="55"/>
    </row>
    <row r="237" spans="1:10" ht="15.75" x14ac:dyDescent="0.25">
      <c r="A237" s="55"/>
      <c r="B237" s="71"/>
      <c r="C237" s="76"/>
      <c r="D237" s="55"/>
      <c r="E237" s="55"/>
      <c r="F237" s="55"/>
      <c r="G237" s="55"/>
      <c r="H237" s="68"/>
      <c r="I237" s="55"/>
    </row>
    <row r="238" spans="1:10" ht="15.75" x14ac:dyDescent="0.25">
      <c r="A238" s="68" t="s">
        <v>18</v>
      </c>
      <c r="B238" s="55" t="s">
        <v>260</v>
      </c>
      <c r="C238" s="55">
        <v>80</v>
      </c>
      <c r="D238" s="55">
        <v>10.89</v>
      </c>
      <c r="E238" s="55">
        <v>8.5399999999999991</v>
      </c>
      <c r="F238" s="55">
        <v>11.7</v>
      </c>
      <c r="G238" s="55">
        <v>167.2</v>
      </c>
      <c r="H238" s="55">
        <v>1.0640000000000001</v>
      </c>
      <c r="I238" s="55">
        <v>254</v>
      </c>
    </row>
    <row r="239" spans="1:10" ht="15.75" x14ac:dyDescent="0.25">
      <c r="A239" s="55"/>
      <c r="B239" s="71" t="s">
        <v>241</v>
      </c>
      <c r="C239" s="55">
        <v>40</v>
      </c>
      <c r="D239" s="55">
        <v>0.5</v>
      </c>
      <c r="E239" s="55">
        <v>0.04</v>
      </c>
      <c r="F239" s="55">
        <v>4.6500000000000004</v>
      </c>
      <c r="G239" s="55">
        <v>20.92</v>
      </c>
      <c r="H239" s="55">
        <v>1.92</v>
      </c>
      <c r="I239" s="55">
        <v>42</v>
      </c>
    </row>
    <row r="240" spans="1:10" ht="15.75" x14ac:dyDescent="0.25">
      <c r="A240" s="69"/>
      <c r="B240" s="55" t="s">
        <v>262</v>
      </c>
      <c r="C240" s="55">
        <v>150</v>
      </c>
      <c r="D240" s="55">
        <v>4.3499999999999996</v>
      </c>
      <c r="E240" s="55">
        <v>3.75</v>
      </c>
      <c r="F240" s="55">
        <v>6.3</v>
      </c>
      <c r="G240" s="55">
        <v>76</v>
      </c>
      <c r="H240" s="55">
        <v>0.45</v>
      </c>
      <c r="I240" s="55">
        <v>420</v>
      </c>
    </row>
    <row r="241" spans="1:9" ht="15.75" x14ac:dyDescent="0.25">
      <c r="A241" s="69" t="s">
        <v>167</v>
      </c>
      <c r="B241" s="71"/>
      <c r="C241" s="68">
        <f>C238+C239+C240</f>
        <v>270</v>
      </c>
      <c r="D241" s="68">
        <f>D238+D239+D240</f>
        <v>15.74</v>
      </c>
      <c r="E241" s="68">
        <f t="shared" ref="E241:F241" si="54">E238+E239+E240</f>
        <v>12.329999999999998</v>
      </c>
      <c r="F241" s="68">
        <f t="shared" si="54"/>
        <v>22.650000000000002</v>
      </c>
      <c r="G241" s="68">
        <f>G238+G239+G240</f>
        <v>264.12</v>
      </c>
      <c r="H241" s="68">
        <f>H238+H239+H240</f>
        <v>3.4340000000000002</v>
      </c>
      <c r="I241" s="55"/>
    </row>
    <row r="242" spans="1:9" ht="34.5" customHeight="1" x14ac:dyDescent="0.25">
      <c r="A242" s="55" t="s">
        <v>243</v>
      </c>
      <c r="B242" s="55"/>
      <c r="C242" s="68">
        <f>C225+C228+C236+C241</f>
        <v>1367</v>
      </c>
      <c r="D242" s="68">
        <f t="shared" ref="D242:H242" si="55">D225+D228+D236+D241</f>
        <v>44.390000000000008</v>
      </c>
      <c r="E242" s="68">
        <f t="shared" si="55"/>
        <v>47.289000000000001</v>
      </c>
      <c r="F242" s="68">
        <f t="shared" si="55"/>
        <v>173.75</v>
      </c>
      <c r="G242" s="68">
        <f t="shared" si="55"/>
        <v>1255.67</v>
      </c>
      <c r="H242" s="68">
        <f t="shared" si="55"/>
        <v>39.413999999999994</v>
      </c>
      <c r="I242" s="55"/>
    </row>
    <row r="243" spans="1:9" ht="25.15" customHeight="1" x14ac:dyDescent="0.25">
      <c r="A243" s="54" t="s">
        <v>72</v>
      </c>
      <c r="B243" s="55"/>
      <c r="C243" s="68">
        <f t="shared" ref="C243:H243" si="56">(C26+C51+C75+C99+C123+C147+C169+C194+C217+C242)/10</f>
        <v>1355.8</v>
      </c>
      <c r="D243" s="68">
        <f t="shared" si="56"/>
        <v>41.61999999999999</v>
      </c>
      <c r="E243" s="68">
        <f t="shared" si="56"/>
        <v>45.40059999999999</v>
      </c>
      <c r="F243" s="68">
        <f t="shared" si="56"/>
        <v>161.37499999999994</v>
      </c>
      <c r="G243" s="68">
        <f t="shared" si="56"/>
        <v>1201.7380000000003</v>
      </c>
      <c r="H243" s="68">
        <f t="shared" si="56"/>
        <v>49.468199999999996</v>
      </c>
      <c r="I243" s="55"/>
    </row>
    <row r="244" spans="1:9" ht="15.75" x14ac:dyDescent="0.25">
      <c r="B244" s="55"/>
      <c r="C244" s="54"/>
      <c r="D244" s="54"/>
      <c r="E244" s="54"/>
      <c r="F244" s="55"/>
      <c r="G244" s="54"/>
      <c r="H244" s="54"/>
      <c r="I244" s="54"/>
    </row>
    <row r="245" spans="1:9" ht="15.75" x14ac:dyDescent="0.25">
      <c r="B245" s="55"/>
      <c r="C245" s="54"/>
      <c r="D245" s="54"/>
      <c r="E245" s="54"/>
      <c r="F245" s="54"/>
      <c r="G245" s="54"/>
      <c r="H245" s="54"/>
      <c r="I245" s="54"/>
    </row>
    <row r="246" spans="1:9" x14ac:dyDescent="0.25">
      <c r="B246" s="2"/>
    </row>
    <row r="247" spans="1:9" ht="15.75" x14ac:dyDescent="0.25">
      <c r="B247" s="55" t="s">
        <v>250</v>
      </c>
      <c r="C247" s="55">
        <v>45</v>
      </c>
      <c r="D247" s="55">
        <v>2.5099999999999998</v>
      </c>
      <c r="E247" s="55">
        <v>3.93</v>
      </c>
      <c r="F247" s="55">
        <v>28.88</v>
      </c>
      <c r="G247" s="55">
        <v>161</v>
      </c>
      <c r="H247" s="55">
        <v>7.0000000000000007E-2</v>
      </c>
      <c r="I247" s="55">
        <v>2</v>
      </c>
    </row>
    <row r="248" spans="1:9" ht="15.75" x14ac:dyDescent="0.25">
      <c r="B248" s="55" t="s">
        <v>228</v>
      </c>
      <c r="C248" s="55">
        <v>60</v>
      </c>
      <c r="D248" s="55">
        <v>9.32</v>
      </c>
      <c r="E248" s="55">
        <v>7.07</v>
      </c>
      <c r="F248" s="55">
        <v>9.64</v>
      </c>
      <c r="G248" s="55">
        <v>139</v>
      </c>
      <c r="H248" s="55">
        <v>0.09</v>
      </c>
      <c r="I248" s="55">
        <v>299</v>
      </c>
    </row>
    <row r="249" spans="1:9" ht="15.75" x14ac:dyDescent="0.25">
      <c r="B249" s="55" t="s">
        <v>212</v>
      </c>
      <c r="C249" s="55">
        <v>120</v>
      </c>
      <c r="D249" s="55">
        <v>2.35</v>
      </c>
      <c r="E249" s="55">
        <v>8.0299999999999994</v>
      </c>
      <c r="F249" s="55">
        <v>10.5</v>
      </c>
      <c r="G249" s="55">
        <v>123.6</v>
      </c>
      <c r="H249" s="55">
        <v>8.24</v>
      </c>
      <c r="I249" s="55">
        <v>360</v>
      </c>
    </row>
  </sheetData>
  <mergeCells count="42">
    <mergeCell ref="D2:F2"/>
    <mergeCell ref="B53:B54"/>
    <mergeCell ref="D28:F28"/>
    <mergeCell ref="D53:F53"/>
    <mergeCell ref="C28:C29"/>
    <mergeCell ref="G220:G221"/>
    <mergeCell ref="H220:H221"/>
    <mergeCell ref="I220:I221"/>
    <mergeCell ref="G171:G173"/>
    <mergeCell ref="H171:H173"/>
    <mergeCell ref="G196:G197"/>
    <mergeCell ref="H196:H197"/>
    <mergeCell ref="I196:I197"/>
    <mergeCell ref="I149:I150"/>
    <mergeCell ref="H2:H3"/>
    <mergeCell ref="I2:I3"/>
    <mergeCell ref="G28:G29"/>
    <mergeCell ref="H28:H29"/>
    <mergeCell ref="I28:I29"/>
    <mergeCell ref="G2:G3"/>
    <mergeCell ref="G53:G54"/>
    <mergeCell ref="H53:H54"/>
    <mergeCell ref="I53:I54"/>
    <mergeCell ref="G77:G78"/>
    <mergeCell ref="H77:H78"/>
    <mergeCell ref="I77:I78"/>
    <mergeCell ref="A101:A102"/>
    <mergeCell ref="A77:A78"/>
    <mergeCell ref="A53:A54"/>
    <mergeCell ref="A2:A3"/>
    <mergeCell ref="I171:I173"/>
    <mergeCell ref="G101:G102"/>
    <mergeCell ref="H101:H102"/>
    <mergeCell ref="I101:I102"/>
    <mergeCell ref="G149:G150"/>
    <mergeCell ref="H149:H150"/>
    <mergeCell ref="D77:F77"/>
    <mergeCell ref="B77:B78"/>
    <mergeCell ref="B101:B102"/>
    <mergeCell ref="C77:C78"/>
    <mergeCell ref="C53:C54"/>
    <mergeCell ref="C2:C3"/>
  </mergeCells>
  <pageMargins left="0.70866141732283472" right="0.70866141732283472" top="0.74803149606299213" bottom="0.74803149606299213" header="0.31496062992125984" footer="0.31496062992125984"/>
  <pageSetup paperSize="9" scale="1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workbookViewId="0">
      <selection activeCell="F4" sqref="F4:I4"/>
    </sheetView>
  </sheetViews>
  <sheetFormatPr defaultRowHeight="15" x14ac:dyDescent="0.25"/>
  <cols>
    <col min="1" max="1" width="14.5703125" customWidth="1"/>
    <col min="2" max="2" width="22.7109375" customWidth="1"/>
    <col min="7" max="7" width="17.7109375" customWidth="1"/>
  </cols>
  <sheetData>
    <row r="1" spans="1:9" x14ac:dyDescent="0.25">
      <c r="A1" t="s">
        <v>133</v>
      </c>
      <c r="B1" s="16"/>
      <c r="C1" s="16"/>
      <c r="D1" s="16"/>
      <c r="E1" s="16"/>
      <c r="F1" s="16"/>
      <c r="G1" s="16"/>
    </row>
    <row r="2" spans="1:9" x14ac:dyDescent="0.25">
      <c r="F2" s="120" t="s">
        <v>130</v>
      </c>
      <c r="G2" s="120"/>
      <c r="H2" s="120"/>
      <c r="I2" s="120"/>
    </row>
    <row r="3" spans="1:9" x14ac:dyDescent="0.25">
      <c r="F3" s="120" t="s">
        <v>131</v>
      </c>
      <c r="G3" s="120"/>
      <c r="H3" s="120"/>
      <c r="I3" s="120"/>
    </row>
    <row r="4" spans="1:9" x14ac:dyDescent="0.25">
      <c r="F4" s="121" t="s">
        <v>132</v>
      </c>
      <c r="G4" s="121"/>
      <c r="H4" s="121"/>
      <c r="I4" s="121"/>
    </row>
    <row r="5" spans="1:9" x14ac:dyDescent="0.25">
      <c r="A5" s="122" t="s">
        <v>0</v>
      </c>
      <c r="B5" s="122" t="s">
        <v>121</v>
      </c>
      <c r="C5" s="122" t="s">
        <v>3</v>
      </c>
      <c r="D5" s="122" t="s">
        <v>122</v>
      </c>
      <c r="E5" s="122"/>
      <c r="F5" s="122"/>
      <c r="G5" s="112" t="s">
        <v>118</v>
      </c>
      <c r="H5" s="112" t="s">
        <v>123</v>
      </c>
      <c r="I5" s="119" t="s">
        <v>124</v>
      </c>
    </row>
    <row r="6" spans="1:9" x14ac:dyDescent="0.25">
      <c r="A6" s="116"/>
      <c r="B6" s="116"/>
      <c r="C6" s="116"/>
      <c r="D6" s="5" t="s">
        <v>6</v>
      </c>
      <c r="E6" s="6" t="s">
        <v>7</v>
      </c>
      <c r="F6" s="6" t="s">
        <v>8</v>
      </c>
      <c r="G6" s="113"/>
      <c r="H6" s="113"/>
      <c r="I6" s="119"/>
    </row>
    <row r="7" spans="1:9" x14ac:dyDescent="0.25">
      <c r="A7" s="2" t="s">
        <v>15</v>
      </c>
      <c r="B7" s="2"/>
      <c r="C7" s="2"/>
      <c r="D7" s="2"/>
      <c r="E7" s="2"/>
      <c r="F7" s="2"/>
      <c r="G7" s="2"/>
      <c r="H7" s="2"/>
      <c r="I7" s="2"/>
    </row>
    <row r="8" spans="1:9" ht="30" x14ac:dyDescent="0.25">
      <c r="A8" s="2" t="s">
        <v>16</v>
      </c>
      <c r="B8" s="3" t="s">
        <v>87</v>
      </c>
      <c r="C8" s="2">
        <v>100</v>
      </c>
      <c r="D8" s="2">
        <v>1.78</v>
      </c>
      <c r="E8" s="2">
        <v>2.85</v>
      </c>
      <c r="F8" s="2">
        <v>22.97</v>
      </c>
      <c r="G8" s="2">
        <v>124</v>
      </c>
      <c r="H8" s="2">
        <v>1.72</v>
      </c>
      <c r="I8" s="2">
        <v>364</v>
      </c>
    </row>
    <row r="9" spans="1:9" ht="30" x14ac:dyDescent="0.25">
      <c r="A9" s="2"/>
      <c r="B9" s="3" t="s">
        <v>63</v>
      </c>
      <c r="C9" s="2">
        <v>100</v>
      </c>
      <c r="D9" s="2">
        <v>17.54</v>
      </c>
      <c r="E9" s="2">
        <v>12.05</v>
      </c>
      <c r="F9" s="2">
        <v>17.149999999999999</v>
      </c>
      <c r="G9" s="2">
        <v>247</v>
      </c>
      <c r="H9" s="2">
        <v>0.24</v>
      </c>
      <c r="I9" s="2">
        <v>251</v>
      </c>
    </row>
    <row r="10" spans="1:9" x14ac:dyDescent="0.25">
      <c r="A10" s="2"/>
      <c r="B10" s="2" t="s">
        <v>52</v>
      </c>
      <c r="C10" s="2">
        <v>180</v>
      </c>
      <c r="D10" s="2">
        <v>5.22</v>
      </c>
      <c r="E10" s="2">
        <v>4.5</v>
      </c>
      <c r="F10" s="2">
        <v>7.56</v>
      </c>
      <c r="G10" s="2">
        <v>92</v>
      </c>
      <c r="H10" s="2">
        <v>0.54</v>
      </c>
      <c r="I10" s="2">
        <v>420</v>
      </c>
    </row>
    <row r="11" spans="1:9" x14ac:dyDescent="0.25">
      <c r="A11" s="2"/>
      <c r="B11" s="2" t="s">
        <v>51</v>
      </c>
      <c r="C11" s="2">
        <v>20</v>
      </c>
      <c r="D11" s="2">
        <v>1.4</v>
      </c>
      <c r="E11" s="2">
        <v>5.6</v>
      </c>
      <c r="F11" s="2">
        <v>12.6</v>
      </c>
      <c r="G11" s="2">
        <v>84</v>
      </c>
      <c r="H11" s="2"/>
      <c r="I11" s="2"/>
    </row>
    <row r="12" spans="1:9" x14ac:dyDescent="0.25">
      <c r="A12" s="2" t="s">
        <v>22</v>
      </c>
      <c r="B12" s="2" t="s">
        <v>64</v>
      </c>
      <c r="C12" s="2">
        <v>180</v>
      </c>
      <c r="D12" s="2">
        <v>0.9</v>
      </c>
      <c r="E12" s="2"/>
      <c r="F12" s="2">
        <v>18.18</v>
      </c>
      <c r="G12" s="2">
        <v>76</v>
      </c>
      <c r="H12" s="2">
        <v>3.6</v>
      </c>
      <c r="I12" s="2"/>
    </row>
    <row r="13" spans="1:9" x14ac:dyDescent="0.25">
      <c r="A13" s="2" t="s">
        <v>19</v>
      </c>
      <c r="B13" s="2"/>
      <c r="C13" s="2"/>
      <c r="D13" s="2">
        <f>D8+D9+D10+D11+D12</f>
        <v>26.839999999999996</v>
      </c>
      <c r="E13" s="2">
        <f>E8+E9+E10+E11+E12</f>
        <v>25</v>
      </c>
      <c r="F13" s="2">
        <f>F8+F9+F10+F11+F12</f>
        <v>78.460000000000008</v>
      </c>
      <c r="G13" s="2">
        <f>G8+G9+G10+G11+G12</f>
        <v>623</v>
      </c>
      <c r="H13" s="2">
        <f>H8+H9+H10+H11+H12</f>
        <v>6.1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ht="23.25" customHeight="1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ht="21" customHeight="1" x14ac:dyDescent="0.25">
      <c r="A18" s="2" t="s">
        <v>0</v>
      </c>
      <c r="B18" s="2" t="s">
        <v>121</v>
      </c>
      <c r="C18" s="2" t="s">
        <v>3</v>
      </c>
      <c r="D18" s="2" t="s">
        <v>122</v>
      </c>
      <c r="E18" s="2"/>
      <c r="F18" s="2"/>
      <c r="G18" s="112" t="s">
        <v>118</v>
      </c>
      <c r="H18" s="112" t="s">
        <v>123</v>
      </c>
      <c r="I18" s="112" t="s">
        <v>124</v>
      </c>
    </row>
    <row r="19" spans="1:9" x14ac:dyDescent="0.25">
      <c r="A19" s="2"/>
      <c r="B19" s="2"/>
      <c r="C19" s="2"/>
      <c r="D19" s="2" t="s">
        <v>6</v>
      </c>
      <c r="E19" s="2" t="s">
        <v>7</v>
      </c>
      <c r="F19" s="2" t="s">
        <v>8</v>
      </c>
      <c r="G19" s="113"/>
      <c r="H19" s="113"/>
      <c r="I19" s="113"/>
    </row>
    <row r="20" spans="1:9" x14ac:dyDescent="0.25">
      <c r="A20" s="2" t="s">
        <v>25</v>
      </c>
      <c r="B20" s="2"/>
      <c r="C20" s="2"/>
      <c r="D20" s="2"/>
      <c r="E20" s="2"/>
      <c r="F20" s="2"/>
      <c r="G20" s="2"/>
      <c r="H20" s="2"/>
      <c r="I20" s="2"/>
    </row>
    <row r="21" spans="1:9" ht="30" x14ac:dyDescent="0.25">
      <c r="A21" s="2" t="s">
        <v>16</v>
      </c>
      <c r="B21" s="3" t="s">
        <v>139</v>
      </c>
      <c r="C21" s="2" t="s">
        <v>20</v>
      </c>
      <c r="D21" s="2">
        <v>2.13</v>
      </c>
      <c r="E21" s="2">
        <v>0.3</v>
      </c>
      <c r="F21" s="2">
        <v>27.38</v>
      </c>
      <c r="G21" s="2">
        <v>121</v>
      </c>
      <c r="H21" s="2"/>
      <c r="I21" s="2">
        <v>199</v>
      </c>
    </row>
    <row r="22" spans="1:9" x14ac:dyDescent="0.25">
      <c r="A22" s="2"/>
      <c r="B22" s="2" t="s">
        <v>21</v>
      </c>
      <c r="C22" s="2">
        <v>60</v>
      </c>
      <c r="D22" s="2">
        <v>6.68</v>
      </c>
      <c r="E22" s="2">
        <v>8.4499999999999993</v>
      </c>
      <c r="F22" s="2">
        <v>19.39</v>
      </c>
      <c r="G22" s="2">
        <v>180</v>
      </c>
      <c r="H22" s="2">
        <v>0.11</v>
      </c>
      <c r="I22" s="2">
        <v>3</v>
      </c>
    </row>
    <row r="23" spans="1:9" x14ac:dyDescent="0.25">
      <c r="A23" s="2"/>
      <c r="B23" s="2" t="s">
        <v>48</v>
      </c>
      <c r="C23" s="2">
        <v>180</v>
      </c>
      <c r="D23" s="2">
        <v>3.67</v>
      </c>
      <c r="E23" s="2">
        <v>3.19</v>
      </c>
      <c r="F23" s="2">
        <v>15.82</v>
      </c>
      <c r="G23" s="2">
        <v>107</v>
      </c>
      <c r="H23" s="2">
        <v>1.43</v>
      </c>
      <c r="I23" s="2">
        <v>416</v>
      </c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 t="s">
        <v>22</v>
      </c>
      <c r="B25" s="2" t="s">
        <v>101</v>
      </c>
      <c r="C25" s="2">
        <v>100</v>
      </c>
      <c r="D25" s="2">
        <v>1.5</v>
      </c>
      <c r="E25" s="2">
        <v>0.5</v>
      </c>
      <c r="F25" s="2">
        <v>24</v>
      </c>
      <c r="G25" s="2">
        <v>95</v>
      </c>
      <c r="H25" s="2">
        <v>10</v>
      </c>
      <c r="I25" s="2">
        <v>386</v>
      </c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114" t="s">
        <v>24</v>
      </c>
      <c r="B27" s="118"/>
      <c r="C27" s="115"/>
      <c r="D27" s="2">
        <f>D21+D22+D23+D24+D25</f>
        <v>13.979999999999999</v>
      </c>
      <c r="E27" s="2">
        <f t="shared" ref="E27:H27" si="0">E21+E22+E23+E24+E25</f>
        <v>12.44</v>
      </c>
      <c r="F27" s="2">
        <f t="shared" si="0"/>
        <v>86.59</v>
      </c>
      <c r="G27" s="2">
        <f t="shared" si="0"/>
        <v>503</v>
      </c>
      <c r="H27" s="2">
        <f t="shared" si="0"/>
        <v>11.54</v>
      </c>
      <c r="I27" s="2"/>
    </row>
    <row r="28" spans="1:9" ht="39" customHeight="1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 t="s">
        <v>26</v>
      </c>
      <c r="B29" s="2" t="s">
        <v>121</v>
      </c>
      <c r="C29" s="2"/>
      <c r="D29" s="2"/>
      <c r="E29" s="2"/>
      <c r="F29" s="2"/>
      <c r="G29" s="2"/>
      <c r="H29" s="2"/>
      <c r="I29" s="2"/>
    </row>
    <row r="30" spans="1:9" x14ac:dyDescent="0.25">
      <c r="A30" s="2" t="s">
        <v>16</v>
      </c>
      <c r="B30" s="2" t="s">
        <v>53</v>
      </c>
      <c r="C30" s="2">
        <v>60</v>
      </c>
      <c r="D30" s="2">
        <v>0.7</v>
      </c>
      <c r="E30" s="2"/>
      <c r="F30" s="2">
        <v>1.4</v>
      </c>
      <c r="G30" s="2">
        <v>8</v>
      </c>
      <c r="H30" s="2"/>
      <c r="I30" s="2"/>
    </row>
    <row r="31" spans="1:9" x14ac:dyDescent="0.25">
      <c r="A31" s="2"/>
      <c r="B31" s="2" t="s">
        <v>65</v>
      </c>
      <c r="C31" s="2">
        <v>150</v>
      </c>
      <c r="D31" s="2">
        <v>3.51</v>
      </c>
      <c r="E31" s="2">
        <v>3.72</v>
      </c>
      <c r="F31" s="2">
        <v>19.739999999999998</v>
      </c>
      <c r="G31" s="2">
        <v>142</v>
      </c>
      <c r="H31" s="2">
        <v>21</v>
      </c>
      <c r="I31" s="2">
        <v>337</v>
      </c>
    </row>
    <row r="32" spans="1:9" x14ac:dyDescent="0.25">
      <c r="A32" s="2"/>
      <c r="B32" s="2" t="s">
        <v>134</v>
      </c>
      <c r="C32" s="2">
        <v>80</v>
      </c>
      <c r="D32" s="2">
        <v>12.98</v>
      </c>
      <c r="E32" s="2">
        <v>13.1</v>
      </c>
      <c r="F32" s="2">
        <v>11.92</v>
      </c>
      <c r="G32" s="2">
        <v>218</v>
      </c>
      <c r="H32" s="2">
        <v>0.69</v>
      </c>
      <c r="I32" s="2">
        <v>305</v>
      </c>
    </row>
    <row r="33" spans="1:9" x14ac:dyDescent="0.25">
      <c r="A33" s="2"/>
      <c r="B33" s="2" t="s">
        <v>75</v>
      </c>
      <c r="C33" s="2">
        <v>40</v>
      </c>
      <c r="D33" s="2">
        <v>2.4500000000000002</v>
      </c>
      <c r="E33" s="2">
        <v>7.55</v>
      </c>
      <c r="F33" s="2">
        <v>14.62</v>
      </c>
      <c r="G33" s="2">
        <v>136</v>
      </c>
      <c r="H33" s="2"/>
      <c r="I33" s="2">
        <v>1</v>
      </c>
    </row>
    <row r="34" spans="1:9" x14ac:dyDescent="0.25">
      <c r="A34" s="2"/>
      <c r="B34" s="2" t="s">
        <v>61</v>
      </c>
      <c r="C34" s="2">
        <v>180</v>
      </c>
      <c r="D34" s="2">
        <v>2.85</v>
      </c>
      <c r="E34" s="2">
        <v>2.41</v>
      </c>
      <c r="F34" s="2">
        <v>14.36</v>
      </c>
      <c r="G34" s="2">
        <v>91</v>
      </c>
      <c r="H34" s="2">
        <v>1.17</v>
      </c>
      <c r="I34" s="2">
        <v>414</v>
      </c>
    </row>
    <row r="35" spans="1:9" x14ac:dyDescent="0.25">
      <c r="A35" s="2" t="s">
        <v>22</v>
      </c>
      <c r="B35" s="2" t="s">
        <v>64</v>
      </c>
      <c r="C35" s="2">
        <v>180</v>
      </c>
      <c r="D35" s="2">
        <v>0.9</v>
      </c>
      <c r="E35" s="2"/>
      <c r="F35" s="2">
        <v>18.18</v>
      </c>
      <c r="G35" s="2">
        <v>76</v>
      </c>
      <c r="H35" s="2">
        <v>3.6</v>
      </c>
      <c r="I35" s="2"/>
    </row>
    <row r="36" spans="1:9" x14ac:dyDescent="0.25">
      <c r="A36" s="114" t="s">
        <v>27</v>
      </c>
      <c r="B36" s="118"/>
      <c r="C36" s="115"/>
      <c r="D36" s="2">
        <f>D30+D31+D32+D33+D34</f>
        <v>22.490000000000002</v>
      </c>
      <c r="E36" s="2">
        <f t="shared" ref="E36:H36" si="1">E30+E31+E32+E33+E34</f>
        <v>26.78</v>
      </c>
      <c r="F36" s="2">
        <f t="shared" si="1"/>
        <v>62.039999999999992</v>
      </c>
      <c r="G36" s="2">
        <f t="shared" si="1"/>
        <v>595</v>
      </c>
      <c r="H36" s="2">
        <f t="shared" si="1"/>
        <v>22.86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116" t="s">
        <v>0</v>
      </c>
      <c r="B38" s="116" t="s">
        <v>116</v>
      </c>
      <c r="C38" s="14" t="s">
        <v>3</v>
      </c>
      <c r="D38" s="114" t="s">
        <v>117</v>
      </c>
      <c r="E38" s="118"/>
      <c r="F38" s="115"/>
      <c r="G38" s="112" t="s">
        <v>118</v>
      </c>
      <c r="H38" s="112" t="s">
        <v>126</v>
      </c>
      <c r="I38" s="112" t="s">
        <v>124</v>
      </c>
    </row>
    <row r="39" spans="1:9" x14ac:dyDescent="0.25">
      <c r="A39" s="117"/>
      <c r="B39" s="117"/>
      <c r="C39" s="2"/>
      <c r="D39" s="2" t="s">
        <v>6</v>
      </c>
      <c r="E39" s="2" t="s">
        <v>7</v>
      </c>
      <c r="F39" s="2" t="s">
        <v>8</v>
      </c>
      <c r="G39" s="113"/>
      <c r="H39" s="113"/>
      <c r="I39" s="113"/>
    </row>
    <row r="40" spans="1:9" x14ac:dyDescent="0.25">
      <c r="A40" s="2" t="s">
        <v>28</v>
      </c>
      <c r="B40" s="2"/>
      <c r="C40" s="2"/>
      <c r="D40" s="2"/>
      <c r="E40" s="2"/>
      <c r="F40" s="2"/>
      <c r="G40" s="2"/>
      <c r="H40" s="2"/>
      <c r="I40" s="2"/>
    </row>
    <row r="41" spans="1:9" ht="30" x14ac:dyDescent="0.25">
      <c r="A41" s="2" t="s">
        <v>16</v>
      </c>
      <c r="B41" s="3" t="s">
        <v>119</v>
      </c>
      <c r="C41" s="2">
        <v>205</v>
      </c>
      <c r="D41" s="2">
        <v>4.3600000000000003</v>
      </c>
      <c r="E41" s="2">
        <v>0.48</v>
      </c>
      <c r="F41" s="2">
        <v>31.87</v>
      </c>
      <c r="G41" s="2">
        <v>149</v>
      </c>
      <c r="H41" s="2"/>
      <c r="I41" s="2">
        <v>199</v>
      </c>
    </row>
    <row r="42" spans="1:9" x14ac:dyDescent="0.25">
      <c r="A42" s="2"/>
      <c r="B42" s="2" t="s">
        <v>66</v>
      </c>
      <c r="C42" s="2">
        <v>40</v>
      </c>
      <c r="D42" s="2">
        <v>5.08</v>
      </c>
      <c r="E42" s="2">
        <v>4.5999999999999996</v>
      </c>
      <c r="F42" s="2">
        <v>0.28000000000000003</v>
      </c>
      <c r="G42" s="2">
        <v>63</v>
      </c>
      <c r="H42" s="2"/>
      <c r="I42" s="2">
        <v>227</v>
      </c>
    </row>
    <row r="43" spans="1:9" x14ac:dyDescent="0.25">
      <c r="A43" s="2"/>
      <c r="B43" s="2" t="s">
        <v>21</v>
      </c>
      <c r="C43" s="2">
        <v>60</v>
      </c>
      <c r="D43" s="2">
        <v>6.68</v>
      </c>
      <c r="E43" s="2">
        <v>8.4499999999999993</v>
      </c>
      <c r="F43" s="2">
        <v>19.39</v>
      </c>
      <c r="G43" s="2">
        <v>180</v>
      </c>
      <c r="H43" s="2">
        <v>0.11</v>
      </c>
      <c r="I43" s="2">
        <v>3</v>
      </c>
    </row>
    <row r="44" spans="1:9" x14ac:dyDescent="0.25">
      <c r="A44" s="2"/>
      <c r="B44" s="2" t="s">
        <v>45</v>
      </c>
      <c r="C44" s="2" t="s">
        <v>88</v>
      </c>
      <c r="D44" s="2">
        <v>0.12</v>
      </c>
      <c r="E44" s="2">
        <v>0.02</v>
      </c>
      <c r="F44" s="2">
        <v>10.199999999999999</v>
      </c>
      <c r="G44" s="2">
        <v>41</v>
      </c>
      <c r="H44" s="2">
        <v>2.83</v>
      </c>
      <c r="I44" s="2">
        <v>412</v>
      </c>
    </row>
    <row r="45" spans="1:9" x14ac:dyDescent="0.25">
      <c r="A45" s="2" t="s">
        <v>22</v>
      </c>
      <c r="B45" s="2" t="s">
        <v>101</v>
      </c>
      <c r="C45" s="2">
        <v>100</v>
      </c>
      <c r="D45" s="2">
        <v>1.5</v>
      </c>
      <c r="E45" s="2">
        <v>0.5</v>
      </c>
      <c r="F45" s="2">
        <v>24</v>
      </c>
      <c r="G45" s="2">
        <v>95</v>
      </c>
      <c r="H45" s="2">
        <v>10</v>
      </c>
      <c r="I45" s="2">
        <v>386</v>
      </c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114" t="s">
        <v>29</v>
      </c>
      <c r="B48" s="115"/>
      <c r="C48" s="2"/>
      <c r="D48" s="2">
        <f>D41+D42+D43+D44+D45</f>
        <v>17.740000000000002</v>
      </c>
      <c r="E48" s="2">
        <f t="shared" ref="E48:H48" si="2">E41+E42+E43+E44+E45</f>
        <v>14.049999999999999</v>
      </c>
      <c r="F48" s="2">
        <f t="shared" si="2"/>
        <v>85.74</v>
      </c>
      <c r="G48" s="2">
        <f t="shared" si="2"/>
        <v>528</v>
      </c>
      <c r="H48" s="2">
        <f t="shared" si="2"/>
        <v>12.94</v>
      </c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98.25" customHeight="1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116" t="s">
        <v>0</v>
      </c>
      <c r="B53" s="116" t="s">
        <v>116</v>
      </c>
      <c r="C53" s="14" t="s">
        <v>3</v>
      </c>
      <c r="D53" s="12" t="s">
        <v>117</v>
      </c>
      <c r="E53" s="12"/>
      <c r="F53" s="13"/>
      <c r="G53" s="112" t="s">
        <v>118</v>
      </c>
      <c r="H53" s="112" t="s">
        <v>127</v>
      </c>
      <c r="I53" s="112" t="s">
        <v>124</v>
      </c>
    </row>
    <row r="54" spans="1:9" x14ac:dyDescent="0.25">
      <c r="A54" s="117"/>
      <c r="B54" s="117"/>
      <c r="C54" s="2"/>
      <c r="D54" s="2" t="s">
        <v>6</v>
      </c>
      <c r="E54" s="2" t="s">
        <v>7</v>
      </c>
      <c r="F54" s="2" t="s">
        <v>8</v>
      </c>
      <c r="G54" s="113"/>
      <c r="H54" s="113"/>
      <c r="I54" s="113"/>
    </row>
    <row r="55" spans="1:9" x14ac:dyDescent="0.25">
      <c r="A55" s="2" t="s">
        <v>30</v>
      </c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 t="s">
        <v>16</v>
      </c>
      <c r="B56" s="2" t="s">
        <v>94</v>
      </c>
      <c r="C56" s="2">
        <v>100</v>
      </c>
      <c r="D56" s="2">
        <v>18.690000000000001</v>
      </c>
      <c r="E56" s="2">
        <v>12.67</v>
      </c>
      <c r="F56" s="2">
        <v>11.4</v>
      </c>
      <c r="G56" s="2">
        <v>234</v>
      </c>
      <c r="H56" s="2">
        <v>0.25</v>
      </c>
      <c r="I56" s="2">
        <v>245</v>
      </c>
    </row>
    <row r="57" spans="1:9" x14ac:dyDescent="0.25">
      <c r="A57" s="2"/>
      <c r="B57" s="2" t="s">
        <v>137</v>
      </c>
      <c r="C57" s="2">
        <v>20</v>
      </c>
      <c r="D57" s="2"/>
      <c r="E57" s="2"/>
      <c r="F57" s="2"/>
      <c r="G57" s="2"/>
      <c r="H57" s="2"/>
      <c r="I57" s="2"/>
    </row>
    <row r="58" spans="1:9" x14ac:dyDescent="0.25">
      <c r="A58" s="2"/>
      <c r="B58" s="2" t="s">
        <v>125</v>
      </c>
      <c r="C58" s="2">
        <v>40</v>
      </c>
      <c r="D58" s="2">
        <v>2.59</v>
      </c>
      <c r="E58" s="2">
        <v>3.3</v>
      </c>
      <c r="F58" s="2">
        <v>27.3</v>
      </c>
      <c r="G58" s="2">
        <v>149</v>
      </c>
      <c r="H58" s="2"/>
      <c r="I58" s="2"/>
    </row>
    <row r="59" spans="1:9" x14ac:dyDescent="0.25">
      <c r="A59" s="2"/>
      <c r="B59" s="2" t="s">
        <v>50</v>
      </c>
      <c r="C59" s="2">
        <v>180</v>
      </c>
      <c r="D59" s="2">
        <v>5.22</v>
      </c>
      <c r="E59" s="2">
        <v>4.5</v>
      </c>
      <c r="F59" s="2">
        <v>7.2</v>
      </c>
      <c r="G59" s="2">
        <v>90</v>
      </c>
      <c r="H59" s="2">
        <v>1.26</v>
      </c>
      <c r="I59" s="2">
        <v>420</v>
      </c>
    </row>
    <row r="60" spans="1:9" x14ac:dyDescent="0.25">
      <c r="A60" s="2" t="s">
        <v>22</v>
      </c>
      <c r="B60" s="2" t="s">
        <v>64</v>
      </c>
      <c r="C60" s="2">
        <v>180</v>
      </c>
      <c r="D60" s="2">
        <v>0.9</v>
      </c>
      <c r="E60" s="2"/>
      <c r="F60" s="2">
        <v>18.18</v>
      </c>
      <c r="G60" s="2">
        <v>76</v>
      </c>
      <c r="H60" s="2">
        <v>3.6</v>
      </c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114" t="s">
        <v>31</v>
      </c>
      <c r="B62" s="115"/>
      <c r="C62" s="2"/>
      <c r="D62" s="2">
        <f>D56+D57+D58+D59+D60</f>
        <v>27.4</v>
      </c>
      <c r="E62" s="2">
        <f t="shared" ref="E62:H62" si="3">E56+E57+E58+E59+E60</f>
        <v>20.47</v>
      </c>
      <c r="F62" s="2">
        <f t="shared" si="3"/>
        <v>64.080000000000013</v>
      </c>
      <c r="G62" s="2">
        <f t="shared" si="3"/>
        <v>549</v>
      </c>
      <c r="H62" s="2">
        <f t="shared" si="3"/>
        <v>5.1100000000000003</v>
      </c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116" t="s">
        <v>0</v>
      </c>
      <c r="B66" s="116" t="s">
        <v>116</v>
      </c>
      <c r="C66" s="14" t="s">
        <v>3</v>
      </c>
      <c r="D66" s="12" t="s">
        <v>117</v>
      </c>
      <c r="E66" s="12"/>
      <c r="F66" s="13"/>
      <c r="G66" s="112" t="s">
        <v>118</v>
      </c>
      <c r="H66" s="112" t="s">
        <v>123</v>
      </c>
      <c r="I66" s="112" t="s">
        <v>124</v>
      </c>
    </row>
    <row r="67" spans="1:9" ht="12.75" customHeight="1" x14ac:dyDescent="0.25">
      <c r="A67" s="117"/>
      <c r="B67" s="117"/>
      <c r="C67" s="2"/>
      <c r="D67" s="2" t="s">
        <v>6</v>
      </c>
      <c r="E67" s="2" t="s">
        <v>7</v>
      </c>
      <c r="F67" s="2" t="s">
        <v>8</v>
      </c>
      <c r="G67" s="113"/>
      <c r="H67" s="113"/>
      <c r="I67" s="113"/>
    </row>
    <row r="68" spans="1:9" x14ac:dyDescent="0.25">
      <c r="A68" s="2" t="s">
        <v>32</v>
      </c>
      <c r="B68" s="2" t="s">
        <v>77</v>
      </c>
      <c r="C68" s="2">
        <v>40</v>
      </c>
      <c r="D68" s="2">
        <v>0.15</v>
      </c>
      <c r="E68" s="2"/>
      <c r="F68" s="2">
        <v>0.5</v>
      </c>
      <c r="G68" s="2">
        <v>2.7</v>
      </c>
      <c r="H68" s="2"/>
      <c r="I68" s="15"/>
    </row>
    <row r="69" spans="1:9" ht="30" x14ac:dyDescent="0.25">
      <c r="A69" s="2" t="s">
        <v>16</v>
      </c>
      <c r="B69" s="3" t="s">
        <v>138</v>
      </c>
      <c r="C69" s="2">
        <v>205</v>
      </c>
      <c r="D69" s="2">
        <v>10.039999999999999</v>
      </c>
      <c r="E69" s="2">
        <v>9.48</v>
      </c>
      <c r="F69" s="2">
        <v>31.04</v>
      </c>
      <c r="G69" s="2">
        <v>185</v>
      </c>
      <c r="H69" s="2">
        <v>0.33</v>
      </c>
      <c r="I69" s="2">
        <v>222</v>
      </c>
    </row>
    <row r="70" spans="1:9" x14ac:dyDescent="0.25">
      <c r="A70" s="2"/>
      <c r="B70" s="3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 t="s">
        <v>52</v>
      </c>
      <c r="C71" s="2">
        <v>70</v>
      </c>
      <c r="D71" s="2">
        <v>5.22</v>
      </c>
      <c r="E71" s="2">
        <v>4.5</v>
      </c>
      <c r="F71" s="2">
        <v>7.2</v>
      </c>
      <c r="G71" s="2">
        <v>90</v>
      </c>
      <c r="H71" s="2">
        <v>1.26</v>
      </c>
      <c r="I71" s="2">
        <v>420</v>
      </c>
    </row>
    <row r="72" spans="1:9" x14ac:dyDescent="0.25">
      <c r="A72" s="2"/>
      <c r="B72" s="2" t="s">
        <v>69</v>
      </c>
      <c r="C72" s="2">
        <v>40</v>
      </c>
      <c r="D72" s="2">
        <v>2.8</v>
      </c>
      <c r="E72" s="2">
        <v>11.2</v>
      </c>
      <c r="F72" s="2">
        <v>25.2</v>
      </c>
      <c r="G72" s="2">
        <v>168</v>
      </c>
      <c r="H72" s="2"/>
      <c r="I72" s="2"/>
    </row>
    <row r="73" spans="1:9" x14ac:dyDescent="0.25">
      <c r="A73" s="2" t="s">
        <v>22</v>
      </c>
      <c r="B73" s="2" t="s">
        <v>46</v>
      </c>
      <c r="C73" s="2">
        <v>180</v>
      </c>
      <c r="D73" s="2">
        <v>0.72</v>
      </c>
      <c r="E73" s="2">
        <v>0.72</v>
      </c>
      <c r="F73" s="2">
        <v>17.64</v>
      </c>
      <c r="G73" s="2">
        <v>79</v>
      </c>
      <c r="H73" s="2">
        <v>18</v>
      </c>
      <c r="I73" s="2">
        <v>418</v>
      </c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114" t="s">
        <v>128</v>
      </c>
      <c r="B75" s="115"/>
      <c r="C75" s="2"/>
      <c r="D75" s="2">
        <f>D68+D69+D70+D71+D72+D73+D74</f>
        <v>18.93</v>
      </c>
      <c r="E75" s="2">
        <f t="shared" ref="E75:H75" si="4">E68+E69+E70+E71+E72+E73+E74</f>
        <v>25.9</v>
      </c>
      <c r="F75" s="2">
        <f t="shared" si="4"/>
        <v>81.58</v>
      </c>
      <c r="G75" s="2">
        <f t="shared" si="4"/>
        <v>524.70000000000005</v>
      </c>
      <c r="H75" s="2">
        <f t="shared" si="4"/>
        <v>19.59</v>
      </c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14" customHeight="1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 t="s">
        <v>0</v>
      </c>
      <c r="B79" s="116" t="s">
        <v>116</v>
      </c>
      <c r="C79" s="14" t="s">
        <v>3</v>
      </c>
      <c r="D79" s="12" t="s">
        <v>117</v>
      </c>
      <c r="E79" s="12"/>
      <c r="F79" s="13"/>
      <c r="G79" s="112" t="s">
        <v>118</v>
      </c>
      <c r="H79" s="112" t="s">
        <v>123</v>
      </c>
      <c r="I79" s="112" t="s">
        <v>124</v>
      </c>
    </row>
    <row r="80" spans="1:9" x14ac:dyDescent="0.25">
      <c r="A80" s="2"/>
      <c r="B80" s="117"/>
      <c r="C80" s="2"/>
      <c r="D80" s="2" t="s">
        <v>6</v>
      </c>
      <c r="E80" s="2" t="s">
        <v>7</v>
      </c>
      <c r="F80" s="2" t="s">
        <v>8</v>
      </c>
      <c r="G80" s="113"/>
      <c r="H80" s="113"/>
      <c r="I80" s="113"/>
    </row>
    <row r="81" spans="1:9" x14ac:dyDescent="0.25">
      <c r="A81" s="2" t="s">
        <v>34</v>
      </c>
      <c r="B81" s="2" t="s">
        <v>98</v>
      </c>
      <c r="C81" s="2">
        <v>40</v>
      </c>
      <c r="D81" s="2">
        <v>0.36</v>
      </c>
      <c r="E81" s="2">
        <v>1.88</v>
      </c>
      <c r="F81" s="2">
        <v>2.36</v>
      </c>
      <c r="G81" s="2">
        <v>27.5</v>
      </c>
      <c r="H81" s="2">
        <v>2.2000000000000002</v>
      </c>
      <c r="I81" s="2">
        <v>54</v>
      </c>
    </row>
    <row r="82" spans="1:9" x14ac:dyDescent="0.25">
      <c r="A82" s="2" t="s">
        <v>16</v>
      </c>
      <c r="B82" s="3" t="s">
        <v>107</v>
      </c>
      <c r="C82" s="2">
        <v>150</v>
      </c>
      <c r="D82" s="2">
        <v>3.06</v>
      </c>
      <c r="E82" s="2">
        <v>4.8</v>
      </c>
      <c r="F82" s="2">
        <v>20.43</v>
      </c>
      <c r="G82" s="2">
        <v>137</v>
      </c>
      <c r="H82" s="2">
        <v>18.100000000000001</v>
      </c>
      <c r="I82" s="2">
        <v>339</v>
      </c>
    </row>
    <row r="83" spans="1:9" x14ac:dyDescent="0.25">
      <c r="A83" s="2"/>
      <c r="B83" s="2" t="s">
        <v>136</v>
      </c>
      <c r="C83" s="2">
        <v>160</v>
      </c>
      <c r="D83" s="2">
        <v>14.7</v>
      </c>
      <c r="E83" s="2">
        <v>4.0599999999999996</v>
      </c>
      <c r="F83" s="2">
        <v>3.52</v>
      </c>
      <c r="G83" s="2">
        <v>109</v>
      </c>
      <c r="H83" s="2">
        <v>0.01</v>
      </c>
      <c r="I83" s="2">
        <v>318</v>
      </c>
    </row>
    <row r="84" spans="1:9" x14ac:dyDescent="0.25">
      <c r="A84" s="2"/>
      <c r="B84" s="2" t="s">
        <v>44</v>
      </c>
      <c r="C84" s="2">
        <v>40</v>
      </c>
      <c r="D84" s="2">
        <v>2.6</v>
      </c>
      <c r="E84" s="2">
        <v>0.4</v>
      </c>
      <c r="F84" s="2">
        <v>16</v>
      </c>
      <c r="G84" s="2">
        <v>76</v>
      </c>
      <c r="H84" s="2"/>
      <c r="I84" s="2"/>
    </row>
    <row r="85" spans="1:9" x14ac:dyDescent="0.25">
      <c r="A85" s="2"/>
      <c r="B85" s="2" t="s">
        <v>48</v>
      </c>
      <c r="C85" s="2">
        <v>180</v>
      </c>
      <c r="D85" s="2">
        <v>3.67</v>
      </c>
      <c r="E85" s="2">
        <v>3.19</v>
      </c>
      <c r="F85" s="2">
        <v>15.82</v>
      </c>
      <c r="G85" s="2">
        <v>107</v>
      </c>
      <c r="H85" s="2">
        <v>1.43</v>
      </c>
      <c r="I85" s="2">
        <v>416</v>
      </c>
    </row>
    <row r="86" spans="1:9" x14ac:dyDescent="0.25">
      <c r="A86" s="2" t="s">
        <v>22</v>
      </c>
      <c r="B86" s="2" t="s">
        <v>64</v>
      </c>
      <c r="C86" s="2">
        <v>180</v>
      </c>
      <c r="D86" s="2">
        <v>0.75</v>
      </c>
      <c r="E86" s="2"/>
      <c r="F86" s="2">
        <v>16.149999999999999</v>
      </c>
      <c r="G86" s="2">
        <v>64</v>
      </c>
      <c r="H86" s="2">
        <v>3</v>
      </c>
      <c r="I86" s="2">
        <v>418</v>
      </c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114" t="s">
        <v>35</v>
      </c>
      <c r="B88" s="115"/>
      <c r="C88" s="2"/>
      <c r="D88" s="2">
        <f>D81+D82+D83+D84+D85+D86+D87</f>
        <v>25.14</v>
      </c>
      <c r="E88" s="2">
        <f t="shared" ref="E88:H88" si="5">E81+E82+E83+E84+E85+E86+E87</f>
        <v>14.329999999999998</v>
      </c>
      <c r="F88" s="2">
        <f t="shared" si="5"/>
        <v>74.28</v>
      </c>
      <c r="G88" s="2">
        <f t="shared" si="5"/>
        <v>520.5</v>
      </c>
      <c r="H88" s="2">
        <f t="shared" si="5"/>
        <v>24.740000000000002</v>
      </c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116" t="s">
        <v>0</v>
      </c>
      <c r="B90" s="116" t="s">
        <v>1</v>
      </c>
      <c r="C90" s="14" t="s">
        <v>3</v>
      </c>
      <c r="D90" s="12" t="s">
        <v>117</v>
      </c>
      <c r="E90" s="12"/>
      <c r="F90" s="13"/>
      <c r="G90" s="112" t="s">
        <v>129</v>
      </c>
      <c r="H90" s="112" t="s">
        <v>123</v>
      </c>
      <c r="I90" s="112" t="s">
        <v>124</v>
      </c>
    </row>
    <row r="91" spans="1:9" x14ac:dyDescent="0.25">
      <c r="A91" s="117"/>
      <c r="B91" s="117"/>
      <c r="C91" s="2"/>
      <c r="D91" s="2" t="s">
        <v>6</v>
      </c>
      <c r="E91" s="2" t="s">
        <v>7</v>
      </c>
      <c r="F91" s="2" t="s">
        <v>8</v>
      </c>
      <c r="G91" s="113"/>
      <c r="H91" s="113"/>
      <c r="I91" s="113"/>
    </row>
    <row r="92" spans="1:9" x14ac:dyDescent="0.25">
      <c r="A92" s="2" t="s">
        <v>36</v>
      </c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 t="s">
        <v>16</v>
      </c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3" t="s">
        <v>83</v>
      </c>
      <c r="C94" s="2">
        <v>150</v>
      </c>
      <c r="D94" s="2">
        <v>14.83</v>
      </c>
      <c r="E94" s="2">
        <v>10.86</v>
      </c>
      <c r="F94" s="2">
        <v>15.31</v>
      </c>
      <c r="G94" s="2">
        <v>218</v>
      </c>
      <c r="H94" s="2">
        <v>0.19</v>
      </c>
      <c r="I94" s="2">
        <v>244</v>
      </c>
    </row>
    <row r="95" spans="1:9" x14ac:dyDescent="0.25">
      <c r="A95" s="2"/>
      <c r="B95" s="2" t="s">
        <v>52</v>
      </c>
      <c r="C95" s="2">
        <v>70</v>
      </c>
      <c r="D95" s="2">
        <v>5.22</v>
      </c>
      <c r="E95" s="2">
        <v>4.5</v>
      </c>
      <c r="F95" s="2">
        <v>7.2</v>
      </c>
      <c r="G95" s="2">
        <v>90</v>
      </c>
      <c r="H95" s="2">
        <v>1.26</v>
      </c>
      <c r="I95" s="2">
        <v>420</v>
      </c>
    </row>
    <row r="96" spans="1:9" x14ac:dyDescent="0.25">
      <c r="A96" s="2"/>
      <c r="B96" s="2" t="s">
        <v>51</v>
      </c>
      <c r="C96" s="2">
        <v>25</v>
      </c>
      <c r="D96" s="2">
        <v>1.9</v>
      </c>
      <c r="E96" s="2">
        <v>2.5</v>
      </c>
      <c r="F96" s="2">
        <v>18.600000000000001</v>
      </c>
      <c r="G96" s="2">
        <v>104</v>
      </c>
      <c r="H96" s="2"/>
      <c r="I96" s="2"/>
    </row>
    <row r="97" spans="1:9" x14ac:dyDescent="0.25">
      <c r="A97" s="2"/>
      <c r="B97" s="2" t="s">
        <v>50</v>
      </c>
      <c r="C97" s="2">
        <v>180</v>
      </c>
      <c r="D97" s="2">
        <v>5.22</v>
      </c>
      <c r="E97" s="2">
        <v>4.5</v>
      </c>
      <c r="F97" s="2">
        <v>7.2</v>
      </c>
      <c r="G97" s="2">
        <v>90</v>
      </c>
      <c r="H97" s="2">
        <v>1.26</v>
      </c>
      <c r="I97" s="2">
        <v>420</v>
      </c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 t="s">
        <v>22</v>
      </c>
      <c r="B99" s="2" t="s">
        <v>46</v>
      </c>
      <c r="C99" s="2">
        <v>180</v>
      </c>
      <c r="D99" s="2">
        <v>0.72</v>
      </c>
      <c r="E99" s="2">
        <v>0.72</v>
      </c>
      <c r="F99" s="2">
        <v>17.64</v>
      </c>
      <c r="G99" s="2">
        <v>79</v>
      </c>
      <c r="H99" s="2">
        <v>18</v>
      </c>
      <c r="I99" s="2">
        <v>418</v>
      </c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114" t="s">
        <v>37</v>
      </c>
      <c r="B101" s="115"/>
      <c r="C101" s="2"/>
      <c r="D101" s="2">
        <f>D93+D94+D95+D96+D97+D98+D99</f>
        <v>27.889999999999997</v>
      </c>
      <c r="E101" s="2">
        <f t="shared" ref="E101:H101" si="6">E93+E94+E95+E96+E97+E98+E99</f>
        <v>23.08</v>
      </c>
      <c r="F101" s="2">
        <f t="shared" si="6"/>
        <v>65.95</v>
      </c>
      <c r="G101" s="2">
        <f t="shared" si="6"/>
        <v>581</v>
      </c>
      <c r="H101" s="2">
        <f t="shared" si="6"/>
        <v>20.71</v>
      </c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02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116" t="s">
        <v>0</v>
      </c>
      <c r="B104" s="116" t="s">
        <v>1</v>
      </c>
      <c r="C104" s="14" t="s">
        <v>3</v>
      </c>
      <c r="D104" s="12" t="s">
        <v>117</v>
      </c>
      <c r="E104" s="12"/>
      <c r="F104" s="13"/>
      <c r="G104" s="112" t="s">
        <v>129</v>
      </c>
      <c r="H104" s="112" t="s">
        <v>123</v>
      </c>
      <c r="I104" s="112" t="s">
        <v>124</v>
      </c>
    </row>
    <row r="105" spans="1:9" x14ac:dyDescent="0.25">
      <c r="A105" s="117"/>
      <c r="B105" s="117"/>
      <c r="C105" s="2"/>
      <c r="D105" s="2" t="s">
        <v>6</v>
      </c>
      <c r="E105" s="2" t="s">
        <v>7</v>
      </c>
      <c r="F105" s="2" t="s">
        <v>8</v>
      </c>
      <c r="G105" s="113"/>
      <c r="H105" s="113"/>
      <c r="I105" s="113"/>
    </row>
    <row r="106" spans="1:9" x14ac:dyDescent="0.25">
      <c r="A106" s="2" t="s">
        <v>38</v>
      </c>
      <c r="B106" s="2"/>
      <c r="C106" s="2"/>
      <c r="D106" s="2"/>
      <c r="E106" s="2"/>
      <c r="F106" s="2"/>
      <c r="G106" s="2"/>
      <c r="H106" s="2"/>
      <c r="I106" s="2"/>
    </row>
    <row r="107" spans="1:9" ht="30" x14ac:dyDescent="0.25">
      <c r="A107" s="2" t="s">
        <v>16</v>
      </c>
      <c r="B107" s="3" t="s">
        <v>135</v>
      </c>
      <c r="C107" s="2">
        <v>205</v>
      </c>
      <c r="D107" s="2">
        <v>3.18</v>
      </c>
      <c r="E107" s="2">
        <v>3.89</v>
      </c>
      <c r="F107" s="2">
        <v>21.44</v>
      </c>
      <c r="G107" s="2">
        <v>134</v>
      </c>
      <c r="H107" s="2"/>
      <c r="I107" s="2">
        <v>199</v>
      </c>
    </row>
    <row r="108" spans="1:9" x14ac:dyDescent="0.25">
      <c r="A108" s="2"/>
      <c r="B108" s="2" t="s">
        <v>21</v>
      </c>
      <c r="C108" s="2">
        <v>60</v>
      </c>
      <c r="D108" s="2">
        <v>6.68</v>
      </c>
      <c r="E108" s="2">
        <v>8.4499999999999993</v>
      </c>
      <c r="F108" s="2">
        <v>19.39</v>
      </c>
      <c r="G108" s="2">
        <v>180</v>
      </c>
      <c r="H108" s="2">
        <v>0.11</v>
      </c>
      <c r="I108" s="2">
        <v>3</v>
      </c>
    </row>
    <row r="109" spans="1:9" x14ac:dyDescent="0.25">
      <c r="A109" s="2"/>
      <c r="B109" s="2" t="s">
        <v>66</v>
      </c>
      <c r="C109" s="2">
        <v>40</v>
      </c>
      <c r="D109" s="2">
        <v>5.08</v>
      </c>
      <c r="E109" s="2">
        <v>4.5999999999999996</v>
      </c>
      <c r="F109" s="2">
        <v>0.28000000000000003</v>
      </c>
      <c r="G109" s="2">
        <v>63</v>
      </c>
      <c r="H109" s="2"/>
      <c r="I109" s="2">
        <v>227</v>
      </c>
    </row>
    <row r="110" spans="1:9" ht="16.5" customHeight="1" x14ac:dyDescent="0.25">
      <c r="A110" s="2"/>
      <c r="B110" s="2" t="s">
        <v>61</v>
      </c>
      <c r="C110" s="2">
        <v>180</v>
      </c>
      <c r="D110" s="2">
        <v>2.85</v>
      </c>
      <c r="E110" s="2">
        <v>2.41</v>
      </c>
      <c r="F110" s="2">
        <v>14.36</v>
      </c>
      <c r="G110" s="2">
        <v>91</v>
      </c>
      <c r="H110" s="2">
        <v>1.17</v>
      </c>
      <c r="I110" s="2">
        <v>414</v>
      </c>
    </row>
    <row r="111" spans="1:9" x14ac:dyDescent="0.25">
      <c r="A111" s="2"/>
      <c r="B111" s="2" t="s">
        <v>111</v>
      </c>
      <c r="C111" s="2">
        <v>50</v>
      </c>
      <c r="D111" s="2">
        <v>3.39</v>
      </c>
      <c r="E111" s="2">
        <v>6.98</v>
      </c>
      <c r="F111" s="2">
        <v>26.07</v>
      </c>
      <c r="G111" s="2">
        <v>181</v>
      </c>
      <c r="H111" s="2"/>
      <c r="I111" s="2">
        <v>453</v>
      </c>
    </row>
    <row r="112" spans="1:9" x14ac:dyDescent="0.25">
      <c r="A112" s="2" t="s">
        <v>22</v>
      </c>
      <c r="B112" s="2" t="s">
        <v>64</v>
      </c>
      <c r="C112" s="2">
        <v>180</v>
      </c>
      <c r="D112" s="2">
        <v>0.75</v>
      </c>
      <c r="E112" s="2"/>
      <c r="F112" s="2">
        <v>16.149999999999999</v>
      </c>
      <c r="G112" s="2">
        <v>64</v>
      </c>
      <c r="H112" s="2">
        <v>3</v>
      </c>
      <c r="I112" s="2">
        <v>418</v>
      </c>
    </row>
    <row r="113" spans="1:9" x14ac:dyDescent="0.25">
      <c r="A113" s="114" t="s">
        <v>39</v>
      </c>
      <c r="B113" s="115"/>
      <c r="C113" s="2"/>
      <c r="D113" s="2">
        <f>D107+D108+D109+D110+D111</f>
        <v>21.18</v>
      </c>
      <c r="E113" s="2">
        <f t="shared" ref="E113:H113" si="7">E107+E108+E109+E110+E111</f>
        <v>26.33</v>
      </c>
      <c r="F113" s="2">
        <f t="shared" si="7"/>
        <v>81.539999999999992</v>
      </c>
      <c r="G113" s="2">
        <f t="shared" si="7"/>
        <v>649</v>
      </c>
      <c r="H113" s="2">
        <f t="shared" si="7"/>
        <v>1.28</v>
      </c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116" t="s">
        <v>0</v>
      </c>
      <c r="B115" s="116" t="s">
        <v>1</v>
      </c>
      <c r="C115" s="14" t="s">
        <v>3</v>
      </c>
      <c r="D115" s="12" t="s">
        <v>117</v>
      </c>
      <c r="E115" s="12"/>
      <c r="F115" s="13"/>
      <c r="G115" s="112" t="s">
        <v>129</v>
      </c>
      <c r="H115" s="112" t="s">
        <v>123</v>
      </c>
      <c r="I115" s="112" t="s">
        <v>124</v>
      </c>
    </row>
    <row r="116" spans="1:9" x14ac:dyDescent="0.25">
      <c r="A116" s="117"/>
      <c r="B116" s="117"/>
      <c r="C116" s="2"/>
      <c r="D116" s="2" t="s">
        <v>6</v>
      </c>
      <c r="E116" s="2" t="s">
        <v>7</v>
      </c>
      <c r="F116" s="2" t="s">
        <v>8</v>
      </c>
      <c r="G116" s="113"/>
      <c r="H116" s="113"/>
      <c r="I116" s="113"/>
    </row>
    <row r="117" spans="1:9" x14ac:dyDescent="0.25">
      <c r="A117" s="2" t="s">
        <v>40</v>
      </c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 t="s">
        <v>16</v>
      </c>
      <c r="B118" s="2" t="s">
        <v>97</v>
      </c>
      <c r="C118" s="2">
        <v>150</v>
      </c>
      <c r="D118" s="2">
        <v>3.09</v>
      </c>
      <c r="E118" s="2">
        <v>4.8499999999999996</v>
      </c>
      <c r="F118" s="2">
        <v>14.14</v>
      </c>
      <c r="G118" s="2">
        <v>112</v>
      </c>
      <c r="H118" s="2">
        <v>25.7</v>
      </c>
      <c r="I118" s="2">
        <v>354</v>
      </c>
    </row>
    <row r="119" spans="1:9" x14ac:dyDescent="0.25">
      <c r="A119" s="2"/>
      <c r="B119" s="2" t="s">
        <v>102</v>
      </c>
      <c r="C119" s="2">
        <v>50</v>
      </c>
      <c r="D119" s="2">
        <v>5.5</v>
      </c>
      <c r="E119" s="2">
        <v>11.92</v>
      </c>
      <c r="F119" s="2">
        <v>0.2</v>
      </c>
      <c r="G119" s="2">
        <v>130</v>
      </c>
      <c r="H119" s="2"/>
      <c r="I119" s="2">
        <v>291</v>
      </c>
    </row>
    <row r="120" spans="1:9" x14ac:dyDescent="0.25">
      <c r="A120" s="2"/>
      <c r="B120" s="2" t="s">
        <v>47</v>
      </c>
      <c r="C120" s="2">
        <v>60</v>
      </c>
      <c r="D120" s="2">
        <v>2.4500000000000002</v>
      </c>
      <c r="E120" s="2">
        <v>7.55</v>
      </c>
      <c r="F120" s="2">
        <v>14.62</v>
      </c>
      <c r="G120" s="2">
        <v>136</v>
      </c>
      <c r="H120" s="2"/>
      <c r="I120" s="2">
        <v>1</v>
      </c>
    </row>
    <row r="121" spans="1:9" x14ac:dyDescent="0.25">
      <c r="A121" s="2"/>
      <c r="B121" s="2" t="s">
        <v>89</v>
      </c>
      <c r="C121" s="2">
        <v>20</v>
      </c>
      <c r="D121" s="2">
        <v>0.16</v>
      </c>
      <c r="E121" s="2">
        <v>0.02</v>
      </c>
      <c r="F121" s="2">
        <v>16</v>
      </c>
      <c r="G121" s="2">
        <v>65</v>
      </c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 t="s">
        <v>22</v>
      </c>
      <c r="B123" s="2" t="s">
        <v>46</v>
      </c>
      <c r="C123" s="2">
        <v>180</v>
      </c>
      <c r="D123" s="2">
        <v>0.72</v>
      </c>
      <c r="E123" s="2">
        <v>0.72</v>
      </c>
      <c r="F123" s="2">
        <v>17.64</v>
      </c>
      <c r="G123" s="2">
        <v>79</v>
      </c>
      <c r="H123" s="2">
        <v>18</v>
      </c>
      <c r="I123" s="2">
        <v>418</v>
      </c>
    </row>
    <row r="124" spans="1:9" x14ac:dyDescent="0.25">
      <c r="A124" s="114" t="s">
        <v>41</v>
      </c>
      <c r="B124" s="115"/>
      <c r="C124" s="2"/>
      <c r="D124" s="2">
        <f>D118+D119+D120+D121+D122</f>
        <v>11.2</v>
      </c>
      <c r="E124" s="2">
        <f>E118+E119+E120+E121+E122</f>
        <v>24.34</v>
      </c>
      <c r="F124" s="2">
        <f>F118+F119+F120+F121+F122</f>
        <v>44.96</v>
      </c>
      <c r="G124" s="2">
        <f>G118+G119+G120+G121+G122</f>
        <v>443</v>
      </c>
      <c r="H124" s="2">
        <f>H118+H119+H120+H121+H122</f>
        <v>25.7</v>
      </c>
      <c r="I124" s="2"/>
    </row>
    <row r="125" spans="1:9" x14ac:dyDescent="0.25">
      <c r="A125" s="2" t="s">
        <v>41</v>
      </c>
      <c r="B125" s="2"/>
      <c r="C125" s="2"/>
      <c r="D125" s="2">
        <f>D13+D27+D36+D48+D62+D75+D88+D101+D113+D122</f>
        <v>201.58999999999997</v>
      </c>
      <c r="E125" s="2">
        <f>E13+E27+E36+E48+E62+E75+E88+E101+E113+E122</f>
        <v>188.37999999999994</v>
      </c>
      <c r="F125" s="2">
        <f>F13+F27+F36+F48+F62+F75+F88+F101+F113+F122</f>
        <v>680.26</v>
      </c>
      <c r="G125" s="2">
        <f>G13+G27+G36+G48+G62+G75+G88+G101+G113+G122</f>
        <v>5073.2</v>
      </c>
      <c r="H125" s="2">
        <f>H13+H27+H36+H48+H62+H75+H88+H101+H113+H122</f>
        <v>124.87</v>
      </c>
      <c r="I125" s="2"/>
    </row>
    <row r="126" spans="1:9" x14ac:dyDescent="0.25">
      <c r="A126" s="2" t="s">
        <v>71</v>
      </c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 t="s">
        <v>72</v>
      </c>
      <c r="B127" s="2"/>
      <c r="C127" s="2"/>
      <c r="D127" s="2">
        <f>D125/10</f>
        <v>20.158999999999999</v>
      </c>
      <c r="E127" s="2">
        <f t="shared" ref="E127:H127" si="8">E125/10</f>
        <v>18.837999999999994</v>
      </c>
      <c r="F127" s="2">
        <f t="shared" si="8"/>
        <v>68.025999999999996</v>
      </c>
      <c r="G127" s="2">
        <f t="shared" si="8"/>
        <v>507.32</v>
      </c>
      <c r="H127" s="2">
        <f t="shared" si="8"/>
        <v>12.487</v>
      </c>
      <c r="I127" s="2"/>
    </row>
    <row r="128" spans="1:9" x14ac:dyDescent="0.25">
      <c r="A128" s="2" t="s">
        <v>73</v>
      </c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</sheetData>
  <mergeCells count="57">
    <mergeCell ref="I5:I6"/>
    <mergeCell ref="G5:G6"/>
    <mergeCell ref="H5:H6"/>
    <mergeCell ref="A27:C27"/>
    <mergeCell ref="F2:I2"/>
    <mergeCell ref="F3:I3"/>
    <mergeCell ref="F4:I4"/>
    <mergeCell ref="G18:G19"/>
    <mergeCell ref="H18:H19"/>
    <mergeCell ref="I18:I19"/>
    <mergeCell ref="A5:A6"/>
    <mergeCell ref="B5:B6"/>
    <mergeCell ref="C5:C6"/>
    <mergeCell ref="D5:F5"/>
    <mergeCell ref="A36:C36"/>
    <mergeCell ref="D38:F38"/>
    <mergeCell ref="H38:H39"/>
    <mergeCell ref="I38:I39"/>
    <mergeCell ref="I53:I54"/>
    <mergeCell ref="H53:H54"/>
    <mergeCell ref="A48:B48"/>
    <mergeCell ref="A38:A39"/>
    <mergeCell ref="B38:B39"/>
    <mergeCell ref="A53:A54"/>
    <mergeCell ref="B53:B54"/>
    <mergeCell ref="G53:G54"/>
    <mergeCell ref="G38:G39"/>
    <mergeCell ref="A62:B62"/>
    <mergeCell ref="A75:B75"/>
    <mergeCell ref="B79:B80"/>
    <mergeCell ref="H79:H80"/>
    <mergeCell ref="I79:I80"/>
    <mergeCell ref="G79:G80"/>
    <mergeCell ref="G66:G67"/>
    <mergeCell ref="A66:A67"/>
    <mergeCell ref="B66:B67"/>
    <mergeCell ref="H66:H67"/>
    <mergeCell ref="I66:I67"/>
    <mergeCell ref="A88:B88"/>
    <mergeCell ref="H90:H91"/>
    <mergeCell ref="H104:H105"/>
    <mergeCell ref="I90:I91"/>
    <mergeCell ref="I104:I105"/>
    <mergeCell ref="A90:A91"/>
    <mergeCell ref="B90:B91"/>
    <mergeCell ref="A104:A105"/>
    <mergeCell ref="B104:B105"/>
    <mergeCell ref="G104:G105"/>
    <mergeCell ref="G90:G91"/>
    <mergeCell ref="H115:H116"/>
    <mergeCell ref="I115:I116"/>
    <mergeCell ref="A101:B101"/>
    <mergeCell ref="A113:B113"/>
    <mergeCell ref="A124:B124"/>
    <mergeCell ref="A115:A116"/>
    <mergeCell ref="B115:B116"/>
    <mergeCell ref="G115:G11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4"/>
  <sheetViews>
    <sheetView topLeftCell="B1" workbookViewId="0">
      <selection activeCell="N14" sqref="N14"/>
    </sheetView>
  </sheetViews>
  <sheetFormatPr defaultRowHeight="15" x14ac:dyDescent="0.25"/>
  <cols>
    <col min="1" max="1" width="14.42578125" customWidth="1"/>
    <col min="2" max="2" width="36.7109375" customWidth="1"/>
    <col min="3" max="3" width="9.42578125" customWidth="1"/>
    <col min="4" max="4" width="8.140625" customWidth="1"/>
    <col min="5" max="5" width="6.42578125" customWidth="1"/>
    <col min="6" max="6" width="9.85546875" customWidth="1"/>
    <col min="7" max="7" width="14.85546875" customWidth="1"/>
    <col min="8" max="9" width="10.85546875" customWidth="1"/>
  </cols>
  <sheetData>
    <row r="1" spans="1:10" x14ac:dyDescent="0.25">
      <c r="F1" s="120" t="s">
        <v>130</v>
      </c>
      <c r="G1" s="120"/>
      <c r="H1" s="120"/>
      <c r="I1" s="120"/>
    </row>
    <row r="2" spans="1:10" x14ac:dyDescent="0.25">
      <c r="F2" s="46"/>
      <c r="G2" s="46"/>
      <c r="H2" s="46" t="s">
        <v>131</v>
      </c>
      <c r="I2" s="46"/>
    </row>
    <row r="3" spans="1:10" x14ac:dyDescent="0.25">
      <c r="G3" s="47" t="s">
        <v>132</v>
      </c>
      <c r="H3" s="47"/>
      <c r="I3" s="47"/>
    </row>
    <row r="4" spans="1:10" ht="15" customHeight="1" x14ac:dyDescent="0.25">
      <c r="A4" s="137" t="s">
        <v>172</v>
      </c>
      <c r="B4" s="137"/>
      <c r="C4" s="137"/>
      <c r="D4" s="137"/>
      <c r="E4" s="137"/>
      <c r="F4" s="137"/>
      <c r="G4" s="137"/>
      <c r="H4" s="137"/>
      <c r="I4" s="137"/>
    </row>
    <row r="5" spans="1:10" ht="15.75" thickBot="1" x14ac:dyDescent="0.3">
      <c r="A5" s="137"/>
      <c r="B5" s="137"/>
      <c r="C5" s="137"/>
      <c r="D5" s="137"/>
      <c r="E5" s="137"/>
      <c r="F5" s="137"/>
      <c r="G5" s="137"/>
      <c r="H5" s="137"/>
      <c r="I5" s="137"/>
    </row>
    <row r="6" spans="1:10" ht="30" customHeight="1" x14ac:dyDescent="0.25">
      <c r="A6" s="125" t="s">
        <v>0</v>
      </c>
      <c r="B6" s="125" t="s">
        <v>116</v>
      </c>
      <c r="C6" s="125" t="s">
        <v>3</v>
      </c>
      <c r="D6" s="130" t="s">
        <v>117</v>
      </c>
      <c r="E6" s="131"/>
      <c r="F6" s="132"/>
      <c r="G6" s="133" t="s">
        <v>118</v>
      </c>
      <c r="H6" s="138" t="s">
        <v>123</v>
      </c>
      <c r="I6" s="133" t="s">
        <v>124</v>
      </c>
    </row>
    <row r="7" spans="1:10" x14ac:dyDescent="0.25">
      <c r="A7" s="127"/>
      <c r="B7" s="127"/>
      <c r="C7" s="127"/>
      <c r="D7" s="22" t="s">
        <v>6</v>
      </c>
      <c r="E7" s="19" t="s">
        <v>7</v>
      </c>
      <c r="F7" s="23" t="s">
        <v>8</v>
      </c>
      <c r="G7" s="134"/>
      <c r="H7" s="139"/>
      <c r="I7" s="134"/>
    </row>
    <row r="8" spans="1:10" x14ac:dyDescent="0.25">
      <c r="A8" s="23" t="s">
        <v>15</v>
      </c>
      <c r="B8" s="25"/>
      <c r="C8" s="25"/>
      <c r="D8" s="25"/>
      <c r="E8" s="25"/>
      <c r="F8" s="25"/>
      <c r="G8" s="25"/>
      <c r="H8" s="25"/>
      <c r="I8" s="26"/>
    </row>
    <row r="9" spans="1:10" x14ac:dyDescent="0.25">
      <c r="A9" s="26"/>
      <c r="B9" s="30" t="s">
        <v>168</v>
      </c>
      <c r="C9" s="30">
        <v>100</v>
      </c>
      <c r="D9" s="30">
        <v>1.78</v>
      </c>
      <c r="E9" s="30">
        <v>2.85</v>
      </c>
      <c r="F9" s="30">
        <v>22.97</v>
      </c>
      <c r="G9" s="30">
        <v>124</v>
      </c>
      <c r="H9" s="30">
        <v>1.72</v>
      </c>
      <c r="I9" s="30">
        <v>364</v>
      </c>
    </row>
    <row r="10" spans="1:10" ht="21" customHeight="1" x14ac:dyDescent="0.25">
      <c r="A10" s="124" t="s">
        <v>16</v>
      </c>
      <c r="B10" s="28" t="s">
        <v>63</v>
      </c>
      <c r="C10" s="35" t="s">
        <v>20</v>
      </c>
      <c r="D10" s="26">
        <v>2.13</v>
      </c>
      <c r="E10" s="26">
        <v>0.3</v>
      </c>
      <c r="F10" s="26">
        <v>27.38</v>
      </c>
      <c r="G10" s="26">
        <v>121</v>
      </c>
      <c r="H10" s="26"/>
      <c r="I10" s="26">
        <v>199</v>
      </c>
      <c r="J10" s="37"/>
    </row>
    <row r="11" spans="1:10" ht="18.75" customHeight="1" x14ac:dyDescent="0.25">
      <c r="A11" s="124"/>
      <c r="B11" s="28" t="s">
        <v>21</v>
      </c>
      <c r="C11" s="26">
        <v>60</v>
      </c>
      <c r="D11" s="26">
        <v>6.68</v>
      </c>
      <c r="E11" s="26">
        <v>8.4499999999999993</v>
      </c>
      <c r="F11" s="26">
        <v>19.39</v>
      </c>
      <c r="G11" s="26">
        <v>180</v>
      </c>
      <c r="H11" s="26">
        <v>0.11</v>
      </c>
      <c r="I11" s="26">
        <v>3</v>
      </c>
      <c r="J11" s="37"/>
    </row>
    <row r="12" spans="1:10" x14ac:dyDescent="0.25">
      <c r="A12" s="124"/>
      <c r="B12" s="30" t="s">
        <v>90</v>
      </c>
      <c r="C12" s="26">
        <v>150</v>
      </c>
      <c r="D12" s="26">
        <v>2.34</v>
      </c>
      <c r="E12" s="26">
        <v>2</v>
      </c>
      <c r="F12" s="26">
        <v>10.63</v>
      </c>
      <c r="G12" s="26">
        <v>70</v>
      </c>
      <c r="H12" s="26">
        <v>0.98</v>
      </c>
      <c r="I12" s="26">
        <v>414</v>
      </c>
      <c r="J12" s="37"/>
    </row>
    <row r="13" spans="1:10" x14ac:dyDescent="0.25">
      <c r="A13" s="26"/>
      <c r="B13" s="26"/>
      <c r="C13" s="26"/>
      <c r="D13" s="34">
        <f>D10+D11+D12+D9</f>
        <v>12.929999999999998</v>
      </c>
      <c r="E13" s="34">
        <f t="shared" ref="E13:H13" si="0">E10+E11+E12+E9</f>
        <v>13.6</v>
      </c>
      <c r="F13" s="34">
        <f t="shared" si="0"/>
        <v>80.37</v>
      </c>
      <c r="G13" s="34">
        <f t="shared" si="0"/>
        <v>495</v>
      </c>
      <c r="H13" s="34">
        <f t="shared" si="0"/>
        <v>2.81</v>
      </c>
      <c r="I13" s="26"/>
      <c r="J13" s="37"/>
    </row>
    <row r="14" spans="1:10" ht="30" x14ac:dyDescent="0.25">
      <c r="A14" s="27" t="s">
        <v>22</v>
      </c>
      <c r="B14" s="30" t="s">
        <v>64</v>
      </c>
      <c r="C14" s="26">
        <v>180</v>
      </c>
      <c r="D14" s="34">
        <v>0.75</v>
      </c>
      <c r="E14" s="34"/>
      <c r="F14" s="34">
        <v>16.149999999999999</v>
      </c>
      <c r="G14" s="34">
        <v>64</v>
      </c>
      <c r="H14" s="34">
        <v>3</v>
      </c>
      <c r="I14" s="26"/>
      <c r="J14" s="37"/>
    </row>
    <row r="15" spans="1:10" x14ac:dyDescent="0.25">
      <c r="A15" s="26"/>
      <c r="B15" s="30"/>
      <c r="C15" s="26"/>
      <c r="D15" s="26"/>
      <c r="E15" s="26"/>
      <c r="F15" s="26"/>
      <c r="G15" s="26"/>
      <c r="H15" s="26"/>
      <c r="I15" s="26"/>
      <c r="J15" s="37"/>
    </row>
    <row r="16" spans="1:10" x14ac:dyDescent="0.25">
      <c r="A16" s="125" t="s">
        <v>17</v>
      </c>
      <c r="B16" s="30" t="s">
        <v>155</v>
      </c>
      <c r="C16" s="26">
        <v>40</v>
      </c>
      <c r="D16" s="26">
        <v>0.15</v>
      </c>
      <c r="E16" s="26"/>
      <c r="F16" s="26">
        <v>0.5</v>
      </c>
      <c r="G16" s="26">
        <v>2.7</v>
      </c>
      <c r="H16" s="26"/>
      <c r="I16" s="26"/>
      <c r="J16" s="37"/>
    </row>
    <row r="17" spans="1:10" x14ac:dyDescent="0.25">
      <c r="A17" s="126"/>
      <c r="B17" s="30" t="s">
        <v>76</v>
      </c>
      <c r="C17" s="26">
        <v>250</v>
      </c>
      <c r="D17" s="26">
        <v>1.82</v>
      </c>
      <c r="E17" s="26">
        <v>4.91</v>
      </c>
      <c r="F17" s="26">
        <v>2.34</v>
      </c>
      <c r="G17" s="26">
        <v>102</v>
      </c>
      <c r="H17" s="26">
        <v>10.28</v>
      </c>
      <c r="I17" s="26">
        <v>63</v>
      </c>
      <c r="J17" s="37"/>
    </row>
    <row r="18" spans="1:10" x14ac:dyDescent="0.25">
      <c r="A18" s="126"/>
      <c r="B18" s="30" t="s">
        <v>57</v>
      </c>
      <c r="C18" s="26">
        <v>80</v>
      </c>
      <c r="D18" s="26">
        <v>9.67</v>
      </c>
      <c r="E18" s="26">
        <v>10.62</v>
      </c>
      <c r="F18" s="26">
        <v>8.61</v>
      </c>
      <c r="G18" s="26">
        <v>169</v>
      </c>
      <c r="H18" s="26">
        <v>0.23</v>
      </c>
      <c r="I18" s="26">
        <v>298</v>
      </c>
      <c r="J18" s="37"/>
    </row>
    <row r="19" spans="1:10" x14ac:dyDescent="0.25">
      <c r="A19" s="126"/>
      <c r="B19" s="31" t="s">
        <v>43</v>
      </c>
      <c r="C19" s="26">
        <v>150</v>
      </c>
      <c r="D19" s="26">
        <v>3.06</v>
      </c>
      <c r="E19" s="26">
        <v>4.8</v>
      </c>
      <c r="F19" s="26">
        <v>20.43</v>
      </c>
      <c r="G19" s="26">
        <v>137</v>
      </c>
      <c r="H19" s="26">
        <v>1.81</v>
      </c>
      <c r="I19" s="26">
        <v>339</v>
      </c>
      <c r="J19" s="37"/>
    </row>
    <row r="20" spans="1:10" ht="16.5" customHeight="1" x14ac:dyDescent="0.25">
      <c r="A20" s="126"/>
      <c r="B20" s="31" t="s">
        <v>96</v>
      </c>
      <c r="C20" s="26">
        <v>180</v>
      </c>
      <c r="D20" s="26">
        <v>0.14000000000000001</v>
      </c>
      <c r="E20" s="26">
        <v>0.14000000000000001</v>
      </c>
      <c r="F20" s="26">
        <v>21.49</v>
      </c>
      <c r="G20" s="26">
        <v>73</v>
      </c>
      <c r="H20" s="26">
        <v>1.55</v>
      </c>
      <c r="I20" s="26">
        <v>390</v>
      </c>
      <c r="J20" s="37"/>
    </row>
    <row r="21" spans="1:10" x14ac:dyDescent="0.25">
      <c r="A21" s="126"/>
      <c r="B21" s="30" t="s">
        <v>44</v>
      </c>
      <c r="C21" s="26">
        <v>40</v>
      </c>
      <c r="D21" s="26">
        <v>2.6</v>
      </c>
      <c r="E21" s="26">
        <v>0.4</v>
      </c>
      <c r="F21" s="26">
        <v>16</v>
      </c>
      <c r="G21" s="26">
        <v>76</v>
      </c>
      <c r="H21" s="26"/>
      <c r="I21" s="26"/>
      <c r="J21" s="37"/>
    </row>
    <row r="22" spans="1:10" x14ac:dyDescent="0.25">
      <c r="A22" s="127"/>
      <c r="B22" s="30" t="s">
        <v>56</v>
      </c>
      <c r="C22" s="26">
        <v>20</v>
      </c>
      <c r="D22" s="26">
        <v>1.5</v>
      </c>
      <c r="E22" s="26">
        <v>0.1</v>
      </c>
      <c r="F22" s="26">
        <v>10</v>
      </c>
      <c r="G22" s="26">
        <v>47</v>
      </c>
      <c r="H22" s="26"/>
      <c r="I22" s="26"/>
      <c r="J22" s="37"/>
    </row>
    <row r="23" spans="1:10" x14ac:dyDescent="0.25">
      <c r="A23" s="2"/>
      <c r="B23" s="26"/>
      <c r="C23" s="26"/>
      <c r="D23" s="34">
        <f>D16+D17+D18+D19+D20+D21+D22</f>
        <v>18.940000000000001</v>
      </c>
      <c r="E23" s="34">
        <f t="shared" ref="E23:H23" si="1">E16+E17+E18+E19+E20+E21+E22</f>
        <v>20.97</v>
      </c>
      <c r="F23" s="34">
        <f t="shared" si="1"/>
        <v>79.37</v>
      </c>
      <c r="G23" s="34">
        <f t="shared" si="1"/>
        <v>606.70000000000005</v>
      </c>
      <c r="H23" s="34">
        <f t="shared" si="1"/>
        <v>13.870000000000001</v>
      </c>
      <c r="I23" s="26"/>
      <c r="J23" s="37"/>
    </row>
    <row r="24" spans="1:10" x14ac:dyDescent="0.25">
      <c r="A24" s="116" t="s">
        <v>18</v>
      </c>
      <c r="B24" s="30" t="s">
        <v>66</v>
      </c>
      <c r="C24" s="26">
        <v>40</v>
      </c>
      <c r="D24" s="34">
        <v>5.08</v>
      </c>
      <c r="E24" s="34">
        <v>4.5999999999999996</v>
      </c>
      <c r="F24" s="34">
        <v>0.28000000000000003</v>
      </c>
      <c r="G24" s="34">
        <v>63</v>
      </c>
      <c r="H24" s="34"/>
      <c r="I24" s="26">
        <v>227</v>
      </c>
      <c r="J24" s="37"/>
    </row>
    <row r="25" spans="1:10" x14ac:dyDescent="0.25">
      <c r="A25" s="129"/>
      <c r="B25" s="30" t="s">
        <v>148</v>
      </c>
      <c r="C25" s="26">
        <v>205</v>
      </c>
      <c r="D25" s="26">
        <v>5.64</v>
      </c>
      <c r="E25" s="26">
        <v>1.65</v>
      </c>
      <c r="F25" s="26">
        <v>37.380000000000003</v>
      </c>
      <c r="G25" s="26">
        <v>187</v>
      </c>
      <c r="H25" s="26"/>
      <c r="I25" s="26">
        <v>182</v>
      </c>
      <c r="J25" s="37"/>
    </row>
    <row r="26" spans="1:10" x14ac:dyDescent="0.25">
      <c r="A26" s="129"/>
      <c r="B26" s="30" t="s">
        <v>145</v>
      </c>
      <c r="C26" s="26">
        <v>180</v>
      </c>
      <c r="D26" s="26">
        <v>5.22</v>
      </c>
      <c r="E26" s="26">
        <v>4.5</v>
      </c>
      <c r="F26" s="26">
        <v>7.2</v>
      </c>
      <c r="G26" s="26">
        <v>90</v>
      </c>
      <c r="H26" s="26">
        <v>1.26</v>
      </c>
      <c r="I26" s="26">
        <v>420</v>
      </c>
      <c r="J26" s="37"/>
    </row>
    <row r="27" spans="1:10" x14ac:dyDescent="0.25">
      <c r="A27" s="129"/>
      <c r="B27" s="2" t="s">
        <v>51</v>
      </c>
      <c r="C27" s="2">
        <v>20</v>
      </c>
      <c r="D27" s="2">
        <v>1.4</v>
      </c>
      <c r="E27" s="2">
        <v>5.6</v>
      </c>
      <c r="F27" s="2">
        <v>12.6</v>
      </c>
      <c r="G27" s="2">
        <v>84</v>
      </c>
      <c r="H27" s="26"/>
      <c r="I27" s="26"/>
      <c r="J27" s="37"/>
    </row>
    <row r="28" spans="1:10" x14ac:dyDescent="0.25">
      <c r="A28" s="117"/>
      <c r="B28" s="26"/>
      <c r="C28" s="26"/>
      <c r="D28" s="26"/>
      <c r="E28" s="26"/>
      <c r="F28" s="26"/>
      <c r="G28" s="26"/>
      <c r="H28" s="26"/>
      <c r="I28" s="26"/>
      <c r="J28" s="37"/>
    </row>
    <row r="29" spans="1:10" x14ac:dyDescent="0.25">
      <c r="A29" s="2"/>
      <c r="B29" s="26"/>
      <c r="C29" s="26"/>
      <c r="D29" s="34">
        <f>D25+D26+D27+D28+D24</f>
        <v>17.34</v>
      </c>
      <c r="E29" s="34">
        <f t="shared" ref="E29:H29" si="2">E25+E26+E27+E28+E24</f>
        <v>16.350000000000001</v>
      </c>
      <c r="F29" s="34">
        <f t="shared" si="2"/>
        <v>57.460000000000008</v>
      </c>
      <c r="G29" s="34">
        <f t="shared" si="2"/>
        <v>424</v>
      </c>
      <c r="H29" s="34">
        <f t="shared" si="2"/>
        <v>1.26</v>
      </c>
      <c r="I29" s="26"/>
      <c r="J29" s="37"/>
    </row>
    <row r="30" spans="1:10" ht="21" customHeight="1" x14ac:dyDescent="0.25">
      <c r="A30" s="50" t="s">
        <v>167</v>
      </c>
      <c r="B30" s="19"/>
      <c r="C30" s="19"/>
      <c r="D30" s="36">
        <f>D13+D14+D23+D29</f>
        <v>49.959999999999994</v>
      </c>
      <c r="E30" s="36">
        <f t="shared" ref="E30:H30" si="3">E13+E14+E23+E29</f>
        <v>50.92</v>
      </c>
      <c r="F30" s="36">
        <f t="shared" si="3"/>
        <v>233.35000000000002</v>
      </c>
      <c r="G30" s="36">
        <f t="shared" si="3"/>
        <v>1589.7</v>
      </c>
      <c r="H30" s="36">
        <f t="shared" si="3"/>
        <v>20.94</v>
      </c>
      <c r="I30" s="19"/>
      <c r="J30" s="37"/>
    </row>
    <row r="31" spans="1:10" ht="56.25" customHeight="1" x14ac:dyDescent="0.25">
      <c r="A31" s="17"/>
      <c r="B31" s="38"/>
      <c r="C31" s="38"/>
      <c r="D31" s="38"/>
      <c r="E31" s="38"/>
      <c r="F31" s="38"/>
      <c r="G31" s="38"/>
      <c r="H31" s="38"/>
      <c r="I31" s="38"/>
      <c r="J31" s="37"/>
    </row>
    <row r="32" spans="1:10" ht="31.5" customHeight="1" x14ac:dyDescent="0.25">
      <c r="A32" s="2" t="s">
        <v>0</v>
      </c>
      <c r="B32" s="26" t="s">
        <v>1</v>
      </c>
      <c r="C32" s="26" t="s">
        <v>3</v>
      </c>
      <c r="D32" s="136" t="s">
        <v>117</v>
      </c>
      <c r="E32" s="136"/>
      <c r="F32" s="136"/>
      <c r="G32" s="135" t="s">
        <v>118</v>
      </c>
      <c r="H32" s="26" t="s">
        <v>11</v>
      </c>
      <c r="I32" s="51" t="s">
        <v>13</v>
      </c>
      <c r="J32" s="37"/>
    </row>
    <row r="33" spans="1:10" x14ac:dyDescent="0.25">
      <c r="A33" s="2"/>
      <c r="B33" s="26" t="s">
        <v>2</v>
      </c>
      <c r="C33" s="26"/>
      <c r="D33" s="26" t="s">
        <v>6</v>
      </c>
      <c r="E33" s="26" t="s">
        <v>7</v>
      </c>
      <c r="F33" s="26" t="s">
        <v>8</v>
      </c>
      <c r="G33" s="135"/>
      <c r="H33" s="26" t="s">
        <v>12</v>
      </c>
      <c r="I33" s="51" t="s">
        <v>14</v>
      </c>
      <c r="J33" s="37"/>
    </row>
    <row r="34" spans="1:10" ht="15.75" thickBot="1" x14ac:dyDescent="0.3">
      <c r="A34" s="4" t="s">
        <v>25</v>
      </c>
      <c r="B34" s="25"/>
      <c r="C34" s="25"/>
      <c r="D34" s="25"/>
      <c r="E34" s="25"/>
      <c r="F34" s="25"/>
      <c r="G34" s="25"/>
      <c r="H34" s="25"/>
      <c r="I34" s="25"/>
      <c r="J34" s="37"/>
    </row>
    <row r="35" spans="1:10" ht="15.75" thickBot="1" x14ac:dyDescent="0.3">
      <c r="A35" s="10" t="s">
        <v>16</v>
      </c>
      <c r="B35" s="28" t="s">
        <v>149</v>
      </c>
      <c r="C35" s="26">
        <v>205</v>
      </c>
      <c r="D35" s="26">
        <v>2.17</v>
      </c>
      <c r="E35" s="26">
        <v>3.89</v>
      </c>
      <c r="F35" s="26">
        <v>22.51</v>
      </c>
      <c r="G35" s="26">
        <v>134</v>
      </c>
      <c r="H35" s="26"/>
      <c r="I35" s="26">
        <v>199</v>
      </c>
      <c r="J35" s="37"/>
    </row>
    <row r="36" spans="1:10" x14ac:dyDescent="0.25">
      <c r="A36" s="128"/>
      <c r="B36" s="30" t="s">
        <v>47</v>
      </c>
      <c r="C36" s="26">
        <v>40</v>
      </c>
      <c r="D36" s="26">
        <v>2.4500000000000002</v>
      </c>
      <c r="E36" s="26">
        <v>7.55</v>
      </c>
      <c r="F36" s="26">
        <v>14.62</v>
      </c>
      <c r="G36" s="26">
        <v>136</v>
      </c>
      <c r="H36" s="26"/>
      <c r="I36" s="26">
        <v>1</v>
      </c>
      <c r="J36" s="37"/>
    </row>
    <row r="37" spans="1:10" x14ac:dyDescent="0.25">
      <c r="A37" s="129"/>
      <c r="B37" s="30" t="s">
        <v>157</v>
      </c>
      <c r="C37" s="26" t="s">
        <v>156</v>
      </c>
      <c r="D37" s="26">
        <v>0.06</v>
      </c>
      <c r="E37" s="26">
        <v>0.02</v>
      </c>
      <c r="F37" s="26">
        <v>9.99</v>
      </c>
      <c r="G37" s="26">
        <v>40</v>
      </c>
      <c r="H37" s="26">
        <v>0.03</v>
      </c>
      <c r="I37" s="26">
        <v>411</v>
      </c>
      <c r="J37" s="37"/>
    </row>
    <row r="38" spans="1:10" ht="15.75" thickBot="1" x14ac:dyDescent="0.3">
      <c r="A38" s="129"/>
      <c r="B38" s="30"/>
      <c r="C38" s="26"/>
      <c r="D38" s="34">
        <f>D35+D36+D37</f>
        <v>4.68</v>
      </c>
      <c r="E38" s="34">
        <f t="shared" ref="E38:H38" si="4">E35+E36+E37</f>
        <v>11.459999999999999</v>
      </c>
      <c r="F38" s="34">
        <f t="shared" si="4"/>
        <v>47.120000000000005</v>
      </c>
      <c r="G38" s="34">
        <f t="shared" si="4"/>
        <v>310</v>
      </c>
      <c r="H38" s="34">
        <f t="shared" si="4"/>
        <v>0.03</v>
      </c>
      <c r="I38" s="26"/>
      <c r="J38" s="37"/>
    </row>
    <row r="39" spans="1:10" x14ac:dyDescent="0.25">
      <c r="A39" s="18" t="s">
        <v>22</v>
      </c>
      <c r="B39" s="32" t="s">
        <v>46</v>
      </c>
      <c r="C39" s="19">
        <v>180</v>
      </c>
      <c r="D39" s="36">
        <v>0.72</v>
      </c>
      <c r="E39" s="36">
        <v>0.72</v>
      </c>
      <c r="F39" s="36">
        <v>17.64</v>
      </c>
      <c r="G39" s="36">
        <v>79</v>
      </c>
      <c r="H39" s="36">
        <v>18</v>
      </c>
      <c r="I39" s="19"/>
      <c r="J39" s="37"/>
    </row>
    <row r="40" spans="1:10" x14ac:dyDescent="0.25">
      <c r="A40" s="6"/>
      <c r="B40" s="30"/>
      <c r="C40" s="26"/>
      <c r="D40" s="26"/>
      <c r="E40" s="26"/>
      <c r="F40" s="26"/>
      <c r="G40" s="26"/>
      <c r="H40" s="26"/>
      <c r="I40" s="26"/>
      <c r="J40" s="37"/>
    </row>
    <row r="41" spans="1:10" x14ac:dyDescent="0.25">
      <c r="A41" s="116" t="s">
        <v>17</v>
      </c>
      <c r="B41" s="29" t="s">
        <v>158</v>
      </c>
      <c r="C41" s="26">
        <v>60</v>
      </c>
      <c r="D41" s="26">
        <v>0.7</v>
      </c>
      <c r="E41" s="26"/>
      <c r="F41" s="26">
        <v>1.4</v>
      </c>
      <c r="G41" s="26">
        <v>8</v>
      </c>
      <c r="H41" s="26"/>
      <c r="I41" s="26"/>
      <c r="J41" s="37"/>
    </row>
    <row r="42" spans="1:10" x14ac:dyDescent="0.25">
      <c r="A42" s="129"/>
      <c r="B42" s="29" t="s">
        <v>151</v>
      </c>
      <c r="C42" s="26">
        <v>250</v>
      </c>
      <c r="D42" s="26">
        <v>2.09</v>
      </c>
      <c r="E42" s="26">
        <v>3.36</v>
      </c>
      <c r="F42" s="26">
        <v>12.13</v>
      </c>
      <c r="G42" s="26">
        <v>87</v>
      </c>
      <c r="H42" s="26">
        <v>5.7</v>
      </c>
      <c r="I42" s="26">
        <v>91</v>
      </c>
      <c r="J42" s="37"/>
    </row>
    <row r="43" spans="1:10" x14ac:dyDescent="0.25">
      <c r="A43" s="129"/>
      <c r="B43" s="29" t="s">
        <v>152</v>
      </c>
      <c r="C43" s="26" t="s">
        <v>86</v>
      </c>
      <c r="D43" s="26">
        <v>11.78</v>
      </c>
      <c r="E43" s="26">
        <v>12.91</v>
      </c>
      <c r="F43" s="26">
        <v>14.9</v>
      </c>
      <c r="G43" s="26">
        <v>223</v>
      </c>
      <c r="H43" s="26">
        <v>1.1299999999999999</v>
      </c>
      <c r="I43" s="26">
        <v>303</v>
      </c>
      <c r="J43" s="37"/>
    </row>
    <row r="44" spans="1:10" x14ac:dyDescent="0.25">
      <c r="A44" s="129"/>
      <c r="B44" s="29" t="s">
        <v>97</v>
      </c>
      <c r="C44" s="26">
        <v>150</v>
      </c>
      <c r="D44" s="26">
        <v>3.09</v>
      </c>
      <c r="E44" s="26">
        <v>4.8499999999999996</v>
      </c>
      <c r="F44" s="26">
        <v>14.14</v>
      </c>
      <c r="G44" s="26">
        <v>112</v>
      </c>
      <c r="H44" s="26">
        <v>25.7</v>
      </c>
      <c r="I44" s="26">
        <v>354</v>
      </c>
      <c r="J44" s="37"/>
    </row>
    <row r="45" spans="1:10" x14ac:dyDescent="0.25">
      <c r="A45" s="129"/>
      <c r="B45" s="29" t="s">
        <v>49</v>
      </c>
      <c r="C45" s="26">
        <v>180</v>
      </c>
      <c r="D45" s="26">
        <v>0.79</v>
      </c>
      <c r="E45" s="26"/>
      <c r="F45" s="26">
        <v>20</v>
      </c>
      <c r="G45" s="26">
        <v>80</v>
      </c>
      <c r="H45" s="26">
        <v>0.06</v>
      </c>
      <c r="I45" s="26">
        <v>401</v>
      </c>
      <c r="J45" s="37"/>
    </row>
    <row r="46" spans="1:10" x14ac:dyDescent="0.25">
      <c r="A46" s="117"/>
      <c r="B46" s="29" t="s">
        <v>44</v>
      </c>
      <c r="C46" s="26">
        <v>40</v>
      </c>
      <c r="D46" s="26">
        <v>2.6</v>
      </c>
      <c r="E46" s="26">
        <v>0.4</v>
      </c>
      <c r="F46" s="26">
        <v>16</v>
      </c>
      <c r="G46" s="26">
        <v>76</v>
      </c>
      <c r="H46" s="26"/>
      <c r="I46" s="26"/>
      <c r="J46" s="37"/>
    </row>
    <row r="47" spans="1:10" x14ac:dyDescent="0.25">
      <c r="A47" s="2"/>
      <c r="B47" s="30"/>
      <c r="C47" s="26"/>
      <c r="D47" s="26"/>
      <c r="E47" s="26"/>
      <c r="F47" s="26"/>
      <c r="G47" s="26"/>
      <c r="H47" s="26"/>
      <c r="I47" s="26"/>
      <c r="J47" s="37"/>
    </row>
    <row r="48" spans="1:10" x14ac:dyDescent="0.25">
      <c r="A48" s="2"/>
      <c r="B48" s="30"/>
      <c r="C48" s="26"/>
      <c r="D48" s="34">
        <f>D41+D42+D43+D44+D45+D46+D47</f>
        <v>21.05</v>
      </c>
      <c r="E48" s="34">
        <f t="shared" ref="E48:I48" si="5">E41+E42+E43+E44+E45+E46+E47</f>
        <v>21.519999999999996</v>
      </c>
      <c r="F48" s="34">
        <f t="shared" si="5"/>
        <v>78.569999999999993</v>
      </c>
      <c r="G48" s="34">
        <f t="shared" si="5"/>
        <v>586</v>
      </c>
      <c r="H48" s="34">
        <f t="shared" si="5"/>
        <v>32.590000000000003</v>
      </c>
      <c r="I48" s="34">
        <f t="shared" si="5"/>
        <v>1149</v>
      </c>
      <c r="J48" s="37"/>
    </row>
    <row r="49" spans="1:10" x14ac:dyDescent="0.25">
      <c r="A49" s="116" t="s">
        <v>18</v>
      </c>
      <c r="B49" s="30" t="s">
        <v>85</v>
      </c>
      <c r="C49" s="26">
        <v>150</v>
      </c>
      <c r="D49" s="26">
        <v>2.25</v>
      </c>
      <c r="E49" s="26">
        <v>5.0599999999999996</v>
      </c>
      <c r="F49" s="26">
        <v>13.1</v>
      </c>
      <c r="G49" s="26">
        <v>107</v>
      </c>
      <c r="H49" s="26">
        <v>11.45</v>
      </c>
      <c r="I49" s="26">
        <v>342</v>
      </c>
      <c r="J49" s="37"/>
    </row>
    <row r="50" spans="1:10" x14ac:dyDescent="0.25">
      <c r="A50" s="129"/>
      <c r="B50" s="30" t="s">
        <v>58</v>
      </c>
      <c r="C50" s="26">
        <v>80</v>
      </c>
      <c r="D50" s="26">
        <v>12.7</v>
      </c>
      <c r="E50" s="26">
        <v>3.63</v>
      </c>
      <c r="F50" s="26">
        <v>2.57</v>
      </c>
      <c r="G50" s="26">
        <v>94</v>
      </c>
      <c r="H50" s="26">
        <v>0.3</v>
      </c>
      <c r="I50" s="26">
        <v>263</v>
      </c>
      <c r="J50" s="37"/>
    </row>
    <row r="51" spans="1:10" x14ac:dyDescent="0.25">
      <c r="A51" s="129"/>
      <c r="B51" s="30" t="s">
        <v>48</v>
      </c>
      <c r="C51" s="26">
        <v>180</v>
      </c>
      <c r="D51" s="26">
        <v>3.67</v>
      </c>
      <c r="E51" s="26">
        <v>3.19</v>
      </c>
      <c r="F51" s="26">
        <v>15.82</v>
      </c>
      <c r="G51" s="26">
        <v>107</v>
      </c>
      <c r="H51" s="26">
        <v>1.43</v>
      </c>
      <c r="I51" s="26">
        <v>416</v>
      </c>
      <c r="J51" s="37"/>
    </row>
    <row r="52" spans="1:10" x14ac:dyDescent="0.25">
      <c r="A52" s="129"/>
      <c r="B52" s="30" t="s">
        <v>108</v>
      </c>
      <c r="C52" s="26">
        <v>50</v>
      </c>
      <c r="D52" s="26">
        <v>3.64</v>
      </c>
      <c r="E52" s="26">
        <v>6.26</v>
      </c>
      <c r="F52" s="26">
        <v>26.46</v>
      </c>
      <c r="G52" s="26">
        <v>179</v>
      </c>
      <c r="H52" s="26"/>
      <c r="I52" s="26">
        <v>450</v>
      </c>
      <c r="J52" s="37"/>
    </row>
    <row r="53" spans="1:10" x14ac:dyDescent="0.25">
      <c r="A53" s="8"/>
      <c r="B53" s="30"/>
      <c r="C53" s="26"/>
      <c r="D53" s="26"/>
      <c r="E53" s="26"/>
      <c r="F53" s="26"/>
      <c r="G53" s="26"/>
      <c r="H53" s="26"/>
      <c r="I53" s="26"/>
      <c r="J53" s="37"/>
    </row>
    <row r="54" spans="1:10" x14ac:dyDescent="0.25">
      <c r="A54" s="7"/>
      <c r="B54" s="26"/>
      <c r="C54" s="26"/>
      <c r="D54" s="26"/>
      <c r="E54" s="26"/>
      <c r="F54" s="26"/>
      <c r="G54" s="26"/>
      <c r="H54" s="26"/>
      <c r="I54" s="26"/>
      <c r="J54" s="37"/>
    </row>
    <row r="55" spans="1:10" x14ac:dyDescent="0.25">
      <c r="A55" s="2"/>
      <c r="B55" s="26"/>
      <c r="C55" s="26"/>
      <c r="D55" s="34">
        <f>D49+D50+D51+D52+D53</f>
        <v>22.259999999999998</v>
      </c>
      <c r="E55" s="34">
        <f t="shared" ref="E55:H55" si="6">E49+E50+E51+E52+E53</f>
        <v>18.14</v>
      </c>
      <c r="F55" s="34">
        <f t="shared" si="6"/>
        <v>57.95</v>
      </c>
      <c r="G55" s="34">
        <f t="shared" si="6"/>
        <v>487</v>
      </c>
      <c r="H55" s="34">
        <f t="shared" si="6"/>
        <v>13.18</v>
      </c>
      <c r="I55" s="26"/>
      <c r="J55" s="37"/>
    </row>
    <row r="56" spans="1:10" x14ac:dyDescent="0.25">
      <c r="A56" s="33" t="s">
        <v>167</v>
      </c>
      <c r="B56" s="26"/>
      <c r="C56" s="26"/>
      <c r="D56" s="34">
        <f>D38+D39+D48+D55</f>
        <v>48.709999999999994</v>
      </c>
      <c r="E56" s="34">
        <f t="shared" ref="E56:H56" si="7">E38+E39+E48+E55</f>
        <v>51.839999999999996</v>
      </c>
      <c r="F56" s="34">
        <f t="shared" si="7"/>
        <v>201.27999999999997</v>
      </c>
      <c r="G56" s="34">
        <f t="shared" si="7"/>
        <v>1462</v>
      </c>
      <c r="H56" s="34">
        <f t="shared" si="7"/>
        <v>63.800000000000004</v>
      </c>
      <c r="I56" s="26"/>
      <c r="J56" s="37"/>
    </row>
    <row r="57" spans="1:10" x14ac:dyDescent="0.25">
      <c r="B57" s="37"/>
      <c r="C57" s="37"/>
      <c r="D57" s="37"/>
      <c r="E57" s="37"/>
      <c r="F57" s="37"/>
      <c r="G57" s="37"/>
      <c r="H57" s="37"/>
      <c r="I57" s="37"/>
      <c r="J57" s="37"/>
    </row>
    <row r="58" spans="1:10" x14ac:dyDescent="0.25">
      <c r="B58" s="37"/>
      <c r="C58" s="37"/>
      <c r="D58" s="37"/>
      <c r="E58" s="37"/>
      <c r="F58" s="37"/>
      <c r="G58" s="37"/>
      <c r="H58" s="37"/>
      <c r="I58" s="37"/>
      <c r="J58" s="37"/>
    </row>
    <row r="59" spans="1:10" x14ac:dyDescent="0.25">
      <c r="B59" s="37"/>
      <c r="C59" s="37"/>
      <c r="D59" s="37"/>
      <c r="E59" s="37"/>
      <c r="F59" s="37"/>
      <c r="G59" s="37"/>
      <c r="H59" s="37"/>
      <c r="I59" s="37"/>
      <c r="J59" s="37"/>
    </row>
    <row r="60" spans="1:10" x14ac:dyDescent="0.25">
      <c r="B60" s="37"/>
      <c r="C60" s="37"/>
      <c r="D60" s="37"/>
      <c r="E60" s="37"/>
      <c r="F60" s="37"/>
      <c r="G60" s="37"/>
      <c r="H60" s="37"/>
      <c r="I60" s="37"/>
      <c r="J60" s="37"/>
    </row>
    <row r="61" spans="1:10" x14ac:dyDescent="0.25">
      <c r="B61" s="37"/>
      <c r="C61" s="37"/>
      <c r="D61" s="37"/>
      <c r="E61" s="37"/>
      <c r="F61" s="37"/>
      <c r="G61" s="37"/>
      <c r="H61" s="37"/>
      <c r="I61" s="37"/>
      <c r="J61" s="37"/>
    </row>
    <row r="62" spans="1:10" ht="15.75" thickBot="1" x14ac:dyDescent="0.3">
      <c r="B62" s="37"/>
      <c r="C62" s="37"/>
      <c r="D62" s="37"/>
      <c r="E62" s="37"/>
      <c r="F62" s="37"/>
      <c r="G62" s="37"/>
      <c r="H62" s="37"/>
      <c r="I62" s="37"/>
      <c r="J62" s="37"/>
    </row>
    <row r="63" spans="1:10" ht="30" customHeight="1" x14ac:dyDescent="0.25">
      <c r="A63" s="2" t="s">
        <v>0</v>
      </c>
      <c r="B63" s="22" t="s">
        <v>1</v>
      </c>
      <c r="C63" s="19" t="s">
        <v>3</v>
      </c>
      <c r="D63" s="130" t="s">
        <v>117</v>
      </c>
      <c r="E63" s="131"/>
      <c r="F63" s="132"/>
      <c r="G63" s="20" t="s">
        <v>9</v>
      </c>
      <c r="H63" s="19" t="s">
        <v>11</v>
      </c>
      <c r="I63" s="20" t="s">
        <v>13</v>
      </c>
      <c r="J63" s="37"/>
    </row>
    <row r="64" spans="1:10" x14ac:dyDescent="0.25">
      <c r="A64" s="2"/>
      <c r="B64" s="48" t="s">
        <v>2</v>
      </c>
      <c r="C64" s="21"/>
      <c r="D64" s="22" t="s">
        <v>6</v>
      </c>
      <c r="E64" s="19" t="s">
        <v>7</v>
      </c>
      <c r="F64" s="23" t="s">
        <v>8</v>
      </c>
      <c r="G64" s="24" t="s">
        <v>10</v>
      </c>
      <c r="H64" s="21" t="s">
        <v>12</v>
      </c>
      <c r="I64" s="24" t="s">
        <v>14</v>
      </c>
      <c r="J64" s="37"/>
    </row>
    <row r="65" spans="1:10" x14ac:dyDescent="0.25">
      <c r="A65" s="2" t="s">
        <v>26</v>
      </c>
      <c r="B65" s="25"/>
      <c r="C65" s="25"/>
      <c r="D65" s="25"/>
      <c r="E65" s="25"/>
      <c r="F65" s="25"/>
      <c r="G65" s="25"/>
      <c r="H65" s="25"/>
      <c r="I65" s="25"/>
      <c r="J65" s="37"/>
    </row>
    <row r="66" spans="1:10" x14ac:dyDescent="0.25">
      <c r="A66" s="122"/>
      <c r="B66" s="28" t="s">
        <v>146</v>
      </c>
      <c r="C66" s="26">
        <v>205</v>
      </c>
      <c r="D66" s="26">
        <v>5.75</v>
      </c>
      <c r="E66" s="26">
        <v>5.21</v>
      </c>
      <c r="F66" s="26">
        <v>18.84</v>
      </c>
      <c r="G66" s="26">
        <v>145</v>
      </c>
      <c r="H66" s="26">
        <v>0.91</v>
      </c>
      <c r="I66" s="26">
        <v>101</v>
      </c>
      <c r="J66" s="37"/>
    </row>
    <row r="67" spans="1:10" x14ac:dyDescent="0.25">
      <c r="A67" s="122"/>
      <c r="B67" s="29" t="s">
        <v>90</v>
      </c>
      <c r="C67" s="26">
        <v>150</v>
      </c>
      <c r="D67" s="26">
        <v>2.34</v>
      </c>
      <c r="E67" s="26">
        <v>2</v>
      </c>
      <c r="F67" s="26">
        <v>10.63</v>
      </c>
      <c r="G67" s="26">
        <v>70</v>
      </c>
      <c r="H67" s="26">
        <v>0.98</v>
      </c>
      <c r="I67" s="26">
        <v>414</v>
      </c>
      <c r="J67" s="37"/>
    </row>
    <row r="68" spans="1:10" x14ac:dyDescent="0.25">
      <c r="A68" s="122"/>
      <c r="B68" s="29" t="s">
        <v>69</v>
      </c>
      <c r="C68" s="26">
        <v>180</v>
      </c>
      <c r="D68" s="26">
        <v>2.67</v>
      </c>
      <c r="E68" s="26">
        <v>2.34</v>
      </c>
      <c r="F68" s="26">
        <v>14.31</v>
      </c>
      <c r="G68" s="26">
        <v>89</v>
      </c>
      <c r="H68" s="26">
        <v>1.2</v>
      </c>
      <c r="I68" s="26">
        <v>413</v>
      </c>
      <c r="J68" s="37"/>
    </row>
    <row r="69" spans="1:10" x14ac:dyDescent="0.25">
      <c r="A69" s="122"/>
      <c r="B69" s="29"/>
      <c r="C69" s="26"/>
      <c r="D69" s="34">
        <f>D66+D67+D68</f>
        <v>10.76</v>
      </c>
      <c r="E69" s="34">
        <f t="shared" ref="E69:H69" si="8">E66+E67+E68</f>
        <v>9.5500000000000007</v>
      </c>
      <c r="F69" s="34">
        <f t="shared" si="8"/>
        <v>43.78</v>
      </c>
      <c r="G69" s="34">
        <f t="shared" si="8"/>
        <v>304</v>
      </c>
      <c r="H69" s="34">
        <f t="shared" si="8"/>
        <v>3.09</v>
      </c>
      <c r="I69" s="26"/>
      <c r="J69" s="37"/>
    </row>
    <row r="70" spans="1:10" ht="30" x14ac:dyDescent="0.25">
      <c r="A70" s="27" t="s">
        <v>22</v>
      </c>
      <c r="B70" s="29" t="s">
        <v>64</v>
      </c>
      <c r="C70" s="26">
        <v>180</v>
      </c>
      <c r="D70" s="26">
        <v>0.75</v>
      </c>
      <c r="E70" s="26"/>
      <c r="F70" s="26">
        <v>16.149999999999999</v>
      </c>
      <c r="G70" s="26">
        <v>64</v>
      </c>
      <c r="H70" s="26">
        <v>3</v>
      </c>
      <c r="I70" s="26"/>
      <c r="J70" s="37"/>
    </row>
    <row r="71" spans="1:10" x14ac:dyDescent="0.25">
      <c r="A71" s="122" t="s">
        <v>17</v>
      </c>
      <c r="B71" s="29" t="s">
        <v>98</v>
      </c>
      <c r="C71" s="26">
        <v>80</v>
      </c>
      <c r="D71" s="26">
        <v>0.72</v>
      </c>
      <c r="E71" s="26">
        <v>3.76</v>
      </c>
      <c r="F71" s="26">
        <v>4.7300000000000004</v>
      </c>
      <c r="G71" s="26">
        <v>55</v>
      </c>
      <c r="H71" s="26">
        <v>4.41</v>
      </c>
      <c r="I71" s="26">
        <v>54</v>
      </c>
      <c r="J71" s="37"/>
    </row>
    <row r="72" spans="1:10" ht="24.75" x14ac:dyDescent="0.25">
      <c r="A72" s="122"/>
      <c r="B72" s="28" t="s">
        <v>55</v>
      </c>
      <c r="C72" s="26">
        <v>250</v>
      </c>
      <c r="D72" s="26">
        <v>1.74</v>
      </c>
      <c r="E72" s="26">
        <v>4.88</v>
      </c>
      <c r="F72" s="26">
        <v>8.48</v>
      </c>
      <c r="G72" s="26">
        <v>85</v>
      </c>
      <c r="H72" s="26">
        <v>18.399999999999999</v>
      </c>
      <c r="I72" s="26">
        <v>73</v>
      </c>
      <c r="J72" s="37"/>
    </row>
    <row r="73" spans="1:10" ht="24.75" x14ac:dyDescent="0.25">
      <c r="A73" s="122"/>
      <c r="B73" s="28" t="s">
        <v>171</v>
      </c>
      <c r="C73" s="26">
        <v>80</v>
      </c>
      <c r="D73" s="26">
        <v>11.59</v>
      </c>
      <c r="E73" s="26">
        <v>7.97</v>
      </c>
      <c r="F73" s="26">
        <v>7.75</v>
      </c>
      <c r="G73" s="26">
        <v>149</v>
      </c>
      <c r="H73" s="26">
        <v>0.17</v>
      </c>
      <c r="I73" s="26">
        <v>306</v>
      </c>
      <c r="J73" s="37"/>
    </row>
    <row r="74" spans="1:10" x14ac:dyDescent="0.25">
      <c r="A74" s="122"/>
      <c r="B74" s="29" t="s">
        <v>82</v>
      </c>
      <c r="C74" s="26">
        <v>155</v>
      </c>
      <c r="D74" s="26">
        <v>1.79</v>
      </c>
      <c r="E74" s="26">
        <v>9.24</v>
      </c>
      <c r="F74" s="26">
        <v>11.17</v>
      </c>
      <c r="G74" s="26">
        <v>135</v>
      </c>
      <c r="H74" s="26">
        <v>8.27</v>
      </c>
      <c r="I74" s="26">
        <v>148</v>
      </c>
      <c r="J74" s="37"/>
    </row>
    <row r="75" spans="1:10" x14ac:dyDescent="0.25">
      <c r="A75" s="122"/>
      <c r="B75" s="29" t="s">
        <v>99</v>
      </c>
      <c r="C75" s="26">
        <v>180</v>
      </c>
      <c r="D75" s="26">
        <v>0.43</v>
      </c>
      <c r="E75" s="26">
        <v>0.16</v>
      </c>
      <c r="F75" s="26">
        <v>24.99</v>
      </c>
      <c r="G75" s="26">
        <v>101</v>
      </c>
      <c r="H75" s="26">
        <v>0.36</v>
      </c>
      <c r="I75" s="26">
        <v>394</v>
      </c>
      <c r="J75" s="37"/>
    </row>
    <row r="76" spans="1:10" x14ac:dyDescent="0.25">
      <c r="A76" s="122"/>
      <c r="B76" s="29" t="s">
        <v>44</v>
      </c>
      <c r="C76" s="26">
        <v>40</v>
      </c>
      <c r="D76" s="26">
        <v>2.6</v>
      </c>
      <c r="E76" s="26">
        <v>0.4</v>
      </c>
      <c r="F76" s="26">
        <v>16</v>
      </c>
      <c r="G76" s="26">
        <v>76</v>
      </c>
      <c r="H76" s="26"/>
      <c r="I76" s="26"/>
      <c r="J76" s="37"/>
    </row>
    <row r="77" spans="1:10" x14ac:dyDescent="0.25">
      <c r="A77" s="122"/>
      <c r="B77" s="32"/>
      <c r="C77" s="19"/>
      <c r="D77" s="19"/>
      <c r="E77" s="19"/>
      <c r="F77" s="19"/>
      <c r="G77" s="19"/>
      <c r="H77" s="19"/>
      <c r="I77" s="19"/>
      <c r="J77" s="37"/>
    </row>
    <row r="78" spans="1:10" x14ac:dyDescent="0.25">
      <c r="A78" s="2"/>
      <c r="B78" s="29"/>
      <c r="C78" s="26"/>
      <c r="D78" s="34">
        <f>D71+D72+D73+D74+D75+D76+D77</f>
        <v>18.87</v>
      </c>
      <c r="E78" s="34">
        <f t="shared" ref="E78:H78" si="9">E71+E72+E73+E74+E75+E76+E77</f>
        <v>26.41</v>
      </c>
      <c r="F78" s="34">
        <f t="shared" si="9"/>
        <v>73.12</v>
      </c>
      <c r="G78" s="34">
        <f t="shared" si="9"/>
        <v>601</v>
      </c>
      <c r="H78" s="34">
        <f t="shared" si="9"/>
        <v>31.61</v>
      </c>
      <c r="I78" s="26"/>
      <c r="J78" s="37"/>
    </row>
    <row r="79" spans="1:10" x14ac:dyDescent="0.25">
      <c r="A79" s="2"/>
      <c r="B79" s="29"/>
      <c r="C79" s="26"/>
      <c r="D79" s="26"/>
      <c r="E79" s="26"/>
      <c r="F79" s="26"/>
      <c r="G79" s="26"/>
      <c r="H79" s="26"/>
      <c r="I79" s="26"/>
      <c r="J79" s="37"/>
    </row>
    <row r="80" spans="1:10" x14ac:dyDescent="0.25">
      <c r="A80" s="122" t="s">
        <v>18</v>
      </c>
      <c r="B80" s="29" t="s">
        <v>155</v>
      </c>
      <c r="C80" s="26">
        <v>40</v>
      </c>
      <c r="D80" s="26">
        <v>0.15</v>
      </c>
      <c r="E80" s="26"/>
      <c r="F80" s="26">
        <v>0.5</v>
      </c>
      <c r="G80" s="26">
        <v>2.7</v>
      </c>
      <c r="H80" s="26"/>
      <c r="I80" s="26"/>
      <c r="J80" s="37"/>
    </row>
    <row r="81" spans="1:10" ht="24.75" x14ac:dyDescent="0.25">
      <c r="A81" s="122"/>
      <c r="B81" s="28" t="s">
        <v>165</v>
      </c>
      <c r="C81" s="26">
        <v>150</v>
      </c>
      <c r="D81" s="26">
        <v>8.59</v>
      </c>
      <c r="E81" s="26">
        <v>6.09</v>
      </c>
      <c r="F81" s="26">
        <v>38.64</v>
      </c>
      <c r="G81" s="26">
        <v>243</v>
      </c>
      <c r="H81" s="26"/>
      <c r="I81" s="26">
        <v>330</v>
      </c>
      <c r="J81" s="37"/>
    </row>
    <row r="82" spans="1:10" x14ac:dyDescent="0.25">
      <c r="A82" s="122"/>
      <c r="B82" s="29" t="s">
        <v>169</v>
      </c>
      <c r="C82" s="26">
        <v>50</v>
      </c>
      <c r="D82" s="26">
        <v>5.5</v>
      </c>
      <c r="E82" s="26">
        <v>11.92</v>
      </c>
      <c r="F82" s="26">
        <v>0.2</v>
      </c>
      <c r="G82" s="26">
        <v>130</v>
      </c>
      <c r="H82" s="26"/>
      <c r="I82" s="26">
        <v>291</v>
      </c>
      <c r="J82" s="37"/>
    </row>
    <row r="83" spans="1:10" x14ac:dyDescent="0.25">
      <c r="A83" s="122"/>
      <c r="B83" s="9" t="s">
        <v>56</v>
      </c>
      <c r="C83" s="2">
        <v>20</v>
      </c>
      <c r="D83" s="2">
        <v>1.5</v>
      </c>
      <c r="E83" s="2">
        <v>0.1</v>
      </c>
      <c r="F83" s="2">
        <v>10</v>
      </c>
      <c r="G83" s="2">
        <v>47</v>
      </c>
      <c r="H83" s="26"/>
      <c r="I83" s="26"/>
      <c r="J83" s="37"/>
    </row>
    <row r="84" spans="1:10" x14ac:dyDescent="0.25">
      <c r="A84" s="122"/>
      <c r="B84" s="9" t="s">
        <v>52</v>
      </c>
      <c r="C84" s="2">
        <v>180</v>
      </c>
      <c r="D84" s="2">
        <v>5.22</v>
      </c>
      <c r="E84" s="2">
        <v>4.5</v>
      </c>
      <c r="F84" s="2">
        <v>7.56</v>
      </c>
      <c r="G84" s="2">
        <v>92</v>
      </c>
      <c r="H84" s="2">
        <v>0.54</v>
      </c>
      <c r="I84" s="2">
        <v>420</v>
      </c>
      <c r="J84" s="37"/>
    </row>
    <row r="85" spans="1:10" x14ac:dyDescent="0.25">
      <c r="A85" s="122"/>
      <c r="B85" s="29"/>
      <c r="C85" s="26"/>
      <c r="D85" s="34">
        <f>D81+D82+D83+D84</f>
        <v>20.81</v>
      </c>
      <c r="E85" s="34">
        <f t="shared" ref="E85:I85" si="10">E81+E82+E83+E84</f>
        <v>22.61</v>
      </c>
      <c r="F85" s="34">
        <f t="shared" si="10"/>
        <v>56.400000000000006</v>
      </c>
      <c r="G85" s="34">
        <f t="shared" si="10"/>
        <v>512</v>
      </c>
      <c r="H85" s="34">
        <f t="shared" si="10"/>
        <v>0.54</v>
      </c>
      <c r="I85" s="34">
        <f t="shared" si="10"/>
        <v>1041</v>
      </c>
      <c r="J85" s="37"/>
    </row>
    <row r="86" spans="1:10" x14ac:dyDescent="0.25">
      <c r="A86" s="2" t="s">
        <v>167</v>
      </c>
      <c r="B86" s="29"/>
      <c r="C86" s="26"/>
      <c r="D86" s="34">
        <f>D69+D70+D78+D85</f>
        <v>51.19</v>
      </c>
      <c r="E86" s="34">
        <f t="shared" ref="E86:I86" si="11">E69+E70+E78+E85</f>
        <v>58.57</v>
      </c>
      <c r="F86" s="34">
        <f t="shared" si="11"/>
        <v>189.45000000000002</v>
      </c>
      <c r="G86" s="34">
        <f t="shared" si="11"/>
        <v>1481</v>
      </c>
      <c r="H86" s="34">
        <f t="shared" si="11"/>
        <v>38.24</v>
      </c>
      <c r="I86" s="34">
        <f t="shared" si="11"/>
        <v>1041</v>
      </c>
      <c r="J86" s="37"/>
    </row>
    <row r="87" spans="1:10" x14ac:dyDescent="0.25">
      <c r="B87" s="41"/>
      <c r="C87" s="37"/>
      <c r="D87" s="37"/>
      <c r="E87" s="37"/>
      <c r="F87" s="37"/>
      <c r="G87" s="37"/>
      <c r="H87" s="37"/>
      <c r="I87" s="37"/>
      <c r="J87" s="37"/>
    </row>
    <row r="88" spans="1:10" x14ac:dyDescent="0.25">
      <c r="B88" s="41"/>
      <c r="C88" s="37"/>
      <c r="D88" s="37"/>
      <c r="E88" s="37"/>
      <c r="F88" s="37"/>
      <c r="G88" s="37"/>
      <c r="H88" s="37"/>
      <c r="I88" s="37"/>
      <c r="J88" s="37"/>
    </row>
    <row r="89" spans="1:10" x14ac:dyDescent="0.25">
      <c r="B89" s="41"/>
      <c r="C89" s="37"/>
      <c r="D89" s="37"/>
      <c r="E89" s="37"/>
      <c r="F89" s="37"/>
      <c r="G89" s="37"/>
      <c r="H89" s="37"/>
      <c r="I89" s="37"/>
      <c r="J89" s="37"/>
    </row>
    <row r="90" spans="1:10" x14ac:dyDescent="0.25">
      <c r="B90" s="41"/>
      <c r="C90" s="37"/>
      <c r="D90" s="37"/>
      <c r="E90" s="37"/>
      <c r="F90" s="37"/>
      <c r="G90" s="37"/>
      <c r="H90" s="37"/>
      <c r="I90" s="37"/>
      <c r="J90" s="37"/>
    </row>
    <row r="91" spans="1:10" ht="9" customHeight="1" thickBot="1" x14ac:dyDescent="0.3">
      <c r="B91" s="41"/>
      <c r="C91" s="37"/>
      <c r="D91" s="37"/>
      <c r="E91" s="37"/>
      <c r="F91" s="37"/>
      <c r="G91" s="37"/>
      <c r="H91" s="37"/>
      <c r="I91" s="37"/>
      <c r="J91" s="37"/>
    </row>
    <row r="92" spans="1:10" ht="15.75" hidden="1" thickBot="1" x14ac:dyDescent="0.3">
      <c r="B92" s="41"/>
      <c r="C92" s="37"/>
      <c r="D92" s="37"/>
      <c r="E92" s="37"/>
      <c r="F92" s="37"/>
      <c r="G92" s="37"/>
      <c r="H92" s="37"/>
      <c r="I92" s="37"/>
      <c r="J92" s="37"/>
    </row>
    <row r="93" spans="1:10" ht="30" customHeight="1" x14ac:dyDescent="0.25">
      <c r="A93" s="2" t="s">
        <v>0</v>
      </c>
      <c r="B93" s="32" t="s">
        <v>1</v>
      </c>
      <c r="C93" s="19" t="s">
        <v>3</v>
      </c>
      <c r="D93" s="130" t="s">
        <v>117</v>
      </c>
      <c r="E93" s="131"/>
      <c r="F93" s="132"/>
      <c r="G93" s="20" t="s">
        <v>9</v>
      </c>
      <c r="H93" s="19" t="s">
        <v>11</v>
      </c>
      <c r="I93" s="20" t="s">
        <v>13</v>
      </c>
      <c r="J93" s="37"/>
    </row>
    <row r="94" spans="1:10" x14ac:dyDescent="0.25">
      <c r="A94" s="2"/>
      <c r="B94" s="49" t="s">
        <v>2</v>
      </c>
      <c r="C94" s="21"/>
      <c r="D94" s="22" t="s">
        <v>6</v>
      </c>
      <c r="E94" s="19" t="s">
        <v>7</v>
      </c>
      <c r="F94" s="23" t="s">
        <v>8</v>
      </c>
      <c r="G94" s="24" t="s">
        <v>10</v>
      </c>
      <c r="H94" s="21" t="s">
        <v>12</v>
      </c>
      <c r="I94" s="24" t="s">
        <v>14</v>
      </c>
      <c r="J94" s="37"/>
    </row>
    <row r="95" spans="1:10" x14ac:dyDescent="0.25">
      <c r="A95" s="2" t="s">
        <v>28</v>
      </c>
      <c r="B95" s="42"/>
      <c r="C95" s="25"/>
      <c r="D95" s="25"/>
      <c r="E95" s="25"/>
      <c r="F95" s="25"/>
      <c r="G95" s="25"/>
      <c r="H95" s="25"/>
      <c r="I95" s="25"/>
      <c r="J95" s="37"/>
    </row>
    <row r="96" spans="1:10" x14ac:dyDescent="0.25">
      <c r="A96" s="122" t="s">
        <v>16</v>
      </c>
      <c r="B96" s="28" t="s">
        <v>150</v>
      </c>
      <c r="C96" s="26">
        <v>205</v>
      </c>
      <c r="D96" s="26">
        <v>4.3600000000000003</v>
      </c>
      <c r="E96" s="26">
        <v>0.48</v>
      </c>
      <c r="F96" s="26">
        <v>31.87</v>
      </c>
      <c r="G96" s="26">
        <v>149</v>
      </c>
      <c r="H96" s="26"/>
      <c r="I96" s="26">
        <v>199</v>
      </c>
      <c r="J96" s="37"/>
    </row>
    <row r="97" spans="1:10" x14ac:dyDescent="0.25">
      <c r="A97" s="122"/>
      <c r="B97" s="9" t="s">
        <v>84</v>
      </c>
      <c r="C97" s="2">
        <v>45</v>
      </c>
      <c r="D97" s="2">
        <v>2.4500000000000002</v>
      </c>
      <c r="E97" s="2">
        <v>3.93</v>
      </c>
      <c r="F97" s="2">
        <v>21.72</v>
      </c>
      <c r="G97" s="2">
        <v>132</v>
      </c>
      <c r="H97" s="2">
        <v>0.24</v>
      </c>
      <c r="I97" s="2">
        <v>2</v>
      </c>
      <c r="J97" s="37"/>
    </row>
    <row r="98" spans="1:10" x14ac:dyDescent="0.25">
      <c r="A98" s="122"/>
      <c r="B98" s="29" t="s">
        <v>48</v>
      </c>
      <c r="C98" s="26">
        <v>180</v>
      </c>
      <c r="D98" s="26">
        <v>2.85</v>
      </c>
      <c r="E98" s="26">
        <v>2.41</v>
      </c>
      <c r="F98" s="26">
        <v>14.36</v>
      </c>
      <c r="G98" s="26">
        <v>91</v>
      </c>
      <c r="H98" s="26">
        <v>1.17</v>
      </c>
      <c r="I98" s="26">
        <v>414</v>
      </c>
      <c r="J98" s="37"/>
    </row>
    <row r="99" spans="1:10" x14ac:dyDescent="0.25">
      <c r="A99" s="122"/>
      <c r="B99" s="29"/>
      <c r="C99" s="26"/>
      <c r="D99" s="34">
        <f>D96+D97+D98</f>
        <v>9.66</v>
      </c>
      <c r="E99" s="34">
        <f t="shared" ref="E99:H99" si="12">E96+E97+E98</f>
        <v>6.82</v>
      </c>
      <c r="F99" s="34">
        <f t="shared" si="12"/>
        <v>67.95</v>
      </c>
      <c r="G99" s="34">
        <f t="shared" si="12"/>
        <v>372</v>
      </c>
      <c r="H99" s="34">
        <f t="shared" si="12"/>
        <v>1.41</v>
      </c>
      <c r="I99" s="26"/>
      <c r="J99" s="37"/>
    </row>
    <row r="100" spans="1:10" x14ac:dyDescent="0.25">
      <c r="A100" s="2" t="s">
        <v>22</v>
      </c>
      <c r="B100" s="32" t="s">
        <v>46</v>
      </c>
      <c r="C100" s="19">
        <v>180</v>
      </c>
      <c r="D100" s="36">
        <v>0.72</v>
      </c>
      <c r="E100" s="36">
        <v>0.72</v>
      </c>
      <c r="F100" s="36">
        <v>17.64</v>
      </c>
      <c r="G100" s="36">
        <v>79</v>
      </c>
      <c r="H100" s="36">
        <v>18</v>
      </c>
      <c r="I100" s="19"/>
      <c r="J100" s="37"/>
    </row>
    <row r="101" spans="1:10" x14ac:dyDescent="0.25">
      <c r="A101" s="122" t="s">
        <v>17</v>
      </c>
      <c r="B101" s="29" t="s">
        <v>158</v>
      </c>
      <c r="C101" s="26">
        <v>40</v>
      </c>
      <c r="D101" s="26">
        <v>0.7</v>
      </c>
      <c r="E101" s="26"/>
      <c r="F101" s="26">
        <v>1.4</v>
      </c>
      <c r="G101" s="26">
        <v>8</v>
      </c>
      <c r="H101" s="26"/>
      <c r="I101" s="26"/>
      <c r="J101" s="37"/>
    </row>
    <row r="102" spans="1:10" x14ac:dyDescent="0.25">
      <c r="A102" s="122"/>
      <c r="B102" s="28" t="s">
        <v>81</v>
      </c>
      <c r="C102" s="26">
        <v>250</v>
      </c>
      <c r="D102" s="26">
        <v>3.54</v>
      </c>
      <c r="E102" s="26">
        <v>5.0999999999999996</v>
      </c>
      <c r="F102" s="26">
        <v>14.53</v>
      </c>
      <c r="G102" s="26">
        <v>118</v>
      </c>
      <c r="H102" s="26">
        <v>6.28</v>
      </c>
      <c r="I102" s="26">
        <v>69</v>
      </c>
      <c r="J102" s="37"/>
    </row>
    <row r="103" spans="1:10" x14ac:dyDescent="0.25">
      <c r="A103" s="122"/>
      <c r="B103" s="28" t="s">
        <v>153</v>
      </c>
      <c r="C103" s="26" t="s">
        <v>86</v>
      </c>
      <c r="D103" s="26">
        <v>16.98</v>
      </c>
      <c r="E103" s="26">
        <v>14.46</v>
      </c>
      <c r="F103" s="26">
        <v>1.21</v>
      </c>
      <c r="G103" s="26">
        <v>203</v>
      </c>
      <c r="H103" s="26"/>
      <c r="I103" s="26">
        <v>297</v>
      </c>
      <c r="J103" s="37"/>
    </row>
    <row r="104" spans="1:10" x14ac:dyDescent="0.25">
      <c r="A104" s="122"/>
      <c r="B104" s="29" t="s">
        <v>147</v>
      </c>
      <c r="C104" s="27">
        <v>155</v>
      </c>
      <c r="D104" s="26">
        <v>8.86</v>
      </c>
      <c r="E104" s="26">
        <v>5.98</v>
      </c>
      <c r="F104" s="26">
        <v>39.81</v>
      </c>
      <c r="G104" s="26">
        <v>248</v>
      </c>
      <c r="H104" s="26"/>
      <c r="I104" s="26">
        <v>179</v>
      </c>
      <c r="J104" s="37"/>
    </row>
    <row r="105" spans="1:10" x14ac:dyDescent="0.25">
      <c r="A105" s="122"/>
      <c r="B105" s="9" t="s">
        <v>141</v>
      </c>
      <c r="C105" s="2">
        <v>150</v>
      </c>
      <c r="D105" s="2">
        <v>0.79</v>
      </c>
      <c r="E105" s="2"/>
      <c r="F105" s="2">
        <v>20</v>
      </c>
      <c r="G105" s="2">
        <v>80</v>
      </c>
      <c r="H105" s="2">
        <v>0.06</v>
      </c>
      <c r="I105" s="2">
        <v>401</v>
      </c>
      <c r="J105" s="37"/>
    </row>
    <row r="106" spans="1:10" x14ac:dyDescent="0.25">
      <c r="A106" s="122"/>
      <c r="B106" s="32" t="s">
        <v>79</v>
      </c>
      <c r="C106" s="19">
        <v>40</v>
      </c>
      <c r="D106" s="19">
        <v>2.6</v>
      </c>
      <c r="E106" s="19">
        <v>0.4</v>
      </c>
      <c r="F106" s="19">
        <v>16</v>
      </c>
      <c r="G106" s="19">
        <v>76</v>
      </c>
      <c r="H106" s="19"/>
      <c r="I106" s="19"/>
      <c r="J106" s="37"/>
    </row>
    <row r="107" spans="1:10" x14ac:dyDescent="0.25">
      <c r="A107" s="2"/>
      <c r="B107" s="29"/>
      <c r="C107" s="26"/>
      <c r="D107" s="26"/>
      <c r="E107" s="26"/>
      <c r="F107" s="26"/>
      <c r="G107" s="26"/>
      <c r="H107" s="26"/>
      <c r="I107" s="26"/>
      <c r="J107" s="37"/>
    </row>
    <row r="108" spans="1:10" x14ac:dyDescent="0.25">
      <c r="A108" s="2"/>
      <c r="B108" s="29"/>
      <c r="C108" s="26"/>
      <c r="D108" s="34">
        <f>D101+D102+D103+D104+D105+D106+D107</f>
        <v>33.47</v>
      </c>
      <c r="E108" s="34">
        <f t="shared" ref="E108:H108" si="13">E101+E102+E103+E104+E105+E106+E107</f>
        <v>25.94</v>
      </c>
      <c r="F108" s="34">
        <f t="shared" si="13"/>
        <v>92.95</v>
      </c>
      <c r="G108" s="34">
        <f t="shared" si="13"/>
        <v>733</v>
      </c>
      <c r="H108" s="34">
        <f t="shared" si="13"/>
        <v>6.34</v>
      </c>
      <c r="I108" s="26"/>
      <c r="J108" s="37"/>
    </row>
    <row r="109" spans="1:10" x14ac:dyDescent="0.25">
      <c r="A109" s="122" t="s">
        <v>18</v>
      </c>
      <c r="B109" s="29"/>
      <c r="C109" s="26"/>
      <c r="D109" s="26"/>
      <c r="E109" s="26"/>
      <c r="F109" s="26"/>
      <c r="G109" s="26"/>
      <c r="H109" s="26"/>
      <c r="I109" s="26"/>
      <c r="J109" s="37"/>
    </row>
    <row r="110" spans="1:10" x14ac:dyDescent="0.25">
      <c r="A110" s="122"/>
      <c r="B110" s="28" t="s">
        <v>65</v>
      </c>
      <c r="C110" s="26">
        <v>150</v>
      </c>
      <c r="D110" s="26">
        <v>3.51</v>
      </c>
      <c r="E110" s="26">
        <v>0.46</v>
      </c>
      <c r="F110" s="26">
        <v>19.739999999999998</v>
      </c>
      <c r="G110" s="26">
        <v>126</v>
      </c>
      <c r="H110" s="26">
        <v>1.07</v>
      </c>
      <c r="I110" s="26">
        <v>337</v>
      </c>
      <c r="J110" s="37"/>
    </row>
    <row r="111" spans="1:10" x14ac:dyDescent="0.25">
      <c r="A111" s="122"/>
      <c r="B111" s="29" t="s">
        <v>143</v>
      </c>
      <c r="C111" s="26">
        <v>80</v>
      </c>
      <c r="D111" s="26">
        <v>11.16</v>
      </c>
      <c r="E111" s="26">
        <v>3.9</v>
      </c>
      <c r="F111" s="26">
        <v>9.0399999999999991</v>
      </c>
      <c r="G111" s="26">
        <v>116</v>
      </c>
      <c r="H111" s="26">
        <v>3.06</v>
      </c>
      <c r="I111" s="26">
        <v>272</v>
      </c>
      <c r="J111" s="37"/>
    </row>
    <row r="112" spans="1:10" x14ac:dyDescent="0.25">
      <c r="A112" s="122"/>
      <c r="B112" s="9" t="s">
        <v>54</v>
      </c>
      <c r="C112" s="2">
        <v>180</v>
      </c>
      <c r="D112" s="2">
        <v>2.76</v>
      </c>
      <c r="E112" s="2">
        <v>2.34</v>
      </c>
      <c r="F112" s="2">
        <v>14.31</v>
      </c>
      <c r="G112" s="2">
        <v>89</v>
      </c>
      <c r="H112" s="2">
        <v>1.2</v>
      </c>
      <c r="I112" s="2">
        <v>413</v>
      </c>
      <c r="J112" s="37"/>
    </row>
    <row r="113" spans="1:10" x14ac:dyDescent="0.25">
      <c r="A113" s="122"/>
      <c r="B113" s="29" t="s">
        <v>79</v>
      </c>
      <c r="C113" s="26">
        <v>40</v>
      </c>
      <c r="D113" s="26">
        <v>2.6</v>
      </c>
      <c r="E113" s="26">
        <v>0.4</v>
      </c>
      <c r="F113" s="26">
        <v>16</v>
      </c>
      <c r="G113" s="26">
        <v>76</v>
      </c>
      <c r="H113" s="26"/>
      <c r="I113" s="26"/>
      <c r="J113" s="37"/>
    </row>
    <row r="114" spans="1:10" x14ac:dyDescent="0.25">
      <c r="A114" s="122"/>
      <c r="B114" s="32" t="s">
        <v>89</v>
      </c>
      <c r="C114" s="19">
        <v>30</v>
      </c>
      <c r="D114" s="19">
        <v>0.24</v>
      </c>
      <c r="E114" s="19">
        <v>0.03</v>
      </c>
      <c r="F114" s="19">
        <v>23.94</v>
      </c>
      <c r="G114" s="19">
        <v>97</v>
      </c>
      <c r="H114" s="19"/>
      <c r="I114" s="19"/>
      <c r="J114" s="37"/>
    </row>
    <row r="115" spans="1:10" x14ac:dyDescent="0.25">
      <c r="A115" s="2"/>
      <c r="B115" s="29"/>
      <c r="C115" s="26"/>
      <c r="D115" s="34">
        <f>D110+D111+D112+D113+D114</f>
        <v>20.27</v>
      </c>
      <c r="E115" s="34">
        <f t="shared" ref="E115:H115" si="14">E110+E111+E112+E113+E114</f>
        <v>7.1300000000000008</v>
      </c>
      <c r="F115" s="34">
        <f t="shared" si="14"/>
        <v>83.03</v>
      </c>
      <c r="G115" s="34">
        <f t="shared" si="14"/>
        <v>504</v>
      </c>
      <c r="H115" s="34">
        <f t="shared" si="14"/>
        <v>5.33</v>
      </c>
      <c r="I115" s="26"/>
      <c r="J115" s="37"/>
    </row>
    <row r="116" spans="1:10" x14ac:dyDescent="0.25">
      <c r="A116" s="33" t="s">
        <v>167</v>
      </c>
      <c r="B116" s="29"/>
      <c r="C116" s="26"/>
      <c r="D116" s="34">
        <f>D99+D100+D108+D115</f>
        <v>64.12</v>
      </c>
      <c r="E116" s="34">
        <f t="shared" ref="E116:H116" si="15">E99+E100+E108+E115</f>
        <v>40.610000000000007</v>
      </c>
      <c r="F116" s="34">
        <f t="shared" si="15"/>
        <v>261.57000000000005</v>
      </c>
      <c r="G116" s="34">
        <f t="shared" si="15"/>
        <v>1688</v>
      </c>
      <c r="H116" s="34">
        <f t="shared" si="15"/>
        <v>31.08</v>
      </c>
      <c r="I116" s="26"/>
      <c r="J116" s="37"/>
    </row>
    <row r="117" spans="1:10" x14ac:dyDescent="0.25">
      <c r="A117" s="2"/>
      <c r="B117" s="30"/>
      <c r="C117" s="26"/>
      <c r="D117" s="26"/>
      <c r="E117" s="26"/>
      <c r="F117" s="26"/>
      <c r="G117" s="26"/>
      <c r="H117" s="26"/>
      <c r="I117" s="26"/>
      <c r="J117" s="37"/>
    </row>
    <row r="118" spans="1:10" x14ac:dyDescent="0.25">
      <c r="B118" s="41"/>
      <c r="C118" s="37"/>
      <c r="D118" s="37"/>
      <c r="E118" s="37"/>
      <c r="F118" s="37"/>
      <c r="G118" s="37"/>
      <c r="H118" s="37"/>
      <c r="I118" s="37"/>
      <c r="J118" s="37"/>
    </row>
    <row r="119" spans="1:10" x14ac:dyDescent="0.25">
      <c r="B119" s="41"/>
      <c r="C119" s="37"/>
      <c r="D119" s="37"/>
      <c r="E119" s="37"/>
      <c r="F119" s="37"/>
      <c r="G119" s="37"/>
      <c r="H119" s="37"/>
      <c r="I119" s="37"/>
      <c r="J119" s="37"/>
    </row>
    <row r="120" spans="1:10" x14ac:dyDescent="0.25">
      <c r="B120" s="41"/>
      <c r="C120" s="37"/>
      <c r="D120" s="37"/>
      <c r="E120" s="37"/>
      <c r="F120" s="37"/>
      <c r="G120" s="37"/>
      <c r="H120" s="37"/>
      <c r="I120" s="37"/>
      <c r="J120" s="37"/>
    </row>
    <row r="121" spans="1:10" x14ac:dyDescent="0.25">
      <c r="B121" s="41"/>
      <c r="C121" s="37"/>
      <c r="D121" s="37"/>
      <c r="E121" s="37"/>
      <c r="F121" s="37"/>
      <c r="G121" s="37"/>
      <c r="H121" s="37"/>
      <c r="I121" s="37"/>
      <c r="J121" s="37"/>
    </row>
    <row r="122" spans="1:10" x14ac:dyDescent="0.25">
      <c r="B122" s="41"/>
      <c r="C122" s="37"/>
      <c r="D122" s="37"/>
      <c r="E122" s="37"/>
      <c r="F122" s="37"/>
      <c r="G122" s="37"/>
      <c r="H122" s="37"/>
      <c r="I122" s="37"/>
      <c r="J122" s="37"/>
    </row>
    <row r="123" spans="1:10" ht="1.5" customHeight="1" thickBot="1" x14ac:dyDescent="0.3">
      <c r="B123" s="41"/>
      <c r="C123" s="37"/>
      <c r="D123" s="37"/>
      <c r="E123" s="37"/>
      <c r="F123" s="37"/>
      <c r="G123" s="37"/>
      <c r="H123" s="37"/>
      <c r="I123" s="37"/>
      <c r="J123" s="37"/>
    </row>
    <row r="124" spans="1:10" ht="15.75" hidden="1" thickBot="1" x14ac:dyDescent="0.3">
      <c r="B124" s="41"/>
      <c r="C124" s="37"/>
      <c r="D124" s="37"/>
      <c r="E124" s="37"/>
      <c r="F124" s="37"/>
      <c r="G124" s="37"/>
      <c r="H124" s="37"/>
      <c r="I124" s="37"/>
      <c r="J124" s="37"/>
    </row>
    <row r="125" spans="1:10" ht="15.75" hidden="1" thickBot="1" x14ac:dyDescent="0.3">
      <c r="B125" s="41"/>
      <c r="C125" s="37"/>
      <c r="D125" s="37"/>
      <c r="E125" s="37"/>
      <c r="F125" s="37"/>
      <c r="G125" s="37"/>
      <c r="H125" s="37"/>
      <c r="I125" s="37"/>
      <c r="J125" s="37"/>
    </row>
    <row r="126" spans="1:10" ht="30" customHeight="1" x14ac:dyDescent="0.25">
      <c r="A126" s="2" t="s">
        <v>0</v>
      </c>
      <c r="B126" s="32" t="s">
        <v>1</v>
      </c>
      <c r="C126" s="19" t="s">
        <v>3</v>
      </c>
      <c r="D126" s="130" t="s">
        <v>117</v>
      </c>
      <c r="E126" s="131"/>
      <c r="F126" s="132"/>
      <c r="G126" s="20" t="s">
        <v>9</v>
      </c>
      <c r="H126" s="19" t="s">
        <v>11</v>
      </c>
      <c r="I126" s="20" t="s">
        <v>13</v>
      </c>
      <c r="J126" s="37"/>
    </row>
    <row r="127" spans="1:10" x14ac:dyDescent="0.25">
      <c r="A127" s="2"/>
      <c r="B127" s="49" t="s">
        <v>2</v>
      </c>
      <c r="C127" s="21"/>
      <c r="D127" s="22" t="s">
        <v>6</v>
      </c>
      <c r="E127" s="19" t="s">
        <v>7</v>
      </c>
      <c r="F127" s="23" t="s">
        <v>8</v>
      </c>
      <c r="G127" s="24" t="s">
        <v>10</v>
      </c>
      <c r="H127" s="21" t="s">
        <v>12</v>
      </c>
      <c r="I127" s="24" t="s">
        <v>14</v>
      </c>
      <c r="J127" s="37"/>
    </row>
    <row r="128" spans="1:10" x14ac:dyDescent="0.25">
      <c r="A128" s="2" t="s">
        <v>30</v>
      </c>
      <c r="B128" s="42"/>
      <c r="C128" s="25"/>
      <c r="D128" s="25"/>
      <c r="E128" s="25"/>
      <c r="F128" s="25"/>
      <c r="G128" s="25"/>
      <c r="H128" s="25"/>
      <c r="I128" s="25"/>
      <c r="J128" s="37"/>
    </row>
    <row r="129" spans="1:10" x14ac:dyDescent="0.25">
      <c r="A129" s="122" t="s">
        <v>16</v>
      </c>
      <c r="B129" s="28" t="s">
        <v>98</v>
      </c>
      <c r="C129" s="26">
        <v>80</v>
      </c>
      <c r="D129" s="26">
        <v>0.72</v>
      </c>
      <c r="E129" s="26">
        <v>3.76</v>
      </c>
      <c r="F129" s="26">
        <v>4.7300000000000004</v>
      </c>
      <c r="G129" s="26">
        <v>55</v>
      </c>
      <c r="H129" s="26">
        <v>4.41</v>
      </c>
      <c r="I129" s="26">
        <v>54</v>
      </c>
      <c r="J129" s="37"/>
    </row>
    <row r="130" spans="1:10" x14ac:dyDescent="0.25">
      <c r="A130" s="122"/>
      <c r="B130" s="29" t="s">
        <v>74</v>
      </c>
      <c r="C130" s="35" t="s">
        <v>42</v>
      </c>
      <c r="D130" s="26"/>
      <c r="E130" s="26">
        <v>13.46</v>
      </c>
      <c r="F130" s="26">
        <v>1.51</v>
      </c>
      <c r="G130" s="26">
        <v>157</v>
      </c>
      <c r="H130" s="26">
        <v>0.15</v>
      </c>
      <c r="I130" s="26">
        <v>229</v>
      </c>
      <c r="J130" s="37"/>
    </row>
    <row r="131" spans="1:10" x14ac:dyDescent="0.25">
      <c r="A131" s="122"/>
      <c r="B131" s="29" t="s">
        <v>21</v>
      </c>
      <c r="C131" s="26">
        <v>60</v>
      </c>
      <c r="D131" s="26">
        <v>6.68</v>
      </c>
      <c r="E131" s="26">
        <v>8.4499999999999993</v>
      </c>
      <c r="F131" s="26">
        <v>19.39</v>
      </c>
      <c r="G131" s="26">
        <v>180</v>
      </c>
      <c r="H131" s="26">
        <v>0.11</v>
      </c>
      <c r="I131" s="26">
        <v>3</v>
      </c>
      <c r="J131" s="37"/>
    </row>
    <row r="132" spans="1:10" x14ac:dyDescent="0.25">
      <c r="A132" s="122"/>
      <c r="B132" s="9" t="s">
        <v>145</v>
      </c>
      <c r="C132" s="2">
        <v>180</v>
      </c>
      <c r="D132" s="2">
        <v>5.22</v>
      </c>
      <c r="E132" s="2">
        <v>4.5</v>
      </c>
      <c r="F132" s="2">
        <v>7.2</v>
      </c>
      <c r="G132" s="2">
        <v>90</v>
      </c>
      <c r="H132" s="2">
        <v>1.26</v>
      </c>
      <c r="I132" s="2">
        <v>420</v>
      </c>
      <c r="J132" s="37"/>
    </row>
    <row r="133" spans="1:10" x14ac:dyDescent="0.25">
      <c r="A133" s="2"/>
      <c r="B133" s="29"/>
      <c r="C133" s="26"/>
      <c r="D133" s="34">
        <f>D129+D130+D131+D132</f>
        <v>12.62</v>
      </c>
      <c r="E133" s="34">
        <f t="shared" ref="E133:H133" si="16">E129+E130+E131+E132</f>
        <v>30.169999999999998</v>
      </c>
      <c r="F133" s="34">
        <f t="shared" si="16"/>
        <v>32.830000000000005</v>
      </c>
      <c r="G133" s="34">
        <f t="shared" si="16"/>
        <v>482</v>
      </c>
      <c r="H133" s="34">
        <f t="shared" si="16"/>
        <v>5.9300000000000006</v>
      </c>
      <c r="I133" s="26"/>
      <c r="J133" s="37"/>
    </row>
    <row r="134" spans="1:10" ht="30" x14ac:dyDescent="0.25">
      <c r="A134" s="27" t="s">
        <v>22</v>
      </c>
      <c r="B134" s="29" t="s">
        <v>64</v>
      </c>
      <c r="C134" s="34">
        <v>180</v>
      </c>
      <c r="D134" s="34">
        <v>0.75</v>
      </c>
      <c r="E134" s="34"/>
      <c r="F134" s="34">
        <v>16.149999999999999</v>
      </c>
      <c r="G134" s="34">
        <v>64</v>
      </c>
      <c r="H134" s="34">
        <v>3</v>
      </c>
      <c r="I134" s="26"/>
      <c r="J134" s="37"/>
    </row>
    <row r="135" spans="1:10" x14ac:dyDescent="0.25">
      <c r="A135" s="122" t="s">
        <v>17</v>
      </c>
      <c r="B135" s="28" t="s">
        <v>23</v>
      </c>
      <c r="C135" s="26">
        <v>80</v>
      </c>
      <c r="D135" s="26">
        <v>1.87</v>
      </c>
      <c r="E135" s="26">
        <v>3.67</v>
      </c>
      <c r="F135" s="26">
        <v>9.8699999999999992</v>
      </c>
      <c r="G135" s="26">
        <v>80</v>
      </c>
      <c r="H135" s="26">
        <v>5.37</v>
      </c>
      <c r="I135" s="26">
        <v>55</v>
      </c>
      <c r="J135" s="37"/>
    </row>
    <row r="136" spans="1:10" x14ac:dyDescent="0.25">
      <c r="A136" s="122"/>
      <c r="B136" s="28" t="s">
        <v>142</v>
      </c>
      <c r="C136" s="26">
        <v>250</v>
      </c>
      <c r="D136" s="26">
        <v>2.68</v>
      </c>
      <c r="E136" s="26">
        <v>2.84</v>
      </c>
      <c r="F136" s="26">
        <v>17.14</v>
      </c>
      <c r="G136" s="26">
        <v>105</v>
      </c>
      <c r="H136" s="26">
        <v>8.25</v>
      </c>
      <c r="I136" s="26">
        <v>88</v>
      </c>
      <c r="J136" s="37"/>
    </row>
    <row r="137" spans="1:10" x14ac:dyDescent="0.25">
      <c r="A137" s="122"/>
      <c r="B137" s="29" t="s">
        <v>134</v>
      </c>
      <c r="C137" s="26">
        <v>80</v>
      </c>
      <c r="D137" s="26">
        <v>51.12</v>
      </c>
      <c r="E137" s="26">
        <v>7.97</v>
      </c>
      <c r="F137" s="26">
        <v>7.75</v>
      </c>
      <c r="G137" s="26">
        <v>149</v>
      </c>
      <c r="H137" s="26">
        <v>0.17</v>
      </c>
      <c r="I137" s="26">
        <v>306</v>
      </c>
      <c r="J137" s="37"/>
    </row>
    <row r="138" spans="1:10" x14ac:dyDescent="0.25">
      <c r="A138" s="122"/>
      <c r="B138" s="29" t="s">
        <v>154</v>
      </c>
      <c r="C138" s="26">
        <v>150</v>
      </c>
      <c r="D138" s="26">
        <v>3.51</v>
      </c>
      <c r="E138" s="26">
        <v>3.72</v>
      </c>
      <c r="F138" s="26">
        <v>19.739999999999998</v>
      </c>
      <c r="G138" s="26">
        <v>142</v>
      </c>
      <c r="H138" s="26">
        <v>21</v>
      </c>
      <c r="I138" s="26">
        <v>337</v>
      </c>
      <c r="J138" s="37"/>
    </row>
    <row r="139" spans="1:10" x14ac:dyDescent="0.25">
      <c r="A139" s="122"/>
      <c r="B139" s="29" t="s">
        <v>100</v>
      </c>
      <c r="C139" s="26">
        <v>200</v>
      </c>
      <c r="D139" s="26">
        <v>0.14000000000000001</v>
      </c>
      <c r="E139" s="26">
        <v>0.14000000000000001</v>
      </c>
      <c r="F139" s="26">
        <v>21.49</v>
      </c>
      <c r="G139" s="26">
        <v>73</v>
      </c>
      <c r="H139" s="26">
        <v>1.55</v>
      </c>
      <c r="I139" s="26">
        <v>390</v>
      </c>
      <c r="J139" s="37"/>
    </row>
    <row r="140" spans="1:10" x14ac:dyDescent="0.25">
      <c r="A140" s="122"/>
      <c r="B140" s="29" t="s">
        <v>68</v>
      </c>
      <c r="C140" s="26">
        <v>40</v>
      </c>
      <c r="D140" s="26">
        <v>2.6</v>
      </c>
      <c r="E140" s="26">
        <v>0.4</v>
      </c>
      <c r="F140" s="26">
        <v>16</v>
      </c>
      <c r="G140" s="26">
        <v>76</v>
      </c>
      <c r="H140" s="26"/>
      <c r="I140" s="26"/>
      <c r="J140" s="37"/>
    </row>
    <row r="141" spans="1:10" x14ac:dyDescent="0.25">
      <c r="A141" s="122"/>
      <c r="B141" s="29" t="s">
        <v>56</v>
      </c>
      <c r="C141" s="26">
        <v>20</v>
      </c>
      <c r="D141" s="26">
        <v>1.5</v>
      </c>
      <c r="E141" s="26">
        <v>0.1</v>
      </c>
      <c r="F141" s="26">
        <v>10</v>
      </c>
      <c r="G141" s="26">
        <v>47</v>
      </c>
      <c r="H141" s="26"/>
      <c r="I141" s="26"/>
      <c r="J141" s="37"/>
    </row>
    <row r="142" spans="1:10" x14ac:dyDescent="0.25">
      <c r="A142" s="2"/>
      <c r="B142" s="29"/>
      <c r="C142" s="26"/>
      <c r="D142" s="34">
        <f>D135+D136+D137+D138+D139+D140+D141</f>
        <v>63.42</v>
      </c>
      <c r="E142" s="34">
        <f t="shared" ref="E142:H142" si="17">E135+E136+E137+E138+E139+E140+E141</f>
        <v>18.84</v>
      </c>
      <c r="F142" s="34">
        <f t="shared" si="17"/>
        <v>101.99</v>
      </c>
      <c r="G142" s="34">
        <f t="shared" si="17"/>
        <v>672</v>
      </c>
      <c r="H142" s="34">
        <f t="shared" si="17"/>
        <v>36.339999999999996</v>
      </c>
      <c r="I142" s="26"/>
      <c r="J142" s="37"/>
    </row>
    <row r="143" spans="1:10" x14ac:dyDescent="0.25">
      <c r="A143" s="2"/>
      <c r="B143" s="28"/>
      <c r="C143" s="26"/>
      <c r="D143" s="26"/>
      <c r="E143" s="26"/>
      <c r="F143" s="26"/>
      <c r="G143" s="26"/>
      <c r="H143" s="26"/>
      <c r="I143" s="26"/>
      <c r="J143" s="37"/>
    </row>
    <row r="144" spans="1:10" x14ac:dyDescent="0.25">
      <c r="A144" s="122" t="s">
        <v>18</v>
      </c>
      <c r="B144" s="29" t="s">
        <v>163</v>
      </c>
      <c r="C144" s="26">
        <v>200</v>
      </c>
      <c r="D144" s="26">
        <v>4.82</v>
      </c>
      <c r="E144" s="26">
        <v>5.08</v>
      </c>
      <c r="F144" s="26">
        <v>16.84</v>
      </c>
      <c r="G144" s="26">
        <v>132</v>
      </c>
      <c r="H144" s="26">
        <v>0.91</v>
      </c>
      <c r="I144" s="26">
        <v>101</v>
      </c>
      <c r="J144" s="37"/>
    </row>
    <row r="145" spans="1:10" x14ac:dyDescent="0.25">
      <c r="A145" s="122"/>
      <c r="B145" s="9" t="s">
        <v>54</v>
      </c>
      <c r="C145" s="2">
        <v>150</v>
      </c>
      <c r="D145" s="2">
        <v>2.67</v>
      </c>
      <c r="E145" s="2">
        <v>2.34</v>
      </c>
      <c r="F145" s="2">
        <v>14.31</v>
      </c>
      <c r="G145" s="2">
        <v>89</v>
      </c>
      <c r="H145" s="2">
        <v>1.2</v>
      </c>
      <c r="I145" s="2">
        <v>413</v>
      </c>
      <c r="J145" s="37"/>
    </row>
    <row r="146" spans="1:10" x14ac:dyDescent="0.25">
      <c r="A146" s="122"/>
      <c r="B146" s="29" t="s">
        <v>92</v>
      </c>
      <c r="C146" s="26">
        <v>50</v>
      </c>
      <c r="D146" s="26">
        <v>3.9</v>
      </c>
      <c r="E146" s="26">
        <v>3.06</v>
      </c>
      <c r="F146" s="26">
        <v>26.93</v>
      </c>
      <c r="G146" s="26">
        <v>151</v>
      </c>
      <c r="H146" s="26"/>
      <c r="I146" s="26">
        <v>456</v>
      </c>
      <c r="J146" s="37"/>
    </row>
    <row r="147" spans="1:10" x14ac:dyDescent="0.25">
      <c r="A147" s="122"/>
      <c r="B147" s="32"/>
      <c r="C147" s="19"/>
      <c r="D147" s="19"/>
      <c r="E147" s="19"/>
      <c r="F147" s="19"/>
      <c r="G147" s="19"/>
      <c r="H147" s="19"/>
      <c r="I147" s="19"/>
      <c r="J147" s="37"/>
    </row>
    <row r="148" spans="1:10" x14ac:dyDescent="0.25">
      <c r="A148" s="2"/>
      <c r="B148" s="29"/>
      <c r="C148" s="26"/>
      <c r="D148" s="34">
        <f>D144+D145+D146+D147</f>
        <v>11.39</v>
      </c>
      <c r="E148" s="34">
        <f t="shared" ref="E148:I148" si="18">E144+E145+E146+E147</f>
        <v>10.48</v>
      </c>
      <c r="F148" s="34">
        <f t="shared" si="18"/>
        <v>58.08</v>
      </c>
      <c r="G148" s="34">
        <f t="shared" si="18"/>
        <v>372</v>
      </c>
      <c r="H148" s="34">
        <f t="shared" si="18"/>
        <v>2.11</v>
      </c>
      <c r="I148" s="34">
        <f t="shared" si="18"/>
        <v>970</v>
      </c>
      <c r="J148" s="37"/>
    </row>
    <row r="149" spans="1:10" x14ac:dyDescent="0.25">
      <c r="A149" s="2"/>
      <c r="B149" s="29"/>
      <c r="C149" s="26"/>
      <c r="D149" s="26"/>
      <c r="E149" s="26"/>
      <c r="F149" s="26"/>
      <c r="G149" s="26"/>
      <c r="H149" s="26"/>
      <c r="I149" s="26"/>
      <c r="J149" s="37"/>
    </row>
    <row r="150" spans="1:10" x14ac:dyDescent="0.25">
      <c r="A150" s="2" t="s">
        <v>167</v>
      </c>
      <c r="B150" s="29"/>
      <c r="C150" s="26"/>
      <c r="D150" s="34">
        <f>D133+D134+D142+D148</f>
        <v>88.18</v>
      </c>
      <c r="E150" s="34">
        <f t="shared" ref="E150:H150" si="19">E133+E134+E142+E148</f>
        <v>59.489999999999995</v>
      </c>
      <c r="F150" s="34">
        <f t="shared" si="19"/>
        <v>209.05</v>
      </c>
      <c r="G150" s="34">
        <f t="shared" si="19"/>
        <v>1590</v>
      </c>
      <c r="H150" s="34">
        <f t="shared" si="19"/>
        <v>47.379999999999995</v>
      </c>
      <c r="I150" s="26"/>
      <c r="J150" s="37"/>
    </row>
    <row r="151" spans="1:10" x14ac:dyDescent="0.25">
      <c r="B151" s="41"/>
      <c r="C151" s="37"/>
      <c r="D151" s="37"/>
      <c r="E151" s="37"/>
      <c r="F151" s="37"/>
      <c r="G151" s="37"/>
      <c r="H151" s="37"/>
      <c r="I151" s="37"/>
      <c r="J151" s="37"/>
    </row>
    <row r="152" spans="1:10" x14ac:dyDescent="0.25">
      <c r="B152" s="41"/>
      <c r="C152" s="37"/>
      <c r="D152" s="37"/>
      <c r="E152" s="37"/>
      <c r="F152" s="37"/>
      <c r="G152" s="37"/>
      <c r="H152" s="37"/>
      <c r="I152" s="37"/>
      <c r="J152" s="37"/>
    </row>
    <row r="153" spans="1:10" x14ac:dyDescent="0.25">
      <c r="B153" s="41"/>
      <c r="C153" s="37"/>
      <c r="D153" s="37"/>
      <c r="E153" s="37"/>
      <c r="F153" s="37"/>
      <c r="G153" s="37"/>
      <c r="H153" s="37"/>
      <c r="I153" s="37"/>
      <c r="J153" s="37"/>
    </row>
    <row r="154" spans="1:10" x14ac:dyDescent="0.25">
      <c r="B154" s="41"/>
      <c r="C154" s="37"/>
      <c r="D154" s="37"/>
      <c r="E154" s="37"/>
      <c r="F154" s="37"/>
      <c r="G154" s="37"/>
      <c r="H154" s="37"/>
      <c r="I154" s="37"/>
      <c r="J154" s="37"/>
    </row>
    <row r="155" spans="1:10" x14ac:dyDescent="0.25">
      <c r="B155" s="41"/>
      <c r="C155" s="37"/>
      <c r="D155" s="37"/>
      <c r="E155" s="37"/>
      <c r="F155" s="37"/>
      <c r="G155" s="37"/>
      <c r="H155" s="37"/>
      <c r="I155" s="37"/>
      <c r="J155" s="37"/>
    </row>
    <row r="156" spans="1:10" ht="15" customHeight="1" thickBot="1" x14ac:dyDescent="0.3">
      <c r="B156" s="41"/>
      <c r="C156" s="37"/>
      <c r="D156" s="37"/>
      <c r="E156" s="37"/>
      <c r="F156" s="37"/>
      <c r="G156" s="37"/>
      <c r="H156" s="37"/>
      <c r="I156" s="37"/>
      <c r="J156" s="37"/>
    </row>
    <row r="157" spans="1:10" ht="8.25" hidden="1" customHeight="1" thickBot="1" x14ac:dyDescent="0.3">
      <c r="B157" s="41"/>
      <c r="C157" s="37"/>
      <c r="D157" s="37"/>
      <c r="E157" s="37"/>
      <c r="F157" s="37"/>
      <c r="G157" s="37"/>
      <c r="H157" s="37"/>
      <c r="I157" s="37"/>
      <c r="J157" s="37"/>
    </row>
    <row r="158" spans="1:10" ht="15.75" hidden="1" thickBot="1" x14ac:dyDescent="0.3">
      <c r="B158" s="41"/>
      <c r="C158" s="37"/>
      <c r="D158" s="37"/>
      <c r="E158" s="37"/>
      <c r="F158" s="37"/>
      <c r="G158" s="37"/>
      <c r="H158" s="37"/>
      <c r="I158" s="37"/>
      <c r="J158" s="37"/>
    </row>
    <row r="159" spans="1:10" ht="15.75" hidden="1" thickBot="1" x14ac:dyDescent="0.3">
      <c r="B159" s="41"/>
      <c r="C159" s="37"/>
      <c r="D159" s="37"/>
      <c r="E159" s="37"/>
      <c r="F159" s="37"/>
      <c r="G159" s="37"/>
      <c r="H159" s="37"/>
      <c r="I159" s="37"/>
      <c r="J159" s="37"/>
    </row>
    <row r="160" spans="1:10" ht="30" customHeight="1" x14ac:dyDescent="0.25">
      <c r="A160" s="2" t="s">
        <v>0</v>
      </c>
      <c r="B160" s="32" t="s">
        <v>1</v>
      </c>
      <c r="C160" s="19" t="s">
        <v>3</v>
      </c>
      <c r="D160" s="130" t="s">
        <v>117</v>
      </c>
      <c r="E160" s="131"/>
      <c r="F160" s="132"/>
      <c r="G160" s="20" t="s">
        <v>9</v>
      </c>
      <c r="H160" s="19" t="s">
        <v>11</v>
      </c>
      <c r="I160" s="20" t="s">
        <v>13</v>
      </c>
      <c r="J160" s="37"/>
    </row>
    <row r="161" spans="1:10" x14ac:dyDescent="0.25">
      <c r="A161" s="2"/>
      <c r="B161" s="49" t="s">
        <v>2</v>
      </c>
      <c r="C161" s="21"/>
      <c r="D161" s="22" t="s">
        <v>6</v>
      </c>
      <c r="E161" s="19" t="s">
        <v>7</v>
      </c>
      <c r="F161" s="23" t="s">
        <v>8</v>
      </c>
      <c r="G161" s="24" t="s">
        <v>10</v>
      </c>
      <c r="H161" s="21" t="s">
        <v>12</v>
      </c>
      <c r="I161" s="24" t="s">
        <v>14</v>
      </c>
      <c r="J161" s="37"/>
    </row>
    <row r="162" spans="1:10" x14ac:dyDescent="0.25">
      <c r="A162" s="2" t="s">
        <v>32</v>
      </c>
      <c r="B162" s="42"/>
      <c r="C162" s="25"/>
      <c r="D162" s="25"/>
      <c r="E162" s="25"/>
      <c r="F162" s="25"/>
      <c r="G162" s="25"/>
      <c r="H162" s="25"/>
      <c r="I162" s="25"/>
      <c r="J162" s="37"/>
    </row>
    <row r="163" spans="1:10" x14ac:dyDescent="0.25">
      <c r="A163" s="2"/>
      <c r="B163" s="9" t="s">
        <v>87</v>
      </c>
      <c r="C163" s="2">
        <v>100</v>
      </c>
      <c r="D163" s="2">
        <v>1.78</v>
      </c>
      <c r="E163" s="2">
        <v>2.85</v>
      </c>
      <c r="F163" s="2">
        <v>22.97</v>
      </c>
      <c r="G163" s="2">
        <v>124</v>
      </c>
      <c r="H163" s="2">
        <v>1.72</v>
      </c>
      <c r="I163" s="2">
        <v>364</v>
      </c>
      <c r="J163" s="37"/>
    </row>
    <row r="164" spans="1:10" x14ac:dyDescent="0.25">
      <c r="A164" s="2" t="s">
        <v>16</v>
      </c>
      <c r="B164" s="29" t="s">
        <v>144</v>
      </c>
      <c r="C164" s="26">
        <v>100</v>
      </c>
      <c r="D164" s="26">
        <v>15.14</v>
      </c>
      <c r="E164" s="26">
        <v>10.76</v>
      </c>
      <c r="F164" s="26">
        <v>24.33</v>
      </c>
      <c r="G164" s="26">
        <v>255</v>
      </c>
      <c r="H164" s="26">
        <v>0.19</v>
      </c>
      <c r="I164" s="26">
        <v>249</v>
      </c>
      <c r="J164" s="37"/>
    </row>
    <row r="165" spans="1:10" x14ac:dyDescent="0.25">
      <c r="A165" s="2"/>
      <c r="B165" s="29" t="s">
        <v>106</v>
      </c>
      <c r="C165" s="26">
        <v>55</v>
      </c>
      <c r="D165" s="26">
        <v>2.5099999999999998</v>
      </c>
      <c r="E165" s="26">
        <v>3.93</v>
      </c>
      <c r="F165" s="26">
        <v>28.88</v>
      </c>
      <c r="G165" s="26">
        <v>161</v>
      </c>
      <c r="H165" s="26">
        <v>0.48</v>
      </c>
      <c r="I165" s="26">
        <v>161</v>
      </c>
      <c r="J165" s="37"/>
    </row>
    <row r="166" spans="1:10" x14ac:dyDescent="0.25">
      <c r="A166" s="2"/>
      <c r="B166" s="29" t="s">
        <v>45</v>
      </c>
      <c r="C166" s="26" t="s">
        <v>88</v>
      </c>
      <c r="D166" s="26">
        <v>0.12</v>
      </c>
      <c r="E166" s="26">
        <v>0.02</v>
      </c>
      <c r="F166" s="26">
        <v>10.199999999999999</v>
      </c>
      <c r="G166" s="26">
        <v>41</v>
      </c>
      <c r="H166" s="26">
        <v>2.83</v>
      </c>
      <c r="I166" s="26">
        <v>412</v>
      </c>
      <c r="J166" s="37"/>
    </row>
    <row r="167" spans="1:10" x14ac:dyDescent="0.25">
      <c r="A167" s="2"/>
      <c r="B167" s="29"/>
      <c r="C167" s="26"/>
      <c r="D167" s="34">
        <f>D164+D165+D166+D163</f>
        <v>19.55</v>
      </c>
      <c r="E167" s="34">
        <f t="shared" ref="E167:H167" si="20">E164+E165+E166+E163</f>
        <v>17.559999999999999</v>
      </c>
      <c r="F167" s="34">
        <f t="shared" si="20"/>
        <v>86.38</v>
      </c>
      <c r="G167" s="34">
        <f t="shared" si="20"/>
        <v>581</v>
      </c>
      <c r="H167" s="34">
        <f t="shared" si="20"/>
        <v>5.22</v>
      </c>
      <c r="I167" s="26"/>
      <c r="J167" s="37"/>
    </row>
    <row r="168" spans="1:10" x14ac:dyDescent="0.25">
      <c r="A168" s="2" t="s">
        <v>22</v>
      </c>
      <c r="B168" s="29" t="s">
        <v>64</v>
      </c>
      <c r="C168" s="26">
        <v>180</v>
      </c>
      <c r="D168" s="34">
        <v>0.75</v>
      </c>
      <c r="E168" s="34"/>
      <c r="F168" s="34">
        <v>16.149999999999999</v>
      </c>
      <c r="G168" s="34">
        <v>64</v>
      </c>
      <c r="H168" s="34">
        <v>3</v>
      </c>
      <c r="I168" s="26">
        <v>418</v>
      </c>
      <c r="J168" s="37"/>
    </row>
    <row r="169" spans="1:10" x14ac:dyDescent="0.25">
      <c r="A169" s="2"/>
      <c r="B169" s="29"/>
      <c r="C169" s="26"/>
      <c r="D169" s="26"/>
      <c r="E169" s="26"/>
      <c r="F169" s="26"/>
      <c r="G169" s="26"/>
      <c r="H169" s="26"/>
      <c r="I169" s="26"/>
      <c r="J169" s="37"/>
    </row>
    <row r="170" spans="1:10" x14ac:dyDescent="0.25">
      <c r="A170" s="122" t="s">
        <v>17</v>
      </c>
      <c r="B170" s="29" t="s">
        <v>164</v>
      </c>
      <c r="C170" s="26">
        <v>60</v>
      </c>
      <c r="D170" s="26">
        <v>0.15</v>
      </c>
      <c r="E170" s="26"/>
      <c r="F170" s="26">
        <v>0.5</v>
      </c>
      <c r="G170" s="26">
        <v>2.7</v>
      </c>
      <c r="H170" s="26"/>
      <c r="I170" s="26"/>
      <c r="J170" s="37"/>
    </row>
    <row r="171" spans="1:10" x14ac:dyDescent="0.25">
      <c r="A171" s="122"/>
      <c r="B171" s="29" t="s">
        <v>114</v>
      </c>
      <c r="C171" s="26">
        <v>250</v>
      </c>
      <c r="D171" s="26">
        <v>4.49</v>
      </c>
      <c r="E171" s="26">
        <v>4.21</v>
      </c>
      <c r="F171" s="26">
        <v>16.100000000000001</v>
      </c>
      <c r="G171" s="26">
        <v>108</v>
      </c>
      <c r="H171" s="26">
        <v>4.6500000000000004</v>
      </c>
      <c r="I171" s="26">
        <v>87</v>
      </c>
      <c r="J171" s="37"/>
    </row>
    <row r="172" spans="1:10" x14ac:dyDescent="0.25">
      <c r="A172" s="122"/>
      <c r="B172" s="29" t="s">
        <v>161</v>
      </c>
      <c r="C172" s="26" t="s">
        <v>159</v>
      </c>
      <c r="D172" s="26"/>
      <c r="E172" s="26"/>
      <c r="F172" s="26"/>
      <c r="G172" s="26"/>
      <c r="H172" s="26"/>
      <c r="I172" s="26">
        <v>350</v>
      </c>
      <c r="J172" s="37"/>
    </row>
    <row r="173" spans="1:10" x14ac:dyDescent="0.25">
      <c r="A173" s="122"/>
      <c r="B173" s="29" t="s">
        <v>80</v>
      </c>
      <c r="C173" s="26" t="s">
        <v>86</v>
      </c>
      <c r="D173" s="26">
        <v>11.78</v>
      </c>
      <c r="E173" s="26">
        <v>12.91</v>
      </c>
      <c r="F173" s="26">
        <v>14.9</v>
      </c>
      <c r="G173" s="26">
        <v>223</v>
      </c>
      <c r="H173" s="26">
        <v>1.1299999999999999</v>
      </c>
      <c r="I173" s="26">
        <v>303</v>
      </c>
      <c r="J173" s="37"/>
    </row>
    <row r="174" spans="1:10" x14ac:dyDescent="0.25">
      <c r="A174" s="122"/>
      <c r="B174" s="29" t="s">
        <v>59</v>
      </c>
      <c r="C174" s="26">
        <v>180</v>
      </c>
      <c r="D174" s="26">
        <v>0.43</v>
      </c>
      <c r="E174" s="26">
        <v>0.16</v>
      </c>
      <c r="F174" s="26">
        <v>24.99</v>
      </c>
      <c r="G174" s="26">
        <v>101</v>
      </c>
      <c r="H174" s="26">
        <v>0.36</v>
      </c>
      <c r="I174" s="26">
        <v>394</v>
      </c>
      <c r="J174" s="37"/>
    </row>
    <row r="175" spans="1:10" x14ac:dyDescent="0.25">
      <c r="A175" s="122"/>
      <c r="B175" s="29" t="s">
        <v>44</v>
      </c>
      <c r="C175" s="26">
        <v>40</v>
      </c>
      <c r="D175" s="26">
        <v>2.6</v>
      </c>
      <c r="E175" s="26">
        <v>0.4</v>
      </c>
      <c r="F175" s="26">
        <v>16</v>
      </c>
      <c r="G175" s="26">
        <v>76</v>
      </c>
      <c r="H175" s="26"/>
      <c r="I175" s="26"/>
      <c r="J175" s="37"/>
    </row>
    <row r="176" spans="1:10" x14ac:dyDescent="0.25">
      <c r="A176" s="122"/>
      <c r="B176" s="29" t="s">
        <v>56</v>
      </c>
      <c r="C176" s="26">
        <v>20</v>
      </c>
      <c r="D176" s="26">
        <v>1.5</v>
      </c>
      <c r="E176" s="26">
        <v>0.1</v>
      </c>
      <c r="F176" s="26">
        <v>10</v>
      </c>
      <c r="G176" s="26">
        <v>47</v>
      </c>
      <c r="H176" s="26"/>
      <c r="I176" s="26"/>
      <c r="J176" s="37"/>
    </row>
    <row r="177" spans="1:10" x14ac:dyDescent="0.25">
      <c r="A177" s="2"/>
      <c r="B177" s="29"/>
      <c r="C177" s="26"/>
      <c r="D177" s="34">
        <f>D170+D171+D172+D173+D174+D175+D176</f>
        <v>20.950000000000003</v>
      </c>
      <c r="E177" s="34">
        <f t="shared" ref="E177:H177" si="21">E170+E171+E172+E173+E174+E175+E176</f>
        <v>17.78</v>
      </c>
      <c r="F177" s="34">
        <f t="shared" si="21"/>
        <v>82.49</v>
      </c>
      <c r="G177" s="34">
        <f t="shared" si="21"/>
        <v>557.70000000000005</v>
      </c>
      <c r="H177" s="34">
        <f t="shared" si="21"/>
        <v>6.1400000000000006</v>
      </c>
      <c r="I177" s="26"/>
      <c r="J177" s="37"/>
    </row>
    <row r="178" spans="1:10" x14ac:dyDescent="0.25">
      <c r="A178" s="122" t="s">
        <v>18</v>
      </c>
      <c r="B178" s="29" t="s">
        <v>163</v>
      </c>
      <c r="C178" s="26">
        <v>200</v>
      </c>
      <c r="D178" s="26">
        <v>4.82</v>
      </c>
      <c r="E178" s="26">
        <v>5.08</v>
      </c>
      <c r="F178" s="26">
        <v>16.84</v>
      </c>
      <c r="G178" s="26">
        <v>132</v>
      </c>
      <c r="H178" s="26">
        <v>0.91</v>
      </c>
      <c r="I178" s="26">
        <v>101</v>
      </c>
      <c r="J178" s="37"/>
    </row>
    <row r="179" spans="1:10" x14ac:dyDescent="0.25">
      <c r="A179" s="122"/>
      <c r="B179" s="29" t="s">
        <v>90</v>
      </c>
      <c r="C179" s="26">
        <v>180</v>
      </c>
      <c r="D179" s="26">
        <v>2.85</v>
      </c>
      <c r="E179" s="26">
        <v>2.41</v>
      </c>
      <c r="F179" s="26">
        <v>14.36</v>
      </c>
      <c r="G179" s="26">
        <v>91</v>
      </c>
      <c r="H179" s="26">
        <v>1.17</v>
      </c>
      <c r="I179" s="26">
        <v>414</v>
      </c>
      <c r="J179" s="37"/>
    </row>
    <row r="180" spans="1:10" x14ac:dyDescent="0.25">
      <c r="A180" s="122"/>
      <c r="B180" s="29" t="s">
        <v>92</v>
      </c>
      <c r="C180" s="26">
        <v>50</v>
      </c>
      <c r="D180" s="26">
        <v>3.9</v>
      </c>
      <c r="E180" s="26">
        <v>3.06</v>
      </c>
      <c r="F180" s="26">
        <v>26.93</v>
      </c>
      <c r="G180" s="26">
        <v>151</v>
      </c>
      <c r="H180" s="26"/>
      <c r="I180" s="26">
        <v>456</v>
      </c>
      <c r="J180" s="37"/>
    </row>
    <row r="181" spans="1:10" x14ac:dyDescent="0.25">
      <c r="A181" s="122"/>
      <c r="B181" s="32"/>
      <c r="C181" s="19"/>
      <c r="D181" s="19"/>
      <c r="E181" s="19"/>
      <c r="F181" s="19"/>
      <c r="G181" s="19"/>
      <c r="H181" s="19"/>
      <c r="I181" s="19"/>
      <c r="J181" s="37"/>
    </row>
    <row r="182" spans="1:10" x14ac:dyDescent="0.25">
      <c r="A182" s="2"/>
      <c r="B182" s="29"/>
      <c r="C182" s="26"/>
      <c r="D182" s="34">
        <f>D178+D179+D180+D181</f>
        <v>11.57</v>
      </c>
      <c r="E182" s="34">
        <f t="shared" ref="E182:H182" si="22">E178+E179+E180+E181</f>
        <v>10.55</v>
      </c>
      <c r="F182" s="34">
        <f t="shared" si="22"/>
        <v>58.129999999999995</v>
      </c>
      <c r="G182" s="34">
        <f t="shared" si="22"/>
        <v>374</v>
      </c>
      <c r="H182" s="34">
        <f t="shared" si="22"/>
        <v>2.08</v>
      </c>
      <c r="I182" s="26"/>
      <c r="J182" s="37"/>
    </row>
    <row r="183" spans="1:10" x14ac:dyDescent="0.25">
      <c r="A183" s="2" t="s">
        <v>167</v>
      </c>
      <c r="B183" s="29"/>
      <c r="C183" s="26"/>
      <c r="D183" s="34">
        <f>D167+D168+D177+D182</f>
        <v>52.82</v>
      </c>
      <c r="E183" s="34">
        <f t="shared" ref="E183:H183" si="23">E167+E168+E177+E182</f>
        <v>45.89</v>
      </c>
      <c r="F183" s="34">
        <f t="shared" si="23"/>
        <v>243.14999999999998</v>
      </c>
      <c r="G183" s="34">
        <f t="shared" si="23"/>
        <v>1576.7</v>
      </c>
      <c r="H183" s="34">
        <f t="shared" si="23"/>
        <v>16.439999999999998</v>
      </c>
      <c r="I183" s="26"/>
      <c r="J183" s="37"/>
    </row>
    <row r="184" spans="1:10" x14ac:dyDescent="0.25">
      <c r="A184" s="2"/>
      <c r="B184" s="29"/>
      <c r="C184" s="26"/>
      <c r="D184" s="26"/>
      <c r="E184" s="26"/>
      <c r="F184" s="26"/>
      <c r="G184" s="26"/>
      <c r="H184" s="26"/>
      <c r="I184" s="26"/>
      <c r="J184" s="37"/>
    </row>
    <row r="185" spans="1:10" x14ac:dyDescent="0.25">
      <c r="A185" s="2"/>
      <c r="B185" s="29"/>
      <c r="C185" s="26"/>
      <c r="D185" s="26"/>
      <c r="E185" s="26"/>
      <c r="F185" s="26"/>
      <c r="G185" s="26"/>
      <c r="H185" s="26"/>
      <c r="I185" s="26"/>
      <c r="J185" s="37"/>
    </row>
    <row r="186" spans="1:10" x14ac:dyDescent="0.25">
      <c r="B186" s="41"/>
      <c r="C186" s="37"/>
      <c r="D186" s="37"/>
      <c r="E186" s="37"/>
      <c r="F186" s="37"/>
      <c r="G186" s="37"/>
      <c r="H186" s="37"/>
      <c r="I186" s="37"/>
      <c r="J186" s="37"/>
    </row>
    <row r="187" spans="1:10" x14ac:dyDescent="0.25">
      <c r="B187" s="41"/>
      <c r="C187" s="37"/>
      <c r="D187" s="37"/>
      <c r="E187" s="37"/>
      <c r="F187" s="37"/>
      <c r="G187" s="37"/>
      <c r="H187" s="37"/>
      <c r="I187" s="37"/>
      <c r="J187" s="37"/>
    </row>
    <row r="188" spans="1:10" ht="36" customHeight="1" thickBot="1" x14ac:dyDescent="0.3">
      <c r="B188" s="41"/>
      <c r="C188" s="37"/>
      <c r="D188" s="37"/>
      <c r="E188" s="37"/>
      <c r="F188" s="37"/>
      <c r="G188" s="37"/>
      <c r="H188" s="37"/>
      <c r="I188" s="37"/>
      <c r="J188" s="37"/>
    </row>
    <row r="189" spans="1:10" ht="15.75" hidden="1" thickBot="1" x14ac:dyDescent="0.3">
      <c r="B189" s="41"/>
      <c r="C189" s="37"/>
      <c r="D189" s="37"/>
      <c r="E189" s="37"/>
      <c r="F189" s="37"/>
      <c r="G189" s="37"/>
      <c r="H189" s="37"/>
      <c r="I189" s="37"/>
      <c r="J189" s="37"/>
    </row>
    <row r="190" spans="1:10" ht="15.75" hidden="1" thickBot="1" x14ac:dyDescent="0.3">
      <c r="B190" s="41"/>
      <c r="C190" s="37"/>
      <c r="D190" s="37"/>
      <c r="E190" s="37"/>
      <c r="F190" s="37"/>
      <c r="G190" s="37"/>
      <c r="H190" s="37"/>
      <c r="I190" s="37"/>
      <c r="J190" s="37"/>
    </row>
    <row r="191" spans="1:10" ht="24.75" customHeight="1" x14ac:dyDescent="0.25">
      <c r="A191" s="2" t="s">
        <v>0</v>
      </c>
      <c r="B191" s="32" t="s">
        <v>1</v>
      </c>
      <c r="C191" s="19" t="s">
        <v>3</v>
      </c>
      <c r="D191" s="130" t="s">
        <v>117</v>
      </c>
      <c r="E191" s="131"/>
      <c r="F191" s="132"/>
      <c r="G191" s="20" t="s">
        <v>9</v>
      </c>
      <c r="H191" s="19" t="s">
        <v>11</v>
      </c>
      <c r="I191" s="20" t="s">
        <v>13</v>
      </c>
      <c r="J191" s="37"/>
    </row>
    <row r="192" spans="1:10" x14ac:dyDescent="0.25">
      <c r="A192" s="2"/>
      <c r="B192" s="49" t="s">
        <v>2</v>
      </c>
      <c r="C192" s="21"/>
      <c r="D192" s="22" t="s">
        <v>6</v>
      </c>
      <c r="E192" s="19" t="s">
        <v>7</v>
      </c>
      <c r="F192" s="23" t="s">
        <v>8</v>
      </c>
      <c r="G192" s="24" t="s">
        <v>10</v>
      </c>
      <c r="H192" s="21" t="s">
        <v>12</v>
      </c>
      <c r="I192" s="24" t="s">
        <v>14</v>
      </c>
      <c r="J192" s="37"/>
    </row>
    <row r="193" spans="1:10" x14ac:dyDescent="0.25">
      <c r="A193" s="2" t="s">
        <v>34</v>
      </c>
      <c r="B193" s="29"/>
      <c r="C193" s="26"/>
      <c r="D193" s="26"/>
      <c r="E193" s="26"/>
      <c r="F193" s="26"/>
      <c r="G193" s="26"/>
      <c r="H193" s="26"/>
      <c r="I193" s="26"/>
      <c r="J193" s="37"/>
    </row>
    <row r="194" spans="1:10" x14ac:dyDescent="0.25">
      <c r="A194" s="2" t="s">
        <v>16</v>
      </c>
      <c r="B194" s="29" t="s">
        <v>160</v>
      </c>
      <c r="C194" s="26">
        <v>205</v>
      </c>
      <c r="D194" s="26">
        <v>3.18</v>
      </c>
      <c r="E194" s="26">
        <v>3.89</v>
      </c>
      <c r="F194" s="26">
        <v>21.44</v>
      </c>
      <c r="G194" s="26">
        <v>134</v>
      </c>
      <c r="H194" s="26"/>
      <c r="I194" s="26">
        <v>199</v>
      </c>
      <c r="J194" s="37"/>
    </row>
    <row r="195" spans="1:10" x14ac:dyDescent="0.25">
      <c r="A195" s="2"/>
      <c r="B195" s="29" t="s">
        <v>21</v>
      </c>
      <c r="C195" s="26">
        <v>60</v>
      </c>
      <c r="D195" s="26">
        <v>6.68</v>
      </c>
      <c r="E195" s="26">
        <v>8.4499999999999993</v>
      </c>
      <c r="F195" s="26">
        <v>19.39</v>
      </c>
      <c r="G195" s="26">
        <v>180</v>
      </c>
      <c r="H195" s="26">
        <v>0.11</v>
      </c>
      <c r="I195" s="26">
        <v>3</v>
      </c>
      <c r="J195" s="37"/>
    </row>
    <row r="196" spans="1:10" x14ac:dyDescent="0.25">
      <c r="A196" s="2"/>
      <c r="B196" s="9" t="s">
        <v>54</v>
      </c>
      <c r="C196" s="2">
        <v>150</v>
      </c>
      <c r="D196" s="2">
        <v>2.67</v>
      </c>
      <c r="E196" s="2">
        <v>2.34</v>
      </c>
      <c r="F196" s="2">
        <v>14.31</v>
      </c>
      <c r="G196" s="2">
        <v>89</v>
      </c>
      <c r="H196" s="2">
        <v>1.2</v>
      </c>
      <c r="I196" s="2">
        <v>413</v>
      </c>
      <c r="J196" s="37"/>
    </row>
    <row r="197" spans="1:10" x14ac:dyDescent="0.25">
      <c r="A197" s="2"/>
      <c r="B197" s="29"/>
      <c r="C197" s="26"/>
      <c r="D197" s="34">
        <f>D194+D195+D196</f>
        <v>12.53</v>
      </c>
      <c r="E197" s="34">
        <f t="shared" ref="E197:H197" si="24">E194+E195+E196</f>
        <v>14.68</v>
      </c>
      <c r="F197" s="34">
        <f t="shared" si="24"/>
        <v>55.14</v>
      </c>
      <c r="G197" s="34">
        <f t="shared" si="24"/>
        <v>403</v>
      </c>
      <c r="H197" s="34">
        <f t="shared" si="24"/>
        <v>1.31</v>
      </c>
      <c r="I197" s="26"/>
      <c r="J197" s="37"/>
    </row>
    <row r="198" spans="1:10" x14ac:dyDescent="0.25">
      <c r="A198" s="2" t="s">
        <v>22</v>
      </c>
      <c r="B198" s="29" t="s">
        <v>101</v>
      </c>
      <c r="C198" s="26">
        <v>100</v>
      </c>
      <c r="D198" s="34">
        <v>1.5</v>
      </c>
      <c r="E198" s="34">
        <v>0.5</v>
      </c>
      <c r="F198" s="34">
        <v>24</v>
      </c>
      <c r="G198" s="34">
        <v>95</v>
      </c>
      <c r="H198" s="34">
        <v>10</v>
      </c>
      <c r="I198" s="26">
        <v>386</v>
      </c>
      <c r="J198" s="37"/>
    </row>
    <row r="199" spans="1:10" x14ac:dyDescent="0.25">
      <c r="A199" s="2"/>
      <c r="B199" s="29"/>
      <c r="C199" s="26"/>
      <c r="D199" s="26"/>
      <c r="E199" s="26"/>
      <c r="F199" s="26"/>
      <c r="G199" s="26"/>
      <c r="H199" s="26"/>
      <c r="I199" s="26"/>
      <c r="J199" s="37"/>
    </row>
    <row r="200" spans="1:10" x14ac:dyDescent="0.25">
      <c r="A200" s="122" t="s">
        <v>17</v>
      </c>
      <c r="B200" s="28" t="s">
        <v>98</v>
      </c>
      <c r="C200" s="26">
        <v>80</v>
      </c>
      <c r="D200" s="26">
        <v>0.72</v>
      </c>
      <c r="E200" s="26">
        <v>3.76</v>
      </c>
      <c r="F200" s="26">
        <v>4.7300000000000004</v>
      </c>
      <c r="G200" s="26">
        <v>55</v>
      </c>
      <c r="H200" s="26">
        <v>4.41</v>
      </c>
      <c r="I200" s="26">
        <v>54</v>
      </c>
      <c r="J200" s="37"/>
    </row>
    <row r="201" spans="1:10" x14ac:dyDescent="0.25">
      <c r="A201" s="122"/>
      <c r="B201" s="29" t="s">
        <v>93</v>
      </c>
      <c r="C201" s="26">
        <v>250</v>
      </c>
      <c r="D201" s="26">
        <v>1.45</v>
      </c>
      <c r="E201" s="26">
        <v>3.92</v>
      </c>
      <c r="F201" s="26">
        <v>10.19</v>
      </c>
      <c r="G201" s="26">
        <v>82</v>
      </c>
      <c r="H201" s="26">
        <v>8.23</v>
      </c>
      <c r="I201" s="26">
        <v>63</v>
      </c>
      <c r="J201" s="37"/>
    </row>
    <row r="202" spans="1:10" x14ac:dyDescent="0.25">
      <c r="A202" s="122"/>
      <c r="B202" s="28" t="s">
        <v>104</v>
      </c>
      <c r="C202" s="26">
        <v>210</v>
      </c>
      <c r="D202" s="26">
        <v>22.26</v>
      </c>
      <c r="E202" s="26">
        <v>7.73</v>
      </c>
      <c r="F202" s="26">
        <v>35.69</v>
      </c>
      <c r="G202" s="26">
        <v>301</v>
      </c>
      <c r="H202" s="26">
        <v>1.01</v>
      </c>
      <c r="I202" s="26">
        <v>321</v>
      </c>
      <c r="J202" s="37"/>
    </row>
    <row r="203" spans="1:10" x14ac:dyDescent="0.25">
      <c r="A203" s="122"/>
      <c r="B203" s="9" t="s">
        <v>109</v>
      </c>
      <c r="C203" s="2">
        <v>150</v>
      </c>
      <c r="D203" s="2">
        <v>0.8</v>
      </c>
      <c r="E203" s="2">
        <v>25.72</v>
      </c>
      <c r="F203" s="2">
        <v>106</v>
      </c>
      <c r="G203" s="2">
        <v>0.44</v>
      </c>
      <c r="H203" s="2">
        <v>0.44</v>
      </c>
      <c r="I203" s="2">
        <v>398</v>
      </c>
      <c r="J203" s="37"/>
    </row>
    <row r="204" spans="1:10" x14ac:dyDescent="0.25">
      <c r="A204" s="122"/>
      <c r="B204" s="29" t="s">
        <v>44</v>
      </c>
      <c r="C204" s="26">
        <v>40</v>
      </c>
      <c r="D204" s="26">
        <v>2.6</v>
      </c>
      <c r="E204" s="26">
        <v>0.4</v>
      </c>
      <c r="F204" s="26">
        <v>16</v>
      </c>
      <c r="G204" s="26">
        <v>76</v>
      </c>
      <c r="H204" s="26"/>
      <c r="I204" s="26"/>
      <c r="J204" s="37"/>
    </row>
    <row r="205" spans="1:10" x14ac:dyDescent="0.25">
      <c r="A205" s="122"/>
      <c r="B205" s="29" t="s">
        <v>56</v>
      </c>
      <c r="C205" s="26">
        <v>20</v>
      </c>
      <c r="D205" s="26">
        <v>1.5</v>
      </c>
      <c r="E205" s="26">
        <v>0.1</v>
      </c>
      <c r="F205" s="26">
        <v>10</v>
      </c>
      <c r="G205" s="26">
        <v>47</v>
      </c>
      <c r="H205" s="26"/>
      <c r="I205" s="26"/>
      <c r="J205" s="37"/>
    </row>
    <row r="206" spans="1:10" x14ac:dyDescent="0.25">
      <c r="A206" s="2"/>
      <c r="B206" s="29"/>
      <c r="C206" s="26"/>
      <c r="D206" s="34">
        <f>D200+D201+D202+D203+D204+D205</f>
        <v>29.330000000000002</v>
      </c>
      <c r="E206" s="34">
        <f t="shared" ref="E206:H206" si="25">E200+E201+E202+E203+E204+E205</f>
        <v>41.629999999999995</v>
      </c>
      <c r="F206" s="34">
        <f t="shared" si="25"/>
        <v>182.61</v>
      </c>
      <c r="G206" s="34">
        <f t="shared" si="25"/>
        <v>561.44000000000005</v>
      </c>
      <c r="H206" s="34">
        <f t="shared" si="25"/>
        <v>14.09</v>
      </c>
      <c r="I206" s="26"/>
      <c r="J206" s="37"/>
    </row>
    <row r="207" spans="1:10" x14ac:dyDescent="0.25">
      <c r="A207" s="2" t="s">
        <v>18</v>
      </c>
      <c r="B207" s="29" t="s">
        <v>164</v>
      </c>
      <c r="C207" s="26">
        <v>60</v>
      </c>
      <c r="D207" s="34">
        <v>0.15</v>
      </c>
      <c r="E207" s="34"/>
      <c r="F207" s="34">
        <v>0.5</v>
      </c>
      <c r="G207" s="34">
        <v>2.7</v>
      </c>
      <c r="H207" s="34"/>
      <c r="I207" s="26"/>
      <c r="J207" s="37"/>
    </row>
    <row r="208" spans="1:10" ht="24.75" x14ac:dyDescent="0.25">
      <c r="A208" s="122"/>
      <c r="B208" s="28" t="s">
        <v>113</v>
      </c>
      <c r="C208" s="26" t="s">
        <v>159</v>
      </c>
      <c r="D208" s="26">
        <v>11.6</v>
      </c>
      <c r="E208" s="26">
        <v>7.25</v>
      </c>
      <c r="F208" s="26">
        <v>23.57</v>
      </c>
      <c r="G208" s="26">
        <v>206</v>
      </c>
      <c r="H208" s="26">
        <v>26</v>
      </c>
      <c r="I208" s="26">
        <v>164</v>
      </c>
      <c r="J208" s="37"/>
    </row>
    <row r="209" spans="1:10" x14ac:dyDescent="0.25">
      <c r="A209" s="122"/>
      <c r="B209" s="29" t="s">
        <v>56</v>
      </c>
      <c r="C209" s="26">
        <v>20</v>
      </c>
      <c r="D209" s="26">
        <v>1.5</v>
      </c>
      <c r="E209" s="26">
        <v>0.1</v>
      </c>
      <c r="F209" s="26">
        <v>10</v>
      </c>
      <c r="G209" s="26">
        <v>47</v>
      </c>
      <c r="H209" s="26"/>
      <c r="I209" s="26"/>
      <c r="J209" s="37"/>
    </row>
    <row r="210" spans="1:10" x14ac:dyDescent="0.25">
      <c r="A210" s="122"/>
      <c r="B210" s="9" t="s">
        <v>52</v>
      </c>
      <c r="C210" s="2">
        <v>180</v>
      </c>
      <c r="D210" s="2">
        <v>5.22</v>
      </c>
      <c r="E210" s="2">
        <v>4.5</v>
      </c>
      <c r="F210" s="2">
        <v>7.56</v>
      </c>
      <c r="G210" s="2">
        <v>92</v>
      </c>
      <c r="H210" s="2"/>
      <c r="I210" s="2">
        <v>92</v>
      </c>
      <c r="J210" s="37"/>
    </row>
    <row r="211" spans="1:10" x14ac:dyDescent="0.25">
      <c r="A211" s="122"/>
      <c r="B211" s="29" t="s">
        <v>69</v>
      </c>
      <c r="C211" s="26">
        <v>30</v>
      </c>
      <c r="D211" s="26">
        <v>1.4</v>
      </c>
      <c r="E211" s="26">
        <v>5.6</v>
      </c>
      <c r="F211" s="26">
        <v>12.6</v>
      </c>
      <c r="G211" s="26">
        <v>84</v>
      </c>
      <c r="H211" s="19"/>
      <c r="I211" s="19"/>
      <c r="J211" s="37"/>
    </row>
    <row r="212" spans="1:10" x14ac:dyDescent="0.25">
      <c r="A212" s="2"/>
      <c r="B212" s="29"/>
      <c r="C212" s="26"/>
      <c r="D212" s="34">
        <f>D208+D209+D210+D211+D207</f>
        <v>19.869999999999997</v>
      </c>
      <c r="E212" s="34">
        <f t="shared" ref="E212:H212" si="26">E208+E209+E210+E211+E207</f>
        <v>17.45</v>
      </c>
      <c r="F212" s="34">
        <f t="shared" si="26"/>
        <v>54.230000000000004</v>
      </c>
      <c r="G212" s="34">
        <f t="shared" si="26"/>
        <v>431.7</v>
      </c>
      <c r="H212" s="34">
        <f t="shared" si="26"/>
        <v>26</v>
      </c>
      <c r="I212" s="26"/>
      <c r="J212" s="37"/>
    </row>
    <row r="213" spans="1:10" x14ac:dyDescent="0.25">
      <c r="A213" s="2" t="s">
        <v>167</v>
      </c>
      <c r="B213" s="29"/>
      <c r="C213" s="26"/>
      <c r="D213" s="34">
        <f>D197+D198+D206+D212</f>
        <v>63.23</v>
      </c>
      <c r="E213" s="34">
        <f t="shared" ref="E213:H213" si="27">E197+E198+E206+E212</f>
        <v>74.259999999999991</v>
      </c>
      <c r="F213" s="34">
        <f t="shared" si="27"/>
        <v>315.98</v>
      </c>
      <c r="G213" s="34">
        <f t="shared" si="27"/>
        <v>1491.14</v>
      </c>
      <c r="H213" s="34">
        <f t="shared" si="27"/>
        <v>51.4</v>
      </c>
      <c r="I213" s="26"/>
      <c r="J213" s="37"/>
    </row>
    <row r="214" spans="1:10" x14ac:dyDescent="0.25">
      <c r="A214" s="2"/>
      <c r="B214" s="29"/>
      <c r="C214" s="26"/>
      <c r="D214" s="26"/>
      <c r="E214" s="26"/>
      <c r="F214" s="26"/>
      <c r="G214" s="26"/>
      <c r="H214" s="26"/>
      <c r="I214" s="26"/>
      <c r="J214" s="37"/>
    </row>
    <row r="215" spans="1:10" x14ac:dyDescent="0.25">
      <c r="B215" s="41"/>
      <c r="C215" s="37"/>
      <c r="D215" s="37"/>
      <c r="E215" s="37"/>
      <c r="F215" s="37"/>
      <c r="G215" s="37"/>
      <c r="H215" s="37"/>
      <c r="I215" s="37"/>
      <c r="J215" s="37"/>
    </row>
    <row r="216" spans="1:10" x14ac:dyDescent="0.25">
      <c r="B216" s="41"/>
      <c r="C216" s="37"/>
      <c r="D216" s="37"/>
      <c r="E216" s="37"/>
      <c r="F216" s="37"/>
      <c r="G216" s="37"/>
      <c r="H216" s="37"/>
      <c r="I216" s="37"/>
      <c r="J216" s="37"/>
    </row>
    <row r="217" spans="1:10" x14ac:dyDescent="0.25">
      <c r="B217" s="41"/>
      <c r="C217" s="37"/>
      <c r="D217" s="37"/>
      <c r="E217" s="37"/>
      <c r="F217" s="37"/>
      <c r="G217" s="37"/>
      <c r="H217" s="37"/>
      <c r="I217" s="37"/>
      <c r="J217" s="37"/>
    </row>
    <row r="218" spans="1:10" x14ac:dyDescent="0.25">
      <c r="B218" s="41"/>
      <c r="C218" s="37"/>
      <c r="D218" s="37"/>
      <c r="E218" s="37"/>
      <c r="F218" s="37"/>
      <c r="G218" s="37"/>
      <c r="H218" s="37"/>
      <c r="I218" s="37"/>
      <c r="J218" s="37"/>
    </row>
    <row r="219" spans="1:10" x14ac:dyDescent="0.25">
      <c r="B219" s="41"/>
      <c r="C219" s="37"/>
      <c r="D219" s="37"/>
      <c r="E219" s="37"/>
      <c r="F219" s="37"/>
      <c r="G219" s="37"/>
      <c r="H219" s="37"/>
      <c r="I219" s="37"/>
      <c r="J219" s="37"/>
    </row>
    <row r="220" spans="1:10" x14ac:dyDescent="0.25">
      <c r="B220" s="41"/>
      <c r="C220" s="37"/>
      <c r="D220" s="37"/>
      <c r="E220" s="37"/>
      <c r="F220" s="37"/>
      <c r="G220" s="37"/>
      <c r="H220" s="37"/>
      <c r="I220" s="37"/>
      <c r="J220" s="37"/>
    </row>
    <row r="221" spans="1:10" x14ac:dyDescent="0.25">
      <c r="B221" s="41"/>
      <c r="C221" s="37"/>
      <c r="D221" s="37"/>
      <c r="E221" s="37"/>
      <c r="F221" s="37"/>
      <c r="G221" s="37"/>
      <c r="H221" s="37"/>
      <c r="I221" s="37"/>
      <c r="J221" s="37"/>
    </row>
    <row r="222" spans="1:10" ht="22.5" customHeight="1" thickBot="1" x14ac:dyDescent="0.3">
      <c r="B222" s="41"/>
      <c r="C222" s="37"/>
      <c r="D222" s="37"/>
      <c r="E222" s="37"/>
      <c r="F222" s="37"/>
      <c r="G222" s="37"/>
      <c r="H222" s="37"/>
      <c r="I222" s="37"/>
      <c r="J222" s="37"/>
    </row>
    <row r="223" spans="1:10" ht="15.75" hidden="1" thickBot="1" x14ac:dyDescent="0.3">
      <c r="B223" s="41"/>
      <c r="C223" s="37"/>
      <c r="D223" s="37"/>
      <c r="E223" s="37"/>
      <c r="F223" s="37"/>
      <c r="G223" s="37"/>
      <c r="H223" s="37"/>
      <c r="I223" s="37"/>
      <c r="J223" s="37"/>
    </row>
    <row r="224" spans="1:10" x14ac:dyDescent="0.25">
      <c r="A224" s="6" t="s">
        <v>0</v>
      </c>
      <c r="B224" s="40" t="s">
        <v>1</v>
      </c>
      <c r="C224" s="19" t="s">
        <v>3</v>
      </c>
      <c r="D224" s="130" t="s">
        <v>117</v>
      </c>
      <c r="E224" s="131"/>
      <c r="F224" s="132"/>
      <c r="G224" s="20" t="s">
        <v>9</v>
      </c>
      <c r="H224" s="19" t="s">
        <v>11</v>
      </c>
      <c r="I224" s="20" t="s">
        <v>13</v>
      </c>
      <c r="J224" s="37"/>
    </row>
    <row r="225" spans="1:10" x14ac:dyDescent="0.25">
      <c r="A225" s="2"/>
      <c r="B225" s="49" t="s">
        <v>2</v>
      </c>
      <c r="C225" s="21"/>
      <c r="D225" s="22" t="s">
        <v>6</v>
      </c>
      <c r="E225" s="19" t="s">
        <v>7</v>
      </c>
      <c r="F225" s="23" t="s">
        <v>8</v>
      </c>
      <c r="G225" s="24" t="s">
        <v>10</v>
      </c>
      <c r="H225" s="21" t="s">
        <v>12</v>
      </c>
      <c r="I225" s="24" t="s">
        <v>14</v>
      </c>
      <c r="J225" s="37"/>
    </row>
    <row r="226" spans="1:10" x14ac:dyDescent="0.25">
      <c r="A226" s="2" t="s">
        <v>36</v>
      </c>
      <c r="B226" s="42"/>
      <c r="C226" s="25"/>
      <c r="D226" s="25"/>
      <c r="E226" s="25"/>
      <c r="F226" s="25"/>
      <c r="G226" s="25"/>
      <c r="H226" s="25"/>
      <c r="I226" s="25"/>
      <c r="J226" s="37"/>
    </row>
    <row r="227" spans="1:10" x14ac:dyDescent="0.25">
      <c r="A227" s="122" t="s">
        <v>16</v>
      </c>
      <c r="B227" s="28" t="s">
        <v>115</v>
      </c>
      <c r="C227" s="26">
        <v>80</v>
      </c>
      <c r="D227" s="26">
        <v>0.72</v>
      </c>
      <c r="E227" s="26">
        <v>3.76</v>
      </c>
      <c r="F227" s="26">
        <v>4.7300000000000004</v>
      </c>
      <c r="G227" s="26">
        <v>55</v>
      </c>
      <c r="H227" s="26">
        <v>4.41</v>
      </c>
      <c r="I227" s="26">
        <v>54</v>
      </c>
      <c r="J227" s="37"/>
    </row>
    <row r="228" spans="1:10" x14ac:dyDescent="0.25">
      <c r="A228" s="122"/>
      <c r="B228" s="29" t="s">
        <v>112</v>
      </c>
      <c r="C228" s="26">
        <v>85</v>
      </c>
      <c r="D228" s="26">
        <v>6.52</v>
      </c>
      <c r="E228" s="26">
        <v>8.07</v>
      </c>
      <c r="F228" s="26">
        <v>8.41</v>
      </c>
      <c r="G228" s="26">
        <v>132</v>
      </c>
      <c r="H228" s="26">
        <v>0.7</v>
      </c>
      <c r="I228" s="26">
        <v>233</v>
      </c>
      <c r="J228" s="37"/>
    </row>
    <row r="229" spans="1:10" x14ac:dyDescent="0.25">
      <c r="A229" s="122"/>
      <c r="B229" s="29" t="s">
        <v>120</v>
      </c>
      <c r="C229" s="26">
        <v>32</v>
      </c>
      <c r="D229" s="26">
        <v>4.75</v>
      </c>
      <c r="E229" s="26">
        <v>2.97</v>
      </c>
      <c r="F229" s="26">
        <v>9.69</v>
      </c>
      <c r="G229" s="26">
        <v>84</v>
      </c>
      <c r="H229" s="26">
        <v>0.24</v>
      </c>
      <c r="I229" s="26">
        <v>4</v>
      </c>
      <c r="J229" s="37"/>
    </row>
    <row r="230" spans="1:10" x14ac:dyDescent="0.25">
      <c r="A230" s="122"/>
      <c r="B230" s="29" t="s">
        <v>145</v>
      </c>
      <c r="C230" s="26">
        <v>180</v>
      </c>
      <c r="D230" s="26">
        <v>5.22</v>
      </c>
      <c r="E230" s="26">
        <v>4.5</v>
      </c>
      <c r="F230" s="26">
        <v>7.2</v>
      </c>
      <c r="G230" s="26">
        <v>90</v>
      </c>
      <c r="H230" s="26">
        <v>1.26</v>
      </c>
      <c r="I230" s="26">
        <v>420</v>
      </c>
      <c r="J230" s="37"/>
    </row>
    <row r="231" spans="1:10" x14ac:dyDescent="0.25">
      <c r="A231" s="122"/>
      <c r="B231" s="29"/>
      <c r="C231" s="26"/>
      <c r="D231" s="34">
        <f>D227+D228+D229+D230</f>
        <v>17.209999999999997</v>
      </c>
      <c r="E231" s="34">
        <f t="shared" ref="E231:H231" si="28">E227+E228+E229+E230</f>
        <v>19.3</v>
      </c>
      <c r="F231" s="34">
        <f t="shared" si="28"/>
        <v>30.029999999999998</v>
      </c>
      <c r="G231" s="34">
        <f t="shared" si="28"/>
        <v>361</v>
      </c>
      <c r="H231" s="34">
        <f t="shared" si="28"/>
        <v>6.61</v>
      </c>
      <c r="I231" s="26"/>
      <c r="J231" s="37"/>
    </row>
    <row r="232" spans="1:10" x14ac:dyDescent="0.25">
      <c r="A232" s="2" t="s">
        <v>22</v>
      </c>
      <c r="B232" s="29" t="s">
        <v>64</v>
      </c>
      <c r="C232" s="26">
        <v>180</v>
      </c>
      <c r="D232" s="34">
        <v>0.75</v>
      </c>
      <c r="E232" s="34"/>
      <c r="F232" s="34">
        <v>16.149999999999999</v>
      </c>
      <c r="G232" s="34">
        <v>64</v>
      </c>
      <c r="H232" s="34">
        <v>3</v>
      </c>
      <c r="I232" s="26">
        <v>418</v>
      </c>
      <c r="J232" s="37"/>
    </row>
    <row r="233" spans="1:10" x14ac:dyDescent="0.25">
      <c r="A233" s="122" t="s">
        <v>17</v>
      </c>
      <c r="B233" s="9" t="s">
        <v>158</v>
      </c>
      <c r="C233" s="2">
        <v>60</v>
      </c>
      <c r="D233" s="2">
        <v>0.7</v>
      </c>
      <c r="E233" s="2"/>
      <c r="F233" s="2">
        <v>1.4</v>
      </c>
      <c r="G233" s="2">
        <v>8</v>
      </c>
      <c r="H233" s="2"/>
      <c r="I233" s="2"/>
      <c r="J233" s="37"/>
    </row>
    <row r="234" spans="1:10" ht="24.75" x14ac:dyDescent="0.25">
      <c r="A234" s="122"/>
      <c r="B234" s="28" t="s">
        <v>91</v>
      </c>
      <c r="C234" s="26">
        <v>250</v>
      </c>
      <c r="D234" s="26">
        <v>2.68</v>
      </c>
      <c r="E234" s="26">
        <v>2.84</v>
      </c>
      <c r="F234" s="26">
        <v>17.14</v>
      </c>
      <c r="G234" s="26">
        <v>105</v>
      </c>
      <c r="H234" s="26">
        <v>8.25</v>
      </c>
      <c r="I234" s="26">
        <v>88</v>
      </c>
      <c r="J234" s="37"/>
    </row>
    <row r="235" spans="1:10" x14ac:dyDescent="0.25">
      <c r="A235" s="122"/>
      <c r="B235" s="29" t="s">
        <v>57</v>
      </c>
      <c r="C235" s="26">
        <v>60</v>
      </c>
      <c r="D235" s="26">
        <v>7.05</v>
      </c>
      <c r="E235" s="26">
        <v>7.91</v>
      </c>
      <c r="F235" s="26">
        <v>5.83</v>
      </c>
      <c r="G235" s="26">
        <v>123</v>
      </c>
      <c r="H235" s="26">
        <v>7.0000000000000007E-2</v>
      </c>
      <c r="I235" s="26">
        <v>298</v>
      </c>
      <c r="J235" s="37"/>
    </row>
    <row r="236" spans="1:10" x14ac:dyDescent="0.25">
      <c r="A236" s="122"/>
      <c r="B236" s="29" t="s">
        <v>107</v>
      </c>
      <c r="C236" s="26">
        <v>150</v>
      </c>
      <c r="D236" s="26">
        <v>3.06</v>
      </c>
      <c r="E236" s="26">
        <v>4.8</v>
      </c>
      <c r="F236" s="26">
        <v>20.43</v>
      </c>
      <c r="G236" s="26">
        <v>137</v>
      </c>
      <c r="H236" s="26">
        <v>18.100000000000001</v>
      </c>
      <c r="I236" s="26">
        <v>339</v>
      </c>
      <c r="J236" s="37"/>
    </row>
    <row r="237" spans="1:10" x14ac:dyDescent="0.25">
      <c r="A237" s="122"/>
      <c r="B237" s="29" t="s">
        <v>67</v>
      </c>
      <c r="C237" s="26">
        <v>180</v>
      </c>
      <c r="D237" s="26">
        <v>0.14000000000000001</v>
      </c>
      <c r="E237" s="26">
        <v>0.11</v>
      </c>
      <c r="F237" s="26">
        <v>21.49</v>
      </c>
      <c r="G237" s="26">
        <v>73</v>
      </c>
      <c r="H237" s="26">
        <v>1.55</v>
      </c>
      <c r="I237" s="26">
        <v>391</v>
      </c>
      <c r="J237" s="37"/>
    </row>
    <row r="238" spans="1:10" x14ac:dyDescent="0.25">
      <c r="A238" s="122"/>
      <c r="B238" s="29" t="s">
        <v>44</v>
      </c>
      <c r="C238" s="26">
        <v>40</v>
      </c>
      <c r="D238" s="26">
        <v>2.6</v>
      </c>
      <c r="E238" s="26">
        <v>0.4</v>
      </c>
      <c r="F238" s="26">
        <v>16</v>
      </c>
      <c r="G238" s="26">
        <v>76</v>
      </c>
      <c r="H238" s="26"/>
      <c r="I238" s="26"/>
      <c r="J238" s="37"/>
    </row>
    <row r="239" spans="1:10" x14ac:dyDescent="0.25">
      <c r="A239" s="122"/>
      <c r="B239" s="29" t="s">
        <v>56</v>
      </c>
      <c r="C239" s="26">
        <v>20</v>
      </c>
      <c r="D239" s="26">
        <v>1.5</v>
      </c>
      <c r="E239" s="26">
        <v>0.1</v>
      </c>
      <c r="F239" s="26">
        <v>10</v>
      </c>
      <c r="G239" s="26">
        <v>47</v>
      </c>
      <c r="H239" s="26"/>
      <c r="I239" s="26"/>
      <c r="J239" s="37"/>
    </row>
    <row r="240" spans="1:10" x14ac:dyDescent="0.25">
      <c r="A240" s="122"/>
      <c r="B240" s="29"/>
      <c r="C240" s="26"/>
      <c r="D240" s="26"/>
      <c r="E240" s="26"/>
      <c r="F240" s="26"/>
      <c r="G240" s="26"/>
      <c r="H240" s="26"/>
      <c r="I240" s="26"/>
      <c r="J240" s="37"/>
    </row>
    <row r="241" spans="1:10" x14ac:dyDescent="0.25">
      <c r="A241" s="2"/>
      <c r="B241" s="29"/>
      <c r="C241" s="26"/>
      <c r="D241" s="34">
        <f>D233+D234+D235+D236+D237+D238+D239+D240</f>
        <v>17.73</v>
      </c>
      <c r="E241" s="34">
        <f t="shared" ref="E241:H241" si="29">E233+E234+E235+E236+E237+E238+E239+E240</f>
        <v>16.16</v>
      </c>
      <c r="F241" s="34">
        <f t="shared" si="29"/>
        <v>92.289999999999992</v>
      </c>
      <c r="G241" s="34">
        <f t="shared" si="29"/>
        <v>569</v>
      </c>
      <c r="H241" s="34">
        <f t="shared" si="29"/>
        <v>27.970000000000002</v>
      </c>
      <c r="I241" s="26"/>
      <c r="J241" s="37"/>
    </row>
    <row r="242" spans="1:10" x14ac:dyDescent="0.25">
      <c r="A242" s="122" t="s">
        <v>18</v>
      </c>
      <c r="B242" s="29" t="s">
        <v>60</v>
      </c>
      <c r="C242" s="26" t="s">
        <v>70</v>
      </c>
      <c r="D242" s="26">
        <v>5.56</v>
      </c>
      <c r="E242" s="26">
        <v>5.16</v>
      </c>
      <c r="F242" s="26">
        <v>18.350000000000001</v>
      </c>
      <c r="G242" s="26">
        <v>142</v>
      </c>
      <c r="H242" s="26">
        <v>0.91</v>
      </c>
      <c r="I242" s="26">
        <v>101</v>
      </c>
      <c r="J242" s="37"/>
    </row>
    <row r="243" spans="1:10" x14ac:dyDescent="0.25">
      <c r="A243" s="122"/>
      <c r="B243" s="29" t="s">
        <v>111</v>
      </c>
      <c r="C243" s="26">
        <v>50</v>
      </c>
      <c r="D243" s="26">
        <v>3.39</v>
      </c>
      <c r="E243" s="26">
        <v>6.98</v>
      </c>
      <c r="F243" s="26">
        <v>26.07</v>
      </c>
      <c r="G243" s="26">
        <v>181</v>
      </c>
      <c r="H243" s="26"/>
      <c r="I243" s="26">
        <v>453</v>
      </c>
      <c r="J243" s="37"/>
    </row>
    <row r="244" spans="1:10" x14ac:dyDescent="0.25">
      <c r="A244" s="122"/>
      <c r="B244" s="9" t="s">
        <v>48</v>
      </c>
      <c r="C244" s="2">
        <v>180</v>
      </c>
      <c r="D244" s="2">
        <v>3.67</v>
      </c>
      <c r="E244" s="2">
        <v>3.19</v>
      </c>
      <c r="F244" s="2">
        <v>15.82</v>
      </c>
      <c r="G244" s="2">
        <v>107</v>
      </c>
      <c r="H244" s="2">
        <v>1.43</v>
      </c>
      <c r="I244" s="2">
        <v>416</v>
      </c>
      <c r="J244" s="37"/>
    </row>
    <row r="245" spans="1:10" x14ac:dyDescent="0.25">
      <c r="A245" s="122"/>
      <c r="B245" s="32"/>
      <c r="C245" s="19"/>
      <c r="D245" s="36">
        <f>D242+D243+D244</f>
        <v>12.62</v>
      </c>
      <c r="E245" s="36">
        <f t="shared" ref="E245:H245" si="30">E242+E243+E244</f>
        <v>15.33</v>
      </c>
      <c r="F245" s="36">
        <f t="shared" si="30"/>
        <v>60.24</v>
      </c>
      <c r="G245" s="36">
        <f t="shared" si="30"/>
        <v>430</v>
      </c>
      <c r="H245" s="36">
        <f t="shared" si="30"/>
        <v>2.34</v>
      </c>
      <c r="I245" s="19"/>
      <c r="J245" s="37"/>
    </row>
    <row r="246" spans="1:10" x14ac:dyDescent="0.25">
      <c r="A246" s="2"/>
      <c r="B246" s="29"/>
      <c r="C246" s="26"/>
      <c r="D246" s="26"/>
      <c r="E246" s="26"/>
      <c r="F246" s="26"/>
      <c r="G246" s="26"/>
      <c r="H246" s="26"/>
      <c r="I246" s="26"/>
      <c r="J246" s="37"/>
    </row>
    <row r="247" spans="1:10" x14ac:dyDescent="0.25">
      <c r="A247" s="2" t="s">
        <v>167</v>
      </c>
      <c r="B247" s="29"/>
      <c r="C247" s="26"/>
      <c r="D247" s="34">
        <f>D231+D232+D241+D245</f>
        <v>48.309999999999995</v>
      </c>
      <c r="E247" s="34">
        <f t="shared" ref="E247:H247" si="31">E231+E232+E241+E245</f>
        <v>50.79</v>
      </c>
      <c r="F247" s="34">
        <f t="shared" si="31"/>
        <v>198.70999999999998</v>
      </c>
      <c r="G247" s="34">
        <f t="shared" si="31"/>
        <v>1424</v>
      </c>
      <c r="H247" s="34">
        <f t="shared" si="31"/>
        <v>39.92</v>
      </c>
      <c r="I247" s="26"/>
      <c r="J247" s="37"/>
    </row>
    <row r="248" spans="1:10" x14ac:dyDescent="0.25">
      <c r="B248" s="41"/>
      <c r="C248" s="37"/>
      <c r="D248" s="37"/>
      <c r="E248" s="37"/>
      <c r="F248" s="37"/>
      <c r="G248" s="37"/>
      <c r="H248" s="37"/>
      <c r="I248" s="37"/>
      <c r="J248" s="37"/>
    </row>
    <row r="249" spans="1:10" x14ac:dyDescent="0.25">
      <c r="B249" s="41"/>
      <c r="C249" s="37"/>
      <c r="D249" s="37"/>
      <c r="E249" s="37"/>
      <c r="F249" s="37"/>
      <c r="G249" s="37"/>
      <c r="H249" s="37"/>
      <c r="I249" s="37"/>
      <c r="J249" s="37"/>
    </row>
    <row r="250" spans="1:10" x14ac:dyDescent="0.25">
      <c r="B250" s="41"/>
      <c r="C250" s="37"/>
      <c r="D250" s="37"/>
      <c r="E250" s="37"/>
      <c r="F250" s="37"/>
      <c r="G250" s="37"/>
      <c r="H250" s="37"/>
      <c r="I250" s="37"/>
      <c r="J250" s="37"/>
    </row>
    <row r="251" spans="1:10" x14ac:dyDescent="0.25">
      <c r="B251" s="41"/>
      <c r="C251" s="37"/>
      <c r="D251" s="37"/>
      <c r="E251" s="37"/>
      <c r="F251" s="37"/>
      <c r="G251" s="37"/>
      <c r="H251" s="37"/>
      <c r="I251" s="37"/>
      <c r="J251" s="37"/>
    </row>
    <row r="252" spans="1:10" x14ac:dyDescent="0.25">
      <c r="B252" s="41"/>
      <c r="C252" s="37"/>
      <c r="D252" s="37"/>
      <c r="E252" s="37"/>
      <c r="F252" s="37"/>
      <c r="G252" s="37"/>
      <c r="H252" s="37"/>
      <c r="I252" s="37"/>
      <c r="J252" s="37"/>
    </row>
    <row r="253" spans="1:10" x14ac:dyDescent="0.25">
      <c r="B253" s="41"/>
      <c r="C253" s="37"/>
      <c r="D253" s="37"/>
      <c r="E253" s="37"/>
      <c r="F253" s="37"/>
      <c r="G253" s="37"/>
      <c r="H253" s="37"/>
      <c r="I253" s="37"/>
      <c r="J253" s="37"/>
    </row>
    <row r="254" spans="1:10" x14ac:dyDescent="0.25">
      <c r="B254" s="41"/>
      <c r="C254" s="37"/>
      <c r="D254" s="37"/>
      <c r="E254" s="37"/>
      <c r="F254" s="37"/>
      <c r="G254" s="37"/>
      <c r="H254" s="37"/>
      <c r="I254" s="37"/>
      <c r="J254" s="37"/>
    </row>
    <row r="255" spans="1:10" ht="15.75" thickBot="1" x14ac:dyDescent="0.3">
      <c r="B255" s="41"/>
      <c r="C255" s="37"/>
      <c r="D255" s="37"/>
      <c r="E255" s="37"/>
      <c r="F255" s="37"/>
      <c r="G255" s="37"/>
      <c r="H255" s="37"/>
      <c r="I255" s="37"/>
      <c r="J255" s="37"/>
    </row>
    <row r="256" spans="1:10" x14ac:dyDescent="0.25">
      <c r="A256" s="2" t="s">
        <v>0</v>
      </c>
      <c r="B256" s="32" t="s">
        <v>1</v>
      </c>
      <c r="C256" s="19" t="s">
        <v>3</v>
      </c>
      <c r="D256" s="130" t="s">
        <v>117</v>
      </c>
      <c r="E256" s="131"/>
      <c r="F256" s="132"/>
      <c r="G256" s="20" t="s">
        <v>9</v>
      </c>
      <c r="H256" s="19" t="s">
        <v>11</v>
      </c>
      <c r="I256" s="20" t="s">
        <v>13</v>
      </c>
      <c r="J256" s="37"/>
    </row>
    <row r="257" spans="1:10" x14ac:dyDescent="0.25">
      <c r="A257" s="2"/>
      <c r="B257" s="49" t="s">
        <v>2</v>
      </c>
      <c r="C257" s="21"/>
      <c r="D257" s="22" t="s">
        <v>6</v>
      </c>
      <c r="E257" s="19" t="s">
        <v>7</v>
      </c>
      <c r="F257" s="23" t="s">
        <v>8</v>
      </c>
      <c r="G257" s="24" t="s">
        <v>10</v>
      </c>
      <c r="H257" s="21" t="s">
        <v>12</v>
      </c>
      <c r="I257" s="24" t="s">
        <v>14</v>
      </c>
      <c r="J257" s="37"/>
    </row>
    <row r="258" spans="1:10" x14ac:dyDescent="0.25">
      <c r="A258" s="2" t="s">
        <v>38</v>
      </c>
      <c r="B258" s="42"/>
      <c r="C258" s="25"/>
      <c r="D258" s="25"/>
      <c r="E258" s="25"/>
      <c r="F258" s="25"/>
      <c r="G258" s="25"/>
      <c r="H258" s="25"/>
      <c r="I258" s="25"/>
      <c r="J258" s="37"/>
    </row>
    <row r="259" spans="1:10" x14ac:dyDescent="0.25">
      <c r="A259" s="122" t="s">
        <v>16</v>
      </c>
      <c r="B259" s="29" t="s">
        <v>160</v>
      </c>
      <c r="C259" s="26">
        <v>205</v>
      </c>
      <c r="D259" s="26">
        <v>3.18</v>
      </c>
      <c r="E259" s="26">
        <v>3.89</v>
      </c>
      <c r="F259" s="26">
        <v>21.44</v>
      </c>
      <c r="G259" s="26">
        <v>134</v>
      </c>
      <c r="H259" s="26"/>
      <c r="I259" s="26">
        <v>199</v>
      </c>
      <c r="J259" s="37"/>
    </row>
    <row r="260" spans="1:10" x14ac:dyDescent="0.25">
      <c r="A260" s="122"/>
      <c r="B260" s="29" t="s">
        <v>106</v>
      </c>
      <c r="C260" s="26">
        <v>60</v>
      </c>
      <c r="D260" s="26">
        <v>6.68</v>
      </c>
      <c r="E260" s="26">
        <v>8.4499999999999993</v>
      </c>
      <c r="F260" s="26">
        <v>19.39</v>
      </c>
      <c r="G260" s="26">
        <v>180</v>
      </c>
      <c r="H260" s="26">
        <v>0.11</v>
      </c>
      <c r="I260" s="26">
        <v>3</v>
      </c>
      <c r="J260" s="37"/>
    </row>
    <row r="261" spans="1:10" x14ac:dyDescent="0.25">
      <c r="A261" s="122"/>
      <c r="B261" s="32" t="s">
        <v>45</v>
      </c>
      <c r="C261" s="19" t="s">
        <v>88</v>
      </c>
      <c r="D261" s="19">
        <v>0.12</v>
      </c>
      <c r="E261" s="19">
        <v>0.02</v>
      </c>
      <c r="F261" s="19">
        <v>10.199999999999999</v>
      </c>
      <c r="G261" s="19">
        <v>41</v>
      </c>
      <c r="H261" s="19">
        <v>2.83</v>
      </c>
      <c r="I261" s="19">
        <v>412</v>
      </c>
      <c r="J261" s="37"/>
    </row>
    <row r="262" spans="1:10" x14ac:dyDescent="0.25">
      <c r="A262" s="122"/>
      <c r="B262" s="29"/>
      <c r="C262" s="26"/>
      <c r="D262" s="34">
        <f>D259+D260+D261</f>
        <v>9.9799999999999986</v>
      </c>
      <c r="E262" s="34">
        <f t="shared" ref="E262:H262" si="32">E259+E260+E261</f>
        <v>12.36</v>
      </c>
      <c r="F262" s="34">
        <f t="shared" si="32"/>
        <v>51.03</v>
      </c>
      <c r="G262" s="34">
        <f t="shared" si="32"/>
        <v>355</v>
      </c>
      <c r="H262" s="34">
        <f t="shared" si="32"/>
        <v>2.94</v>
      </c>
      <c r="I262" s="26"/>
      <c r="J262" s="37"/>
    </row>
    <row r="263" spans="1:10" x14ac:dyDescent="0.25">
      <c r="A263" s="2" t="s">
        <v>22</v>
      </c>
      <c r="B263" s="43" t="s">
        <v>101</v>
      </c>
      <c r="C263" s="39">
        <v>100</v>
      </c>
      <c r="D263" s="44">
        <v>1.5</v>
      </c>
      <c r="E263" s="44">
        <v>0.5</v>
      </c>
      <c r="F263" s="44">
        <v>24</v>
      </c>
      <c r="G263" s="44">
        <v>95</v>
      </c>
      <c r="H263" s="44">
        <v>10</v>
      </c>
      <c r="I263" s="39">
        <v>386</v>
      </c>
      <c r="J263" s="37"/>
    </row>
    <row r="264" spans="1:10" x14ac:dyDescent="0.25">
      <c r="A264" s="122" t="s">
        <v>17</v>
      </c>
      <c r="B264" s="9" t="s">
        <v>164</v>
      </c>
      <c r="C264" s="2">
        <v>60</v>
      </c>
      <c r="D264" s="2">
        <v>0.15</v>
      </c>
      <c r="E264" s="2"/>
      <c r="F264" s="2">
        <v>0.5</v>
      </c>
      <c r="G264" s="2">
        <v>2.7</v>
      </c>
      <c r="H264" s="26"/>
      <c r="I264" s="26"/>
      <c r="J264" s="37"/>
    </row>
    <row r="265" spans="1:10" x14ac:dyDescent="0.25">
      <c r="A265" s="122"/>
      <c r="B265" s="28" t="s">
        <v>162</v>
      </c>
      <c r="C265" s="26">
        <v>250</v>
      </c>
      <c r="D265" s="26">
        <v>8.6</v>
      </c>
      <c r="E265" s="26">
        <v>0.35</v>
      </c>
      <c r="F265" s="26">
        <v>14.33</v>
      </c>
      <c r="G265" s="26">
        <v>167</v>
      </c>
      <c r="H265" s="26">
        <v>9.1</v>
      </c>
      <c r="I265" s="26">
        <v>95</v>
      </c>
      <c r="J265" s="37"/>
    </row>
    <row r="266" spans="1:10" x14ac:dyDescent="0.25">
      <c r="A266" s="122"/>
      <c r="B266" s="29" t="s">
        <v>110</v>
      </c>
      <c r="C266" s="26">
        <v>160</v>
      </c>
      <c r="D266" s="26">
        <v>13.45</v>
      </c>
      <c r="E266" s="26">
        <v>8.5</v>
      </c>
      <c r="F266" s="26">
        <v>19.54</v>
      </c>
      <c r="G266" s="26">
        <v>208</v>
      </c>
      <c r="H266" s="26">
        <v>20.3</v>
      </c>
      <c r="I266" s="26">
        <v>314</v>
      </c>
      <c r="J266" s="37"/>
    </row>
    <row r="267" spans="1:10" x14ac:dyDescent="0.25">
      <c r="A267" s="122"/>
      <c r="B267" s="29" t="s">
        <v>49</v>
      </c>
      <c r="C267" s="26">
        <v>180</v>
      </c>
      <c r="D267" s="26">
        <v>7.0000000000000007E-2</v>
      </c>
      <c r="E267" s="26"/>
      <c r="F267" s="26">
        <v>20.03</v>
      </c>
      <c r="G267" s="26">
        <v>80</v>
      </c>
      <c r="H267" s="26">
        <v>0.06</v>
      </c>
      <c r="I267" s="26">
        <v>401</v>
      </c>
      <c r="J267" s="37"/>
    </row>
    <row r="268" spans="1:10" x14ac:dyDescent="0.25">
      <c r="A268" s="122"/>
      <c r="B268" s="29" t="s">
        <v>44</v>
      </c>
      <c r="C268" s="26">
        <v>40</v>
      </c>
      <c r="D268" s="26">
        <v>2.6</v>
      </c>
      <c r="E268" s="26">
        <v>0.4</v>
      </c>
      <c r="F268" s="26">
        <v>16</v>
      </c>
      <c r="G268" s="26">
        <v>76</v>
      </c>
      <c r="H268" s="26"/>
      <c r="I268" s="26"/>
      <c r="J268" s="37"/>
    </row>
    <row r="269" spans="1:10" x14ac:dyDescent="0.25">
      <c r="A269" s="122"/>
      <c r="B269" s="32" t="s">
        <v>56</v>
      </c>
      <c r="C269" s="19">
        <v>20</v>
      </c>
      <c r="D269" s="19">
        <v>1.5</v>
      </c>
      <c r="E269" s="19">
        <v>0.1</v>
      </c>
      <c r="F269" s="19">
        <v>10</v>
      </c>
      <c r="G269" s="19">
        <v>47</v>
      </c>
      <c r="H269" s="19"/>
      <c r="I269" s="19"/>
      <c r="J269" s="37"/>
    </row>
    <row r="270" spans="1:10" x14ac:dyDescent="0.25">
      <c r="A270" s="2"/>
      <c r="B270" s="29"/>
      <c r="C270" s="26"/>
      <c r="D270" s="34">
        <f>D265+D266+D267+D268+D269</f>
        <v>26.22</v>
      </c>
      <c r="E270" s="34">
        <f t="shared" ref="E270:H270" si="33">E265+E266+E267+E268+E269</f>
        <v>9.35</v>
      </c>
      <c r="F270" s="34">
        <f t="shared" si="33"/>
        <v>79.900000000000006</v>
      </c>
      <c r="G270" s="34">
        <f t="shared" si="33"/>
        <v>578</v>
      </c>
      <c r="H270" s="34">
        <f t="shared" si="33"/>
        <v>29.459999999999997</v>
      </c>
      <c r="I270" s="26"/>
      <c r="J270" s="37"/>
    </row>
    <row r="271" spans="1:10" ht="24.75" x14ac:dyDescent="0.25">
      <c r="A271" s="122" t="s">
        <v>18</v>
      </c>
      <c r="B271" s="45" t="s">
        <v>170</v>
      </c>
      <c r="C271" s="39">
        <v>150</v>
      </c>
      <c r="D271" s="39">
        <v>2.4300000000000002</v>
      </c>
      <c r="E271" s="39">
        <v>1.94</v>
      </c>
      <c r="F271" s="39">
        <v>15.6</v>
      </c>
      <c r="G271" s="39">
        <v>90</v>
      </c>
      <c r="H271" s="39">
        <v>1.71</v>
      </c>
      <c r="I271" s="39">
        <v>358</v>
      </c>
      <c r="J271" s="37"/>
    </row>
    <row r="272" spans="1:10" x14ac:dyDescent="0.25">
      <c r="A272" s="122"/>
      <c r="B272" s="29" t="s">
        <v>95</v>
      </c>
      <c r="C272" s="26">
        <v>80</v>
      </c>
      <c r="D272" s="26">
        <v>12.08</v>
      </c>
      <c r="E272" s="26">
        <v>3.92</v>
      </c>
      <c r="F272" s="26">
        <v>0.96</v>
      </c>
      <c r="G272" s="26">
        <v>116</v>
      </c>
      <c r="H272" s="26">
        <v>2.62</v>
      </c>
      <c r="I272" s="26">
        <v>274</v>
      </c>
      <c r="J272" s="37"/>
    </row>
    <row r="273" spans="1:10" x14ac:dyDescent="0.25">
      <c r="A273" s="122"/>
      <c r="B273" s="29" t="s">
        <v>78</v>
      </c>
      <c r="C273" s="26">
        <v>180</v>
      </c>
      <c r="D273" s="26">
        <v>2.85</v>
      </c>
      <c r="E273" s="26">
        <v>2.41</v>
      </c>
      <c r="F273" s="26">
        <v>14.36</v>
      </c>
      <c r="G273" s="26">
        <v>91</v>
      </c>
      <c r="H273" s="26">
        <v>1.17</v>
      </c>
      <c r="I273" s="26">
        <v>414</v>
      </c>
      <c r="J273" s="37"/>
    </row>
    <row r="274" spans="1:10" x14ac:dyDescent="0.25">
      <c r="A274" s="122"/>
      <c r="B274" s="29" t="s">
        <v>51</v>
      </c>
      <c r="C274" s="26">
        <v>30</v>
      </c>
      <c r="D274" s="26">
        <v>1.4</v>
      </c>
      <c r="E274" s="26">
        <v>5.6</v>
      </c>
      <c r="F274" s="26">
        <v>12.6</v>
      </c>
      <c r="G274" s="26">
        <v>84</v>
      </c>
      <c r="H274" s="26"/>
      <c r="I274" s="26"/>
      <c r="J274" s="37"/>
    </row>
    <row r="275" spans="1:10" x14ac:dyDescent="0.25">
      <c r="A275" s="122"/>
      <c r="B275" s="32"/>
      <c r="C275" s="19"/>
      <c r="D275" s="19"/>
      <c r="E275" s="19"/>
      <c r="F275" s="19"/>
      <c r="G275" s="19"/>
      <c r="H275" s="19"/>
      <c r="I275" s="19"/>
      <c r="J275" s="37"/>
    </row>
    <row r="276" spans="1:10" x14ac:dyDescent="0.25">
      <c r="A276" s="2"/>
      <c r="B276" s="29"/>
      <c r="C276" s="26"/>
      <c r="D276" s="34">
        <f>D271+D272+D273+D274</f>
        <v>18.759999999999998</v>
      </c>
      <c r="E276" s="34">
        <f t="shared" ref="E276:H276" si="34">E271+E272+E273+E274</f>
        <v>13.87</v>
      </c>
      <c r="F276" s="34">
        <f t="shared" si="34"/>
        <v>43.519999999999996</v>
      </c>
      <c r="G276" s="34">
        <f t="shared" si="34"/>
        <v>381</v>
      </c>
      <c r="H276" s="34">
        <f t="shared" si="34"/>
        <v>5.5</v>
      </c>
      <c r="I276" s="26"/>
      <c r="J276" s="37"/>
    </row>
    <row r="277" spans="1:10" x14ac:dyDescent="0.25">
      <c r="A277" s="2" t="s">
        <v>167</v>
      </c>
      <c r="B277" s="29"/>
      <c r="C277" s="26"/>
      <c r="D277" s="34">
        <f>D262+D263+D270+D276</f>
        <v>56.459999999999994</v>
      </c>
      <c r="E277" s="34">
        <f t="shared" ref="E277:H277" si="35">E262+E263+E270+E276</f>
        <v>36.08</v>
      </c>
      <c r="F277" s="34">
        <f t="shared" si="35"/>
        <v>198.45</v>
      </c>
      <c r="G277" s="34">
        <f t="shared" si="35"/>
        <v>1409</v>
      </c>
      <c r="H277" s="34">
        <f t="shared" si="35"/>
        <v>47.9</v>
      </c>
      <c r="I277" s="26"/>
      <c r="J277" s="37"/>
    </row>
    <row r="278" spans="1:10" x14ac:dyDescent="0.25">
      <c r="B278" s="41"/>
      <c r="C278" s="37"/>
      <c r="D278" s="37"/>
      <c r="E278" s="37"/>
      <c r="F278" s="37"/>
      <c r="G278" s="37"/>
      <c r="H278" s="37"/>
      <c r="I278" s="37"/>
      <c r="J278" s="37"/>
    </row>
    <row r="279" spans="1:10" x14ac:dyDescent="0.25">
      <c r="B279" s="41"/>
      <c r="C279" s="37"/>
      <c r="D279" s="37"/>
      <c r="E279" s="37"/>
      <c r="F279" s="37"/>
      <c r="G279" s="37"/>
      <c r="H279" s="37"/>
      <c r="I279" s="37"/>
      <c r="J279" s="37"/>
    </row>
    <row r="280" spans="1:10" x14ac:dyDescent="0.25">
      <c r="B280" s="41"/>
      <c r="C280" s="37"/>
      <c r="D280" s="37"/>
      <c r="E280" s="37"/>
      <c r="F280" s="37"/>
      <c r="G280" s="37"/>
      <c r="H280" s="37"/>
      <c r="I280" s="37"/>
      <c r="J280" s="37"/>
    </row>
    <row r="281" spans="1:10" x14ac:dyDescent="0.25">
      <c r="B281" s="41"/>
      <c r="C281" s="37"/>
      <c r="D281" s="37"/>
      <c r="E281" s="37"/>
      <c r="F281" s="37"/>
      <c r="G281" s="37"/>
      <c r="H281" s="37"/>
      <c r="I281" s="37"/>
      <c r="J281" s="37"/>
    </row>
    <row r="282" spans="1:10" x14ac:dyDescent="0.25">
      <c r="B282" s="41"/>
      <c r="C282" s="37"/>
      <c r="D282" s="37"/>
      <c r="E282" s="37"/>
      <c r="F282" s="37"/>
      <c r="G282" s="37"/>
      <c r="H282" s="37"/>
      <c r="I282" s="37"/>
      <c r="J282" s="37"/>
    </row>
    <row r="283" spans="1:10" x14ac:dyDescent="0.25">
      <c r="B283" s="41"/>
      <c r="C283" s="37"/>
      <c r="D283" s="37"/>
      <c r="E283" s="37"/>
      <c r="F283" s="37"/>
      <c r="G283" s="37"/>
      <c r="H283" s="37"/>
      <c r="I283" s="37"/>
      <c r="J283" s="37"/>
    </row>
    <row r="284" spans="1:10" x14ac:dyDescent="0.25">
      <c r="B284" s="41"/>
      <c r="C284" s="37"/>
      <c r="D284" s="37"/>
      <c r="E284" s="37"/>
      <c r="F284" s="37"/>
      <c r="G284" s="37"/>
      <c r="H284" s="37"/>
      <c r="I284" s="37"/>
      <c r="J284" s="37"/>
    </row>
    <row r="285" spans="1:10" ht="30" customHeight="1" thickBot="1" x14ac:dyDescent="0.3">
      <c r="B285" s="41"/>
      <c r="C285" s="37"/>
      <c r="D285" s="37"/>
      <c r="E285" s="37"/>
      <c r="F285" s="37"/>
      <c r="G285" s="37"/>
      <c r="H285" s="37"/>
      <c r="I285" s="37"/>
      <c r="J285" s="37"/>
    </row>
    <row r="286" spans="1:10" x14ac:dyDescent="0.25">
      <c r="A286" s="6" t="s">
        <v>0</v>
      </c>
      <c r="B286" s="40" t="s">
        <v>1</v>
      </c>
      <c r="C286" s="19" t="s">
        <v>3</v>
      </c>
      <c r="D286" s="130" t="s">
        <v>117</v>
      </c>
      <c r="E286" s="131"/>
      <c r="F286" s="132"/>
      <c r="G286" s="20" t="s">
        <v>9</v>
      </c>
      <c r="H286" s="19" t="s">
        <v>11</v>
      </c>
      <c r="I286" s="20" t="s">
        <v>13</v>
      </c>
      <c r="J286" s="37"/>
    </row>
    <row r="287" spans="1:10" x14ac:dyDescent="0.25">
      <c r="A287" s="2"/>
      <c r="B287" s="49" t="s">
        <v>2</v>
      </c>
      <c r="C287" s="21"/>
      <c r="D287" s="22" t="s">
        <v>6</v>
      </c>
      <c r="E287" s="19" t="s">
        <v>7</v>
      </c>
      <c r="F287" s="23" t="s">
        <v>8</v>
      </c>
      <c r="G287" s="24" t="s">
        <v>10</v>
      </c>
      <c r="H287" s="21" t="s">
        <v>12</v>
      </c>
      <c r="I287" s="24" t="s">
        <v>14</v>
      </c>
      <c r="J287" s="37"/>
    </row>
    <row r="288" spans="1:10" x14ac:dyDescent="0.25">
      <c r="A288" s="2" t="s">
        <v>40</v>
      </c>
      <c r="B288" s="29"/>
      <c r="C288" s="26"/>
      <c r="D288" s="26"/>
      <c r="E288" s="26"/>
      <c r="F288" s="26"/>
      <c r="G288" s="26"/>
      <c r="H288" s="26"/>
      <c r="I288" s="26"/>
      <c r="J288" s="37"/>
    </row>
    <row r="289" spans="1:10" x14ac:dyDescent="0.25">
      <c r="A289" s="122" t="s">
        <v>16</v>
      </c>
      <c r="B289" s="45" t="s">
        <v>62</v>
      </c>
      <c r="C289" s="39">
        <v>80</v>
      </c>
      <c r="D289" s="39">
        <v>0.95</v>
      </c>
      <c r="E289" s="39">
        <v>2.94</v>
      </c>
      <c r="F289" s="39">
        <v>8</v>
      </c>
      <c r="G289" s="39">
        <v>62</v>
      </c>
      <c r="H289" s="39">
        <v>3</v>
      </c>
      <c r="I289" s="39">
        <v>363</v>
      </c>
      <c r="J289" s="37"/>
    </row>
    <row r="290" spans="1:10" x14ac:dyDescent="0.25">
      <c r="A290" s="122"/>
      <c r="B290" s="29" t="s">
        <v>94</v>
      </c>
      <c r="C290" s="26">
        <v>100</v>
      </c>
      <c r="D290" s="26">
        <v>18.690000000000001</v>
      </c>
      <c r="E290" s="26">
        <v>12.67</v>
      </c>
      <c r="F290" s="26">
        <v>11.4</v>
      </c>
      <c r="G290" s="26">
        <v>234</v>
      </c>
      <c r="H290" s="26">
        <v>0.25</v>
      </c>
      <c r="I290" s="26">
        <v>245</v>
      </c>
      <c r="J290" s="37"/>
    </row>
    <row r="291" spans="1:10" x14ac:dyDescent="0.25">
      <c r="A291" s="122"/>
      <c r="B291" s="28" t="s">
        <v>166</v>
      </c>
      <c r="C291" s="26">
        <v>180</v>
      </c>
      <c r="D291" s="26">
        <v>5.22</v>
      </c>
      <c r="E291" s="26">
        <v>4.5</v>
      </c>
      <c r="F291" s="26">
        <v>7.56</v>
      </c>
      <c r="G291" s="26">
        <v>92</v>
      </c>
      <c r="H291" s="26">
        <v>0.54</v>
      </c>
      <c r="I291" s="26">
        <v>420</v>
      </c>
      <c r="J291" s="37"/>
    </row>
    <row r="292" spans="1:10" x14ac:dyDescent="0.25">
      <c r="A292" s="122"/>
      <c r="B292" s="32"/>
      <c r="C292" s="19"/>
      <c r="D292" s="2"/>
      <c r="E292" s="2"/>
      <c r="F292" s="2"/>
      <c r="G292" s="2"/>
      <c r="H292" s="19"/>
      <c r="I292" s="19"/>
      <c r="J292" s="37"/>
    </row>
    <row r="293" spans="1:10" x14ac:dyDescent="0.25">
      <c r="A293" s="122"/>
      <c r="B293" s="29"/>
      <c r="C293" s="26"/>
      <c r="D293" s="34">
        <f>D289+D290+D291+D292</f>
        <v>24.86</v>
      </c>
      <c r="E293" s="34">
        <f t="shared" ref="E293:H293" si="36">E289+E290+E291+E292</f>
        <v>20.11</v>
      </c>
      <c r="F293" s="34">
        <f t="shared" si="36"/>
        <v>26.959999999999997</v>
      </c>
      <c r="G293" s="34">
        <f t="shared" si="36"/>
        <v>388</v>
      </c>
      <c r="H293" s="34">
        <f t="shared" si="36"/>
        <v>3.79</v>
      </c>
      <c r="I293" s="26"/>
      <c r="J293" s="37"/>
    </row>
    <row r="294" spans="1:10" x14ac:dyDescent="0.25">
      <c r="A294" s="2" t="s">
        <v>22</v>
      </c>
      <c r="B294" s="43" t="s">
        <v>64</v>
      </c>
      <c r="C294" s="39">
        <v>180</v>
      </c>
      <c r="D294" s="44">
        <v>0.75</v>
      </c>
      <c r="E294" s="44"/>
      <c r="F294" s="44">
        <v>16.149999999999999</v>
      </c>
      <c r="G294" s="44">
        <v>64</v>
      </c>
      <c r="H294" s="44">
        <v>3</v>
      </c>
      <c r="I294" s="39">
        <v>418</v>
      </c>
      <c r="J294" s="37"/>
    </row>
    <row r="295" spans="1:10" x14ac:dyDescent="0.25">
      <c r="A295" s="122" t="s">
        <v>17</v>
      </c>
      <c r="B295" s="11" t="s">
        <v>23</v>
      </c>
      <c r="C295" s="2">
        <v>80</v>
      </c>
      <c r="D295" s="2">
        <v>1.87</v>
      </c>
      <c r="E295" s="2">
        <v>3.67</v>
      </c>
      <c r="F295" s="2">
        <v>9.8699999999999992</v>
      </c>
      <c r="G295" s="2">
        <v>80</v>
      </c>
      <c r="H295" s="2">
        <v>5.37</v>
      </c>
      <c r="I295" s="2">
        <v>55</v>
      </c>
      <c r="J295" s="37"/>
    </row>
    <row r="296" spans="1:10" ht="24.75" x14ac:dyDescent="0.25">
      <c r="A296" s="122"/>
      <c r="B296" s="45" t="s">
        <v>55</v>
      </c>
      <c r="C296" s="26">
        <v>250</v>
      </c>
      <c r="D296" s="26">
        <v>1.74</v>
      </c>
      <c r="E296" s="26">
        <v>4.88</v>
      </c>
      <c r="F296" s="26">
        <v>8.48</v>
      </c>
      <c r="G296" s="26">
        <v>85</v>
      </c>
      <c r="H296" s="26">
        <v>18.399999999999999</v>
      </c>
      <c r="I296" s="26">
        <v>73</v>
      </c>
      <c r="J296" s="37"/>
    </row>
    <row r="297" spans="1:10" x14ac:dyDescent="0.25">
      <c r="A297" s="122"/>
      <c r="B297" s="29" t="s">
        <v>80</v>
      </c>
      <c r="C297" s="26" t="s">
        <v>86</v>
      </c>
      <c r="D297" s="26">
        <v>11.78</v>
      </c>
      <c r="E297" s="26">
        <v>12.91</v>
      </c>
      <c r="F297" s="26">
        <v>14.9</v>
      </c>
      <c r="G297" s="26">
        <v>223</v>
      </c>
      <c r="H297" s="26">
        <v>1.1299999999999999</v>
      </c>
      <c r="I297" s="26">
        <v>303</v>
      </c>
      <c r="J297" s="37"/>
    </row>
    <row r="298" spans="1:10" x14ac:dyDescent="0.25">
      <c r="A298" s="122"/>
      <c r="B298" s="29" t="s">
        <v>103</v>
      </c>
      <c r="C298" s="26">
        <v>150</v>
      </c>
      <c r="D298" s="26">
        <v>5.51</v>
      </c>
      <c r="E298" s="26">
        <v>4.51</v>
      </c>
      <c r="F298" s="26">
        <v>26.44</v>
      </c>
      <c r="G298" s="26">
        <v>168</v>
      </c>
      <c r="H298" s="26"/>
      <c r="I298" s="26">
        <v>335</v>
      </c>
      <c r="J298" s="37"/>
    </row>
    <row r="299" spans="1:10" x14ac:dyDescent="0.25">
      <c r="A299" s="122"/>
      <c r="B299" s="29" t="s">
        <v>140</v>
      </c>
      <c r="C299" s="26">
        <v>150</v>
      </c>
      <c r="D299" s="26">
        <v>0.51</v>
      </c>
      <c r="E299" s="26">
        <v>0.21</v>
      </c>
      <c r="F299" s="26">
        <v>14.23</v>
      </c>
      <c r="G299" s="26">
        <v>61</v>
      </c>
      <c r="H299" s="26">
        <v>75</v>
      </c>
      <c r="I299" s="26">
        <v>417</v>
      </c>
      <c r="J299" s="37"/>
    </row>
    <row r="300" spans="1:10" x14ac:dyDescent="0.25">
      <c r="A300" s="122"/>
      <c r="B300" s="29" t="s">
        <v>44</v>
      </c>
      <c r="C300" s="26">
        <v>40</v>
      </c>
      <c r="D300" s="26">
        <v>2.6</v>
      </c>
      <c r="E300" s="26">
        <v>0.4</v>
      </c>
      <c r="F300" s="26">
        <v>16</v>
      </c>
      <c r="G300" s="26">
        <v>76</v>
      </c>
      <c r="H300" s="26"/>
      <c r="I300" s="26"/>
      <c r="J300" s="37"/>
    </row>
    <row r="301" spans="1:10" x14ac:dyDescent="0.25">
      <c r="A301" s="122"/>
      <c r="B301" s="32" t="s">
        <v>56</v>
      </c>
      <c r="C301" s="19">
        <v>20</v>
      </c>
      <c r="D301" s="19">
        <v>1.5</v>
      </c>
      <c r="E301" s="19">
        <v>0.1</v>
      </c>
      <c r="F301" s="19">
        <v>10</v>
      </c>
      <c r="G301" s="19">
        <v>47</v>
      </c>
      <c r="H301" s="19"/>
      <c r="I301" s="19"/>
      <c r="J301" s="37"/>
    </row>
    <row r="302" spans="1:10" x14ac:dyDescent="0.25">
      <c r="A302" s="2"/>
      <c r="B302" s="29"/>
      <c r="C302" s="26"/>
      <c r="D302" s="34">
        <f>D295+D296+D297+D298+D299+D300+D301</f>
        <v>25.51</v>
      </c>
      <c r="E302" s="34">
        <f t="shared" ref="E302:H302" si="37">E295+E296+E297+E298+E299+E300+E301</f>
        <v>26.68</v>
      </c>
      <c r="F302" s="34">
        <f t="shared" si="37"/>
        <v>99.92</v>
      </c>
      <c r="G302" s="34">
        <f t="shared" si="37"/>
        <v>740</v>
      </c>
      <c r="H302" s="34">
        <f t="shared" si="37"/>
        <v>99.9</v>
      </c>
      <c r="I302" s="26"/>
      <c r="J302" s="37"/>
    </row>
    <row r="303" spans="1:10" x14ac:dyDescent="0.25">
      <c r="A303" s="122" t="s">
        <v>18</v>
      </c>
      <c r="B303" s="29" t="s">
        <v>66</v>
      </c>
      <c r="C303" s="26">
        <v>40</v>
      </c>
      <c r="D303" s="26">
        <v>5.08</v>
      </c>
      <c r="E303" s="26">
        <v>4.5999999999999996</v>
      </c>
      <c r="F303" s="26">
        <v>0.28000000000000003</v>
      </c>
      <c r="G303" s="26">
        <v>63</v>
      </c>
      <c r="H303" s="26"/>
      <c r="I303" s="26">
        <v>227</v>
      </c>
      <c r="J303" s="37"/>
    </row>
    <row r="304" spans="1:10" x14ac:dyDescent="0.25">
      <c r="A304" s="122"/>
      <c r="B304" s="28" t="s">
        <v>105</v>
      </c>
      <c r="C304" s="26">
        <v>205</v>
      </c>
      <c r="D304" s="26">
        <v>6.12</v>
      </c>
      <c r="E304" s="26">
        <v>6.65</v>
      </c>
      <c r="F304" s="26">
        <v>53.13</v>
      </c>
      <c r="G304" s="26">
        <v>297</v>
      </c>
      <c r="H304" s="26">
        <v>0.87</v>
      </c>
      <c r="I304" s="26">
        <v>190</v>
      </c>
      <c r="J304" s="37"/>
    </row>
    <row r="305" spans="1:10" x14ac:dyDescent="0.25">
      <c r="A305" s="122"/>
      <c r="B305" s="28" t="s">
        <v>52</v>
      </c>
      <c r="C305" s="26">
        <v>180</v>
      </c>
      <c r="D305" s="26">
        <v>5.22</v>
      </c>
      <c r="E305" s="26">
        <v>4.5</v>
      </c>
      <c r="F305" s="26">
        <v>7.56</v>
      </c>
      <c r="G305" s="26">
        <v>92</v>
      </c>
      <c r="H305" s="26"/>
      <c r="I305" s="26">
        <v>92</v>
      </c>
      <c r="J305" s="37"/>
    </row>
    <row r="306" spans="1:10" x14ac:dyDescent="0.25">
      <c r="A306" s="122"/>
      <c r="B306" s="32" t="s">
        <v>111</v>
      </c>
      <c r="C306" s="19">
        <v>50</v>
      </c>
      <c r="D306" s="2">
        <v>3.39</v>
      </c>
      <c r="E306" s="2">
        <v>6.98</v>
      </c>
      <c r="F306" s="2">
        <v>26.07</v>
      </c>
      <c r="G306" s="2">
        <v>181</v>
      </c>
      <c r="H306" s="26"/>
      <c r="I306" s="26">
        <v>453</v>
      </c>
      <c r="J306" s="37"/>
    </row>
    <row r="307" spans="1:10" x14ac:dyDescent="0.25">
      <c r="A307" s="2"/>
      <c r="B307" s="29"/>
      <c r="C307" s="26"/>
      <c r="D307" s="26"/>
      <c r="E307" s="26"/>
      <c r="F307" s="26"/>
      <c r="G307" s="26"/>
      <c r="H307" s="26"/>
      <c r="I307" s="26"/>
      <c r="J307" s="37"/>
    </row>
    <row r="308" spans="1:10" x14ac:dyDescent="0.25">
      <c r="A308" s="2"/>
      <c r="B308" s="29"/>
      <c r="C308" s="26"/>
      <c r="D308" s="34">
        <f>D304+D305+D306+D307+D303</f>
        <v>19.810000000000002</v>
      </c>
      <c r="E308" s="34">
        <f t="shared" ref="E308:H308" si="38">E304+E305+E306+E307+E303</f>
        <v>22.730000000000004</v>
      </c>
      <c r="F308" s="34">
        <f t="shared" si="38"/>
        <v>87.04</v>
      </c>
      <c r="G308" s="34">
        <f t="shared" si="38"/>
        <v>633</v>
      </c>
      <c r="H308" s="34">
        <f t="shared" si="38"/>
        <v>0.87</v>
      </c>
      <c r="I308" s="26"/>
      <c r="J308" s="37"/>
    </row>
    <row r="309" spans="1:10" x14ac:dyDescent="0.25">
      <c r="A309" s="2"/>
      <c r="B309" s="29"/>
      <c r="C309" s="26"/>
      <c r="D309" s="34">
        <f>D293+D294+D302+D308</f>
        <v>70.930000000000007</v>
      </c>
      <c r="E309" s="34">
        <f t="shared" ref="E309:H309" si="39">E293+E294+E302+E308</f>
        <v>69.52000000000001</v>
      </c>
      <c r="F309" s="34">
        <f t="shared" si="39"/>
        <v>230.07</v>
      </c>
      <c r="G309" s="34">
        <f t="shared" si="39"/>
        <v>1825</v>
      </c>
      <c r="H309" s="34">
        <f t="shared" si="39"/>
        <v>107.56000000000002</v>
      </c>
      <c r="I309" s="26"/>
      <c r="J309" s="37"/>
    </row>
    <row r="310" spans="1:10" ht="30" customHeight="1" x14ac:dyDescent="0.25">
      <c r="A310" s="119" t="s">
        <v>41</v>
      </c>
      <c r="B310" s="119"/>
      <c r="C310" s="26"/>
      <c r="D310" s="34">
        <f>D30+D56+D86+D116+D150+D183+D213+D247+D277+D309</f>
        <v>593.91000000000008</v>
      </c>
      <c r="E310" s="34">
        <f t="shared" ref="E310:H310" si="40">E30+E56+E86+E116+E150+E183+E213+E247+E277+E309</f>
        <v>537.97</v>
      </c>
      <c r="F310" s="34">
        <f t="shared" si="40"/>
        <v>2281.06</v>
      </c>
      <c r="G310" s="34">
        <f t="shared" si="40"/>
        <v>15536.539999999999</v>
      </c>
      <c r="H310" s="34">
        <f t="shared" si="40"/>
        <v>464.65999999999997</v>
      </c>
      <c r="I310" s="26"/>
      <c r="J310" s="37"/>
    </row>
    <row r="311" spans="1:10" ht="24.75" customHeight="1" x14ac:dyDescent="0.25">
      <c r="A311" s="123" t="s">
        <v>71</v>
      </c>
      <c r="B311" s="123"/>
      <c r="C311" s="26"/>
      <c r="D311" s="34"/>
      <c r="E311" s="34"/>
      <c r="F311" s="34"/>
      <c r="G311" s="34"/>
      <c r="H311" s="34"/>
      <c r="I311" s="26"/>
      <c r="J311" s="37"/>
    </row>
    <row r="312" spans="1:10" ht="18.75" customHeight="1" x14ac:dyDescent="0.25">
      <c r="A312" s="123" t="s">
        <v>72</v>
      </c>
      <c r="B312" s="123"/>
      <c r="C312" s="26"/>
      <c r="D312" s="34">
        <f>D310/10</f>
        <v>59.391000000000005</v>
      </c>
      <c r="E312" s="34">
        <f t="shared" ref="E312:H312" si="41">E310/10</f>
        <v>53.797000000000004</v>
      </c>
      <c r="F312" s="34">
        <f t="shared" si="41"/>
        <v>228.10599999999999</v>
      </c>
      <c r="G312" s="34">
        <f t="shared" si="41"/>
        <v>1553.654</v>
      </c>
      <c r="H312" s="34">
        <f t="shared" si="41"/>
        <v>46.465999999999994</v>
      </c>
      <c r="I312" s="26"/>
      <c r="J312" s="37"/>
    </row>
    <row r="313" spans="1:10" ht="33" customHeight="1" x14ac:dyDescent="0.25">
      <c r="A313" s="123" t="s">
        <v>73</v>
      </c>
      <c r="B313" s="123"/>
      <c r="C313" s="26"/>
      <c r="D313" s="26">
        <f>D312*100/G312</f>
        <v>3.8226657930272765</v>
      </c>
      <c r="E313" s="26">
        <f>E312*100/G312</f>
        <v>3.4626113664947282</v>
      </c>
      <c r="F313" s="26">
        <f>F312*100/G312</f>
        <v>14.68190472267313</v>
      </c>
      <c r="G313" s="26"/>
      <c r="H313" s="26"/>
      <c r="I313" s="26"/>
      <c r="J313" s="37"/>
    </row>
    <row r="314" spans="1:10" x14ac:dyDescent="0.25">
      <c r="B314" s="41"/>
      <c r="C314" s="37"/>
      <c r="D314" s="37"/>
      <c r="E314" s="37"/>
      <c r="F314" s="37"/>
      <c r="G314" s="37"/>
      <c r="H314" s="37"/>
      <c r="I314" s="37"/>
      <c r="J314" s="37"/>
    </row>
    <row r="315" spans="1:10" x14ac:dyDescent="0.25">
      <c r="B315" s="41"/>
      <c r="C315" s="37"/>
      <c r="D315" s="37"/>
      <c r="E315" s="37"/>
      <c r="F315" s="37"/>
      <c r="G315" s="37"/>
      <c r="H315" s="37"/>
      <c r="I315" s="37"/>
      <c r="J315" s="37"/>
    </row>
    <row r="316" spans="1:10" x14ac:dyDescent="0.25">
      <c r="B316" s="37"/>
      <c r="C316" s="37"/>
      <c r="D316" s="37"/>
      <c r="E316" s="37"/>
      <c r="F316" s="37"/>
      <c r="G316" s="37"/>
      <c r="H316" s="37"/>
      <c r="I316" s="37"/>
      <c r="J316" s="37"/>
    </row>
    <row r="317" spans="1:10" x14ac:dyDescent="0.25">
      <c r="B317" s="37"/>
      <c r="C317" s="37"/>
      <c r="D317" s="37"/>
      <c r="E317" s="37"/>
      <c r="F317" s="37"/>
      <c r="G317" s="37"/>
      <c r="H317" s="37"/>
      <c r="I317" s="37"/>
      <c r="J317" s="37"/>
    </row>
    <row r="318" spans="1:10" x14ac:dyDescent="0.25">
      <c r="B318" s="37"/>
      <c r="C318" s="37"/>
      <c r="D318" s="37"/>
      <c r="E318" s="37"/>
      <c r="F318" s="37"/>
      <c r="G318" s="37"/>
      <c r="H318" s="37"/>
      <c r="I318" s="37"/>
      <c r="J318" s="37"/>
    </row>
    <row r="319" spans="1:10" x14ac:dyDescent="0.25">
      <c r="B319" s="37"/>
      <c r="C319" s="37"/>
      <c r="D319" s="37"/>
      <c r="E319" s="37"/>
      <c r="F319" s="37"/>
      <c r="G319" s="37"/>
      <c r="H319" s="37"/>
      <c r="I319" s="37"/>
      <c r="J319" s="37"/>
    </row>
    <row r="320" spans="1:10" x14ac:dyDescent="0.25">
      <c r="B320" s="37"/>
      <c r="C320" s="37"/>
      <c r="D320" s="37"/>
      <c r="E320" s="37"/>
      <c r="F320" s="37"/>
      <c r="G320" s="37"/>
      <c r="H320" s="37"/>
      <c r="I320" s="37"/>
      <c r="J320" s="37"/>
    </row>
    <row r="321" spans="2:10" x14ac:dyDescent="0.25">
      <c r="B321" s="37"/>
      <c r="C321" s="37"/>
      <c r="D321" s="37"/>
      <c r="E321" s="37"/>
      <c r="F321" s="37"/>
      <c r="G321" s="37"/>
      <c r="H321" s="37"/>
      <c r="I321" s="37"/>
      <c r="J321" s="37"/>
    </row>
    <row r="322" spans="2:10" x14ac:dyDescent="0.25">
      <c r="B322" s="37"/>
      <c r="C322" s="37"/>
      <c r="D322" s="37"/>
      <c r="E322" s="37"/>
      <c r="F322" s="37"/>
      <c r="G322" s="37"/>
      <c r="H322" s="37"/>
      <c r="I322" s="37"/>
      <c r="J322" s="37"/>
    </row>
    <row r="323" spans="2:10" x14ac:dyDescent="0.25">
      <c r="B323" s="37"/>
      <c r="C323" s="37"/>
      <c r="D323" s="37"/>
      <c r="E323" s="37"/>
      <c r="F323" s="37"/>
      <c r="G323" s="37"/>
      <c r="H323" s="37"/>
      <c r="I323" s="37"/>
      <c r="J323" s="37"/>
    </row>
    <row r="324" spans="2:10" x14ac:dyDescent="0.25">
      <c r="B324" s="37"/>
      <c r="C324" s="37"/>
      <c r="D324" s="37"/>
      <c r="E324" s="37"/>
      <c r="F324" s="37"/>
      <c r="G324" s="37"/>
      <c r="H324" s="37"/>
      <c r="I324" s="37"/>
      <c r="J324" s="37"/>
    </row>
    <row r="325" spans="2:10" x14ac:dyDescent="0.25">
      <c r="B325" s="37"/>
      <c r="C325" s="37"/>
      <c r="D325" s="37"/>
      <c r="E325" s="37"/>
      <c r="F325" s="37"/>
      <c r="G325" s="37"/>
      <c r="H325" s="37"/>
      <c r="I325" s="37"/>
      <c r="J325" s="37"/>
    </row>
    <row r="326" spans="2:10" x14ac:dyDescent="0.25">
      <c r="B326" s="37"/>
      <c r="C326" s="37"/>
      <c r="D326" s="37"/>
      <c r="E326" s="37"/>
      <c r="F326" s="37"/>
      <c r="G326" s="37"/>
      <c r="H326" s="37"/>
      <c r="I326" s="37"/>
      <c r="J326" s="37"/>
    </row>
    <row r="327" spans="2:10" x14ac:dyDescent="0.25">
      <c r="B327" s="37"/>
      <c r="C327" s="37"/>
      <c r="D327" s="37"/>
      <c r="E327" s="37"/>
      <c r="F327" s="37"/>
      <c r="G327" s="37"/>
      <c r="H327" s="37"/>
      <c r="I327" s="37"/>
      <c r="J327" s="37"/>
    </row>
    <row r="328" spans="2:10" x14ac:dyDescent="0.25">
      <c r="B328" s="37"/>
      <c r="C328" s="37"/>
      <c r="D328" s="37"/>
      <c r="E328" s="37"/>
      <c r="F328" s="37"/>
      <c r="G328" s="37"/>
      <c r="H328" s="37"/>
      <c r="I328" s="37"/>
      <c r="J328" s="37"/>
    </row>
    <row r="329" spans="2:10" x14ac:dyDescent="0.25">
      <c r="B329" s="37"/>
      <c r="C329" s="37"/>
      <c r="D329" s="37"/>
      <c r="E329" s="37"/>
      <c r="F329" s="37"/>
      <c r="G329" s="37"/>
      <c r="H329" s="37"/>
      <c r="I329" s="37"/>
      <c r="J329" s="37"/>
    </row>
    <row r="330" spans="2:10" x14ac:dyDescent="0.25">
      <c r="B330" s="37"/>
      <c r="C330" s="37"/>
      <c r="D330" s="37"/>
      <c r="E330" s="37"/>
      <c r="F330" s="37"/>
      <c r="G330" s="37"/>
      <c r="H330" s="37"/>
      <c r="I330" s="37"/>
      <c r="J330" s="37"/>
    </row>
    <row r="331" spans="2:10" x14ac:dyDescent="0.25">
      <c r="B331" s="37"/>
      <c r="C331" s="37"/>
      <c r="D331" s="37"/>
      <c r="E331" s="37"/>
      <c r="F331" s="37"/>
      <c r="G331" s="37"/>
      <c r="H331" s="37"/>
      <c r="I331" s="37"/>
      <c r="J331" s="37"/>
    </row>
    <row r="332" spans="2:10" x14ac:dyDescent="0.25">
      <c r="B332" s="37"/>
      <c r="C332" s="37"/>
      <c r="D332" s="37"/>
      <c r="E332" s="37"/>
      <c r="F332" s="37"/>
      <c r="G332" s="37"/>
      <c r="H332" s="37"/>
      <c r="I332" s="37"/>
      <c r="J332" s="37"/>
    </row>
    <row r="333" spans="2:10" x14ac:dyDescent="0.25">
      <c r="B333" s="37"/>
      <c r="C333" s="37"/>
      <c r="D333" s="37"/>
      <c r="E333" s="37"/>
      <c r="F333" s="37"/>
      <c r="G333" s="37"/>
      <c r="H333" s="37"/>
      <c r="I333" s="37"/>
      <c r="J333" s="37"/>
    </row>
    <row r="334" spans="2:10" x14ac:dyDescent="0.25">
      <c r="B334" s="37"/>
      <c r="C334" s="37"/>
      <c r="D334" s="37"/>
      <c r="E334" s="37"/>
      <c r="F334" s="37"/>
      <c r="G334" s="37"/>
      <c r="H334" s="37"/>
      <c r="I334" s="37"/>
      <c r="J334" s="37"/>
    </row>
    <row r="335" spans="2:10" x14ac:dyDescent="0.25">
      <c r="B335" s="37"/>
      <c r="C335" s="37"/>
      <c r="D335" s="37"/>
      <c r="E335" s="37"/>
      <c r="F335" s="37"/>
      <c r="G335" s="37"/>
      <c r="H335" s="37"/>
      <c r="I335" s="37"/>
      <c r="J335" s="37"/>
    </row>
    <row r="336" spans="2:10" x14ac:dyDescent="0.25">
      <c r="B336" s="37"/>
      <c r="C336" s="37"/>
      <c r="D336" s="37"/>
      <c r="E336" s="37"/>
      <c r="F336" s="37"/>
      <c r="G336" s="37"/>
      <c r="H336" s="37"/>
      <c r="I336" s="37"/>
      <c r="J336" s="37"/>
    </row>
    <row r="337" spans="2:10" x14ac:dyDescent="0.25">
      <c r="B337" s="37"/>
      <c r="C337" s="37"/>
      <c r="D337" s="37"/>
      <c r="E337" s="37"/>
      <c r="F337" s="37"/>
      <c r="G337" s="37"/>
      <c r="H337" s="37"/>
      <c r="I337" s="37"/>
      <c r="J337" s="37"/>
    </row>
    <row r="338" spans="2:10" x14ac:dyDescent="0.25">
      <c r="B338" s="37"/>
      <c r="C338" s="37"/>
      <c r="D338" s="37"/>
      <c r="E338" s="37"/>
      <c r="F338" s="37"/>
      <c r="G338" s="37"/>
      <c r="H338" s="37"/>
      <c r="I338" s="37"/>
      <c r="J338" s="37"/>
    </row>
    <row r="339" spans="2:10" x14ac:dyDescent="0.25">
      <c r="B339" s="37"/>
      <c r="C339" s="37"/>
      <c r="D339" s="37"/>
      <c r="E339" s="37"/>
      <c r="F339" s="37"/>
      <c r="G339" s="37"/>
      <c r="H339" s="37"/>
      <c r="I339" s="37"/>
      <c r="J339" s="37"/>
    </row>
    <row r="340" spans="2:10" x14ac:dyDescent="0.25">
      <c r="B340" s="37"/>
      <c r="C340" s="37"/>
      <c r="D340" s="37"/>
      <c r="E340" s="37"/>
      <c r="F340" s="37"/>
      <c r="G340" s="37"/>
      <c r="H340" s="37"/>
      <c r="I340" s="37"/>
      <c r="J340" s="37"/>
    </row>
    <row r="341" spans="2:10" x14ac:dyDescent="0.25">
      <c r="B341" s="37"/>
      <c r="C341" s="37"/>
      <c r="D341" s="37"/>
      <c r="E341" s="37"/>
      <c r="F341" s="37"/>
      <c r="G341" s="37"/>
      <c r="H341" s="37"/>
      <c r="I341" s="37"/>
      <c r="J341" s="37"/>
    </row>
    <row r="342" spans="2:10" x14ac:dyDescent="0.25">
      <c r="B342" s="37"/>
      <c r="C342" s="37"/>
      <c r="D342" s="37"/>
      <c r="E342" s="37"/>
      <c r="F342" s="37"/>
      <c r="G342" s="37"/>
      <c r="H342" s="37"/>
      <c r="I342" s="37"/>
      <c r="J342" s="37"/>
    </row>
    <row r="343" spans="2:10" x14ac:dyDescent="0.25">
      <c r="B343" s="37"/>
      <c r="C343" s="37"/>
      <c r="D343" s="37"/>
      <c r="E343" s="37"/>
      <c r="F343" s="37"/>
      <c r="G343" s="37"/>
      <c r="H343" s="37"/>
      <c r="I343" s="37"/>
      <c r="J343" s="37"/>
    </row>
    <row r="344" spans="2:10" x14ac:dyDescent="0.25">
      <c r="B344" s="37"/>
      <c r="C344" s="37"/>
      <c r="D344" s="37"/>
      <c r="E344" s="37"/>
      <c r="F344" s="37"/>
      <c r="G344" s="37"/>
      <c r="H344" s="37"/>
      <c r="I344" s="37"/>
      <c r="J344" s="37"/>
    </row>
    <row r="345" spans="2:10" x14ac:dyDescent="0.25">
      <c r="B345" s="37"/>
      <c r="C345" s="37"/>
      <c r="D345" s="37"/>
      <c r="E345" s="37"/>
      <c r="F345" s="37"/>
      <c r="G345" s="37"/>
      <c r="H345" s="37"/>
      <c r="I345" s="37"/>
      <c r="J345" s="37"/>
    </row>
    <row r="346" spans="2:10" x14ac:dyDescent="0.25">
      <c r="B346" s="37"/>
      <c r="C346" s="37"/>
      <c r="D346" s="37"/>
      <c r="E346" s="37"/>
      <c r="F346" s="37"/>
      <c r="G346" s="37"/>
      <c r="H346" s="37"/>
      <c r="I346" s="37"/>
      <c r="J346" s="37"/>
    </row>
    <row r="347" spans="2:10" x14ac:dyDescent="0.25">
      <c r="B347" s="37"/>
      <c r="C347" s="37"/>
      <c r="D347" s="37"/>
      <c r="E347" s="37"/>
      <c r="F347" s="37"/>
      <c r="G347" s="37"/>
      <c r="H347" s="37"/>
      <c r="I347" s="37"/>
      <c r="J347" s="37"/>
    </row>
    <row r="348" spans="2:10" x14ac:dyDescent="0.25">
      <c r="B348" s="37"/>
      <c r="C348" s="37"/>
      <c r="D348" s="37"/>
      <c r="E348" s="37"/>
      <c r="F348" s="37"/>
      <c r="G348" s="37"/>
      <c r="H348" s="37"/>
      <c r="I348" s="37"/>
      <c r="J348" s="37"/>
    </row>
    <row r="349" spans="2:10" x14ac:dyDescent="0.25">
      <c r="B349" s="37"/>
      <c r="C349" s="37"/>
      <c r="D349" s="37"/>
      <c r="E349" s="37"/>
      <c r="F349" s="37"/>
      <c r="G349" s="37"/>
      <c r="H349" s="37"/>
      <c r="I349" s="37"/>
      <c r="J349" s="37"/>
    </row>
    <row r="350" spans="2:10" x14ac:dyDescent="0.25">
      <c r="B350" s="37"/>
      <c r="C350" s="37"/>
      <c r="D350" s="37"/>
      <c r="E350" s="37"/>
      <c r="F350" s="37"/>
      <c r="G350" s="37"/>
      <c r="H350" s="37"/>
      <c r="I350" s="37"/>
      <c r="J350" s="37"/>
    </row>
    <row r="351" spans="2:10" x14ac:dyDescent="0.25">
      <c r="B351" s="37"/>
      <c r="C351" s="37"/>
      <c r="D351" s="37"/>
      <c r="E351" s="37"/>
      <c r="F351" s="37"/>
      <c r="G351" s="37"/>
      <c r="H351" s="37"/>
      <c r="I351" s="37"/>
      <c r="J351" s="37"/>
    </row>
    <row r="352" spans="2:10" x14ac:dyDescent="0.25">
      <c r="B352" s="37"/>
      <c r="C352" s="37"/>
      <c r="D352" s="37"/>
      <c r="E352" s="37"/>
      <c r="F352" s="37"/>
      <c r="G352" s="37"/>
      <c r="H352" s="37"/>
      <c r="I352" s="37"/>
      <c r="J352" s="37"/>
    </row>
    <row r="353" spans="2:10" x14ac:dyDescent="0.25">
      <c r="B353" s="37"/>
      <c r="C353" s="37"/>
      <c r="D353" s="37"/>
      <c r="E353" s="37"/>
      <c r="F353" s="37"/>
      <c r="G353" s="37"/>
      <c r="H353" s="37"/>
      <c r="I353" s="37"/>
      <c r="J353" s="37"/>
    </row>
    <row r="354" spans="2:10" x14ac:dyDescent="0.25">
      <c r="B354" s="37"/>
      <c r="C354" s="37"/>
      <c r="D354" s="37"/>
      <c r="E354" s="37"/>
      <c r="F354" s="37"/>
      <c r="G354" s="37"/>
      <c r="H354" s="37"/>
      <c r="I354" s="37"/>
      <c r="J354" s="37"/>
    </row>
    <row r="355" spans="2:10" x14ac:dyDescent="0.25">
      <c r="B355" s="37"/>
      <c r="C355" s="37"/>
      <c r="D355" s="37"/>
      <c r="E355" s="37"/>
      <c r="F355" s="37"/>
      <c r="G355" s="37"/>
      <c r="H355" s="37"/>
      <c r="I355" s="37"/>
      <c r="J355" s="37"/>
    </row>
    <row r="356" spans="2:10" x14ac:dyDescent="0.25">
      <c r="B356" s="37"/>
      <c r="C356" s="37"/>
      <c r="D356" s="37"/>
      <c r="E356" s="37"/>
      <c r="F356" s="37"/>
      <c r="G356" s="37"/>
      <c r="H356" s="37"/>
      <c r="I356" s="37"/>
      <c r="J356" s="37"/>
    </row>
    <row r="357" spans="2:10" x14ac:dyDescent="0.25">
      <c r="B357" s="37"/>
      <c r="C357" s="37"/>
      <c r="D357" s="37"/>
      <c r="E357" s="37"/>
      <c r="F357" s="37"/>
      <c r="G357" s="37"/>
      <c r="H357" s="37"/>
      <c r="I357" s="37"/>
      <c r="J357" s="37"/>
    </row>
    <row r="358" spans="2:10" x14ac:dyDescent="0.25">
      <c r="B358" s="37"/>
      <c r="C358" s="37"/>
      <c r="D358" s="37"/>
      <c r="E358" s="37"/>
      <c r="F358" s="37"/>
      <c r="G358" s="37"/>
      <c r="H358" s="37"/>
      <c r="I358" s="37"/>
      <c r="J358" s="37"/>
    </row>
    <row r="359" spans="2:10" x14ac:dyDescent="0.25">
      <c r="B359" s="37"/>
      <c r="C359" s="37"/>
      <c r="D359" s="37"/>
      <c r="E359" s="37"/>
      <c r="F359" s="37"/>
      <c r="G359" s="37"/>
      <c r="H359" s="37"/>
      <c r="I359" s="37"/>
      <c r="J359" s="37"/>
    </row>
    <row r="360" spans="2:10" x14ac:dyDescent="0.25">
      <c r="B360" s="37"/>
      <c r="C360" s="37"/>
      <c r="D360" s="37"/>
      <c r="E360" s="37"/>
      <c r="F360" s="37"/>
      <c r="G360" s="37"/>
      <c r="H360" s="37"/>
      <c r="I360" s="37"/>
      <c r="J360" s="37"/>
    </row>
    <row r="361" spans="2:10" x14ac:dyDescent="0.25">
      <c r="B361" s="37"/>
      <c r="C361" s="37"/>
      <c r="D361" s="37"/>
      <c r="E361" s="37"/>
      <c r="F361" s="37"/>
      <c r="G361" s="37"/>
      <c r="H361" s="37"/>
      <c r="I361" s="37"/>
      <c r="J361" s="37"/>
    </row>
    <row r="362" spans="2:10" x14ac:dyDescent="0.25">
      <c r="B362" s="37"/>
      <c r="C362" s="37"/>
      <c r="D362" s="37"/>
      <c r="E362" s="37"/>
      <c r="F362" s="37"/>
      <c r="G362" s="37"/>
      <c r="H362" s="37"/>
      <c r="I362" s="37"/>
      <c r="J362" s="37"/>
    </row>
    <row r="363" spans="2:10" x14ac:dyDescent="0.25">
      <c r="B363" s="37"/>
      <c r="C363" s="37"/>
      <c r="D363" s="37"/>
      <c r="E363" s="37"/>
      <c r="F363" s="37"/>
      <c r="G363" s="37"/>
      <c r="H363" s="37"/>
      <c r="I363" s="37"/>
      <c r="J363" s="37"/>
    </row>
    <row r="364" spans="2:10" x14ac:dyDescent="0.25">
      <c r="B364" s="37"/>
      <c r="C364" s="37"/>
      <c r="D364" s="37"/>
      <c r="E364" s="37"/>
      <c r="F364" s="37"/>
      <c r="G364" s="37"/>
      <c r="H364" s="37"/>
      <c r="I364" s="37"/>
      <c r="J364" s="37"/>
    </row>
    <row r="365" spans="2:10" x14ac:dyDescent="0.25">
      <c r="B365" s="37"/>
      <c r="C365" s="37"/>
      <c r="D365" s="37"/>
      <c r="E365" s="37"/>
      <c r="F365" s="37"/>
      <c r="G365" s="37"/>
      <c r="H365" s="37"/>
      <c r="I365" s="37"/>
      <c r="J365" s="37"/>
    </row>
    <row r="366" spans="2:10" x14ac:dyDescent="0.25">
      <c r="B366" s="37"/>
      <c r="C366" s="37"/>
      <c r="D366" s="37"/>
      <c r="E366" s="37"/>
      <c r="F366" s="37"/>
      <c r="G366" s="37"/>
      <c r="H366" s="37"/>
      <c r="I366" s="37"/>
      <c r="J366" s="37"/>
    </row>
    <row r="367" spans="2:10" x14ac:dyDescent="0.25">
      <c r="B367" s="37"/>
      <c r="C367" s="37"/>
      <c r="D367" s="37"/>
      <c r="E367" s="37"/>
      <c r="F367" s="37"/>
      <c r="G367" s="37"/>
      <c r="H367" s="37"/>
      <c r="I367" s="37"/>
      <c r="J367" s="37"/>
    </row>
    <row r="368" spans="2:10" x14ac:dyDescent="0.25">
      <c r="B368" s="37"/>
      <c r="C368" s="37"/>
      <c r="D368" s="37"/>
      <c r="E368" s="37"/>
      <c r="F368" s="37"/>
      <c r="G368" s="37"/>
      <c r="H368" s="37"/>
      <c r="I368" s="37"/>
      <c r="J368" s="37"/>
    </row>
    <row r="369" spans="2:10" x14ac:dyDescent="0.25">
      <c r="B369" s="37"/>
      <c r="C369" s="37"/>
      <c r="D369" s="37"/>
      <c r="E369" s="37"/>
      <c r="F369" s="37"/>
      <c r="G369" s="37"/>
      <c r="H369" s="37"/>
      <c r="I369" s="37"/>
      <c r="J369" s="37"/>
    </row>
    <row r="370" spans="2:10" x14ac:dyDescent="0.25">
      <c r="B370" s="37"/>
      <c r="C370" s="37"/>
      <c r="D370" s="37"/>
      <c r="E370" s="37"/>
      <c r="F370" s="37"/>
      <c r="G370" s="37"/>
      <c r="H370" s="37"/>
      <c r="I370" s="37"/>
      <c r="J370" s="37"/>
    </row>
    <row r="371" spans="2:10" x14ac:dyDescent="0.25">
      <c r="B371" s="37"/>
      <c r="C371" s="37"/>
      <c r="D371" s="37"/>
      <c r="E371" s="37"/>
      <c r="F371" s="37"/>
      <c r="G371" s="37"/>
      <c r="H371" s="37"/>
      <c r="I371" s="37"/>
      <c r="J371" s="37"/>
    </row>
    <row r="372" spans="2:10" x14ac:dyDescent="0.25">
      <c r="B372" s="37"/>
      <c r="C372" s="37"/>
      <c r="D372" s="37"/>
      <c r="E372" s="37"/>
      <c r="F372" s="37"/>
      <c r="G372" s="37"/>
      <c r="H372" s="37"/>
      <c r="I372" s="37"/>
      <c r="J372" s="37"/>
    </row>
    <row r="373" spans="2:10" x14ac:dyDescent="0.25">
      <c r="B373" s="37"/>
      <c r="C373" s="37"/>
      <c r="D373" s="37"/>
      <c r="E373" s="37"/>
      <c r="F373" s="37"/>
      <c r="G373" s="37"/>
      <c r="H373" s="37"/>
      <c r="I373" s="37"/>
      <c r="J373" s="37"/>
    </row>
    <row r="374" spans="2:10" x14ac:dyDescent="0.25">
      <c r="B374" s="37"/>
      <c r="C374" s="37"/>
      <c r="D374" s="37"/>
      <c r="E374" s="37"/>
      <c r="F374" s="37"/>
      <c r="G374" s="37"/>
      <c r="H374" s="37"/>
      <c r="I374" s="37"/>
      <c r="J374" s="37"/>
    </row>
    <row r="375" spans="2:10" x14ac:dyDescent="0.25">
      <c r="B375" s="37"/>
      <c r="C375" s="37"/>
      <c r="D375" s="37"/>
      <c r="E375" s="37"/>
      <c r="F375" s="37"/>
      <c r="G375" s="37"/>
      <c r="H375" s="37"/>
      <c r="I375" s="37"/>
      <c r="J375" s="37"/>
    </row>
    <row r="376" spans="2:10" x14ac:dyDescent="0.25">
      <c r="B376" s="37"/>
      <c r="C376" s="37"/>
      <c r="D376" s="37"/>
      <c r="E376" s="37"/>
      <c r="F376" s="37"/>
      <c r="G376" s="37"/>
      <c r="H376" s="37"/>
      <c r="I376" s="37"/>
      <c r="J376" s="37"/>
    </row>
    <row r="377" spans="2:10" x14ac:dyDescent="0.25">
      <c r="B377" s="37"/>
      <c r="C377" s="37"/>
      <c r="D377" s="37"/>
      <c r="E377" s="37"/>
      <c r="F377" s="37"/>
      <c r="G377" s="37"/>
      <c r="H377" s="37"/>
      <c r="I377" s="37"/>
      <c r="J377" s="37"/>
    </row>
    <row r="378" spans="2:10" x14ac:dyDescent="0.25">
      <c r="B378" s="37"/>
      <c r="C378" s="37"/>
      <c r="D378" s="37"/>
      <c r="E378" s="37"/>
      <c r="F378" s="37"/>
      <c r="G378" s="37"/>
      <c r="H378" s="37"/>
      <c r="I378" s="37"/>
      <c r="J378" s="37"/>
    </row>
    <row r="379" spans="2:10" x14ac:dyDescent="0.25">
      <c r="B379" s="37"/>
      <c r="C379" s="37"/>
      <c r="D379" s="37"/>
      <c r="E379" s="37"/>
      <c r="F379" s="37"/>
      <c r="G379" s="37"/>
      <c r="H379" s="37"/>
      <c r="I379" s="37"/>
      <c r="J379" s="37"/>
    </row>
    <row r="380" spans="2:10" x14ac:dyDescent="0.25">
      <c r="B380" s="37"/>
      <c r="C380" s="37"/>
      <c r="D380" s="37"/>
      <c r="E380" s="37"/>
      <c r="F380" s="37"/>
      <c r="G380" s="37"/>
      <c r="H380" s="37"/>
      <c r="I380" s="37"/>
      <c r="J380" s="37"/>
    </row>
    <row r="381" spans="2:10" x14ac:dyDescent="0.25">
      <c r="B381" s="37"/>
      <c r="C381" s="37"/>
      <c r="D381" s="37"/>
      <c r="E381" s="37"/>
      <c r="F381" s="37"/>
      <c r="G381" s="37"/>
      <c r="H381" s="37"/>
      <c r="I381" s="37"/>
      <c r="J381" s="37"/>
    </row>
    <row r="382" spans="2:10" x14ac:dyDescent="0.25">
      <c r="B382" s="37"/>
      <c r="C382" s="37"/>
      <c r="D382" s="37"/>
      <c r="E382" s="37"/>
      <c r="F382" s="37"/>
      <c r="G382" s="37"/>
      <c r="H382" s="37"/>
      <c r="I382" s="37"/>
      <c r="J382" s="37"/>
    </row>
    <row r="383" spans="2:10" x14ac:dyDescent="0.25">
      <c r="B383" s="37"/>
      <c r="C383" s="37"/>
      <c r="D383" s="37"/>
      <c r="E383" s="37"/>
      <c r="F383" s="37"/>
      <c r="G383" s="37"/>
      <c r="H383" s="37"/>
      <c r="I383" s="37"/>
      <c r="J383" s="37"/>
    </row>
    <row r="384" spans="2:10" x14ac:dyDescent="0.25">
      <c r="B384" s="37"/>
      <c r="C384" s="37"/>
      <c r="D384" s="37"/>
      <c r="E384" s="37"/>
      <c r="F384" s="37"/>
      <c r="G384" s="37"/>
      <c r="H384" s="37"/>
      <c r="I384" s="37"/>
      <c r="J384" s="37"/>
    </row>
    <row r="385" spans="2:10" x14ac:dyDescent="0.25">
      <c r="B385" s="37"/>
      <c r="C385" s="37"/>
      <c r="D385" s="37"/>
      <c r="E385" s="37"/>
      <c r="F385" s="37"/>
      <c r="G385" s="37"/>
      <c r="H385" s="37"/>
      <c r="I385" s="37"/>
      <c r="J385" s="37"/>
    </row>
    <row r="386" spans="2:10" x14ac:dyDescent="0.25">
      <c r="B386" s="37"/>
      <c r="C386" s="37"/>
      <c r="D386" s="37"/>
      <c r="E386" s="37"/>
      <c r="F386" s="37"/>
      <c r="G386" s="37"/>
      <c r="H386" s="37"/>
      <c r="I386" s="37"/>
      <c r="J386" s="37"/>
    </row>
    <row r="387" spans="2:10" x14ac:dyDescent="0.25">
      <c r="B387" s="37"/>
      <c r="C387" s="37"/>
      <c r="D387" s="37"/>
      <c r="E387" s="37"/>
      <c r="F387" s="37"/>
      <c r="G387" s="37"/>
      <c r="H387" s="37"/>
      <c r="I387" s="37"/>
      <c r="J387" s="37"/>
    </row>
    <row r="388" spans="2:10" x14ac:dyDescent="0.25">
      <c r="B388" s="37"/>
      <c r="C388" s="37"/>
      <c r="D388" s="37"/>
      <c r="E388" s="37"/>
      <c r="F388" s="37"/>
      <c r="G388" s="37"/>
      <c r="H388" s="37"/>
      <c r="I388" s="37"/>
      <c r="J388" s="37"/>
    </row>
    <row r="389" spans="2:10" x14ac:dyDescent="0.25">
      <c r="B389" s="37"/>
      <c r="C389" s="37"/>
      <c r="D389" s="37"/>
      <c r="E389" s="37"/>
      <c r="F389" s="37"/>
      <c r="G389" s="37"/>
      <c r="H389" s="37"/>
      <c r="I389" s="37"/>
      <c r="J389" s="37"/>
    </row>
    <row r="390" spans="2:10" x14ac:dyDescent="0.25">
      <c r="B390" s="37"/>
      <c r="C390" s="37"/>
      <c r="D390" s="37"/>
      <c r="E390" s="37"/>
      <c r="F390" s="37"/>
      <c r="G390" s="37"/>
      <c r="H390" s="37"/>
      <c r="I390" s="37"/>
      <c r="J390" s="37"/>
    </row>
    <row r="391" spans="2:10" x14ac:dyDescent="0.25">
      <c r="B391" s="37"/>
      <c r="C391" s="37"/>
      <c r="D391" s="37"/>
      <c r="E391" s="37"/>
      <c r="F391" s="37"/>
      <c r="G391" s="37"/>
      <c r="H391" s="37"/>
      <c r="I391" s="37"/>
      <c r="J391" s="37"/>
    </row>
    <row r="392" spans="2:10" x14ac:dyDescent="0.25">
      <c r="B392" s="37"/>
      <c r="C392" s="37"/>
      <c r="D392" s="37"/>
      <c r="E392" s="37"/>
      <c r="F392" s="37"/>
      <c r="G392" s="37"/>
      <c r="H392" s="37"/>
      <c r="I392" s="37"/>
      <c r="J392" s="37"/>
    </row>
    <row r="393" spans="2:10" x14ac:dyDescent="0.25">
      <c r="B393" s="37"/>
      <c r="C393" s="37"/>
      <c r="D393" s="37"/>
      <c r="E393" s="37"/>
      <c r="F393" s="37"/>
      <c r="G393" s="37"/>
      <c r="H393" s="37"/>
      <c r="I393" s="37"/>
      <c r="J393" s="37"/>
    </row>
    <row r="394" spans="2:10" x14ac:dyDescent="0.25">
      <c r="B394" s="37"/>
      <c r="C394" s="37"/>
      <c r="D394" s="37"/>
      <c r="E394" s="37"/>
      <c r="F394" s="37"/>
      <c r="G394" s="37"/>
      <c r="H394" s="37"/>
      <c r="I394" s="37"/>
      <c r="J394" s="37"/>
    </row>
    <row r="395" spans="2:10" x14ac:dyDescent="0.25">
      <c r="B395" s="37"/>
      <c r="C395" s="37"/>
      <c r="D395" s="37"/>
      <c r="E395" s="37"/>
      <c r="F395" s="37"/>
      <c r="G395" s="37"/>
      <c r="H395" s="37"/>
      <c r="I395" s="37"/>
      <c r="J395" s="37"/>
    </row>
    <row r="396" spans="2:10" x14ac:dyDescent="0.25">
      <c r="B396" s="37"/>
      <c r="C396" s="37"/>
      <c r="D396" s="37"/>
      <c r="E396" s="37"/>
      <c r="F396" s="37"/>
      <c r="G396" s="37"/>
      <c r="H396" s="37"/>
      <c r="I396" s="37"/>
      <c r="J396" s="37"/>
    </row>
    <row r="397" spans="2:10" x14ac:dyDescent="0.25">
      <c r="B397" s="37"/>
      <c r="C397" s="37"/>
      <c r="D397" s="37"/>
      <c r="E397" s="37"/>
      <c r="F397" s="37"/>
      <c r="G397" s="37"/>
      <c r="H397" s="37"/>
      <c r="I397" s="37"/>
      <c r="J397" s="37"/>
    </row>
    <row r="398" spans="2:10" x14ac:dyDescent="0.25">
      <c r="B398" s="37"/>
      <c r="C398" s="37"/>
      <c r="D398" s="37"/>
      <c r="E398" s="37"/>
      <c r="F398" s="37"/>
      <c r="G398" s="37"/>
      <c r="H398" s="37"/>
      <c r="I398" s="37"/>
      <c r="J398" s="37"/>
    </row>
    <row r="399" spans="2:10" x14ac:dyDescent="0.25">
      <c r="B399" s="37"/>
      <c r="C399" s="37"/>
      <c r="D399" s="37"/>
      <c r="E399" s="37"/>
      <c r="F399" s="37"/>
      <c r="G399" s="37"/>
      <c r="H399" s="37"/>
      <c r="I399" s="37"/>
      <c r="J399" s="37"/>
    </row>
    <row r="400" spans="2:10" x14ac:dyDescent="0.25">
      <c r="B400" s="37"/>
      <c r="C400" s="37"/>
      <c r="D400" s="37"/>
      <c r="E400" s="37"/>
      <c r="F400" s="37"/>
      <c r="G400" s="37"/>
      <c r="H400" s="37"/>
      <c r="I400" s="37"/>
      <c r="J400" s="37"/>
    </row>
    <row r="401" spans="2:10" x14ac:dyDescent="0.25">
      <c r="B401" s="37"/>
      <c r="C401" s="37"/>
      <c r="D401" s="37"/>
      <c r="E401" s="37"/>
      <c r="F401" s="37"/>
      <c r="G401" s="37"/>
      <c r="H401" s="37"/>
      <c r="I401" s="37"/>
      <c r="J401" s="37"/>
    </row>
    <row r="402" spans="2:10" x14ac:dyDescent="0.25">
      <c r="B402" s="37"/>
      <c r="C402" s="37"/>
      <c r="D402" s="37"/>
      <c r="E402" s="37"/>
      <c r="F402" s="37"/>
      <c r="G402" s="37"/>
      <c r="H402" s="37"/>
      <c r="I402" s="37"/>
      <c r="J402" s="37"/>
    </row>
    <row r="403" spans="2:10" x14ac:dyDescent="0.25">
      <c r="B403" s="37"/>
      <c r="C403" s="37"/>
      <c r="D403" s="37"/>
      <c r="E403" s="37"/>
      <c r="F403" s="37"/>
      <c r="G403" s="37"/>
      <c r="H403" s="37"/>
      <c r="I403" s="37"/>
      <c r="J403" s="37"/>
    </row>
    <row r="404" spans="2:10" x14ac:dyDescent="0.25">
      <c r="B404" s="37"/>
      <c r="C404" s="37"/>
      <c r="D404" s="37"/>
      <c r="E404" s="37"/>
      <c r="F404" s="37"/>
      <c r="G404" s="37"/>
      <c r="H404" s="37"/>
      <c r="I404" s="37"/>
      <c r="J404" s="37"/>
    </row>
    <row r="405" spans="2:10" x14ac:dyDescent="0.25">
      <c r="B405" s="37"/>
      <c r="C405" s="37"/>
      <c r="D405" s="37"/>
      <c r="E405" s="37"/>
      <c r="F405" s="37"/>
      <c r="G405" s="37"/>
      <c r="H405" s="37"/>
      <c r="I405" s="37"/>
      <c r="J405" s="37"/>
    </row>
    <row r="406" spans="2:10" x14ac:dyDescent="0.25">
      <c r="B406" s="37"/>
      <c r="C406" s="37"/>
      <c r="D406" s="37"/>
      <c r="E406" s="37"/>
      <c r="F406" s="37"/>
      <c r="G406" s="37"/>
      <c r="H406" s="37"/>
      <c r="I406" s="37"/>
      <c r="J406" s="37"/>
    </row>
    <row r="407" spans="2:10" x14ac:dyDescent="0.25">
      <c r="B407" s="37"/>
      <c r="C407" s="37"/>
      <c r="D407" s="37"/>
      <c r="E407" s="37"/>
      <c r="F407" s="37"/>
      <c r="G407" s="37"/>
      <c r="H407" s="37"/>
      <c r="I407" s="37"/>
      <c r="J407" s="37"/>
    </row>
    <row r="408" spans="2:10" x14ac:dyDescent="0.25">
      <c r="B408" s="37"/>
      <c r="C408" s="37"/>
      <c r="D408" s="37"/>
      <c r="E408" s="37"/>
      <c r="F408" s="37"/>
      <c r="G408" s="37"/>
      <c r="H408" s="37"/>
      <c r="I408" s="37"/>
      <c r="J408" s="37"/>
    </row>
    <row r="409" spans="2:10" x14ac:dyDescent="0.25">
      <c r="B409" s="37"/>
      <c r="C409" s="37"/>
      <c r="D409" s="37"/>
      <c r="E409" s="37"/>
      <c r="F409" s="37"/>
      <c r="G409" s="37"/>
      <c r="H409" s="37"/>
      <c r="I409" s="37"/>
      <c r="J409" s="37"/>
    </row>
    <row r="410" spans="2:10" x14ac:dyDescent="0.25">
      <c r="B410" s="37"/>
      <c r="C410" s="37"/>
      <c r="D410" s="37"/>
      <c r="E410" s="37"/>
      <c r="F410" s="37"/>
      <c r="G410" s="37"/>
      <c r="H410" s="37"/>
      <c r="I410" s="37"/>
      <c r="J410" s="37"/>
    </row>
    <row r="411" spans="2:10" x14ac:dyDescent="0.25">
      <c r="B411" s="37"/>
      <c r="C411" s="37"/>
      <c r="D411" s="37"/>
      <c r="E411" s="37"/>
      <c r="F411" s="37"/>
      <c r="G411" s="37"/>
      <c r="H411" s="37"/>
      <c r="I411" s="37"/>
      <c r="J411" s="37"/>
    </row>
    <row r="412" spans="2:10" x14ac:dyDescent="0.25">
      <c r="B412" s="37"/>
      <c r="C412" s="37"/>
      <c r="D412" s="37"/>
      <c r="E412" s="37"/>
      <c r="F412" s="37"/>
      <c r="G412" s="37"/>
      <c r="H412" s="37"/>
      <c r="I412" s="37"/>
      <c r="J412" s="37"/>
    </row>
    <row r="413" spans="2:10" x14ac:dyDescent="0.25">
      <c r="B413" s="37"/>
      <c r="C413" s="37"/>
      <c r="D413" s="37"/>
      <c r="E413" s="37"/>
      <c r="F413" s="37"/>
      <c r="G413" s="37"/>
      <c r="H413" s="37"/>
      <c r="I413" s="37"/>
      <c r="J413" s="37"/>
    </row>
    <row r="414" spans="2:10" x14ac:dyDescent="0.25">
      <c r="B414" s="37"/>
      <c r="C414" s="37"/>
      <c r="D414" s="37"/>
      <c r="E414" s="37"/>
      <c r="F414" s="37"/>
      <c r="G414" s="37"/>
      <c r="H414" s="37"/>
      <c r="I414" s="37"/>
      <c r="J414" s="37"/>
    </row>
    <row r="415" spans="2:10" x14ac:dyDescent="0.25">
      <c r="B415" s="37"/>
      <c r="C415" s="37"/>
      <c r="D415" s="37"/>
      <c r="E415" s="37"/>
      <c r="F415" s="37"/>
      <c r="G415" s="37"/>
      <c r="H415" s="37"/>
      <c r="I415" s="37"/>
      <c r="J415" s="37"/>
    </row>
    <row r="416" spans="2:10" x14ac:dyDescent="0.25">
      <c r="B416" s="37"/>
      <c r="C416" s="37"/>
      <c r="D416" s="37"/>
      <c r="E416" s="37"/>
      <c r="F416" s="37"/>
      <c r="G416" s="37"/>
      <c r="H416" s="37"/>
      <c r="I416" s="37"/>
      <c r="J416" s="37"/>
    </row>
    <row r="417" spans="2:10" x14ac:dyDescent="0.25">
      <c r="B417" s="37"/>
      <c r="C417" s="37"/>
      <c r="D417" s="37"/>
      <c r="E417" s="37"/>
      <c r="F417" s="37"/>
      <c r="G417" s="37"/>
      <c r="H417" s="37"/>
      <c r="I417" s="37"/>
      <c r="J417" s="37"/>
    </row>
    <row r="418" spans="2:10" x14ac:dyDescent="0.25">
      <c r="B418" s="37"/>
      <c r="C418" s="37"/>
      <c r="D418" s="37"/>
      <c r="E418" s="37"/>
      <c r="F418" s="37"/>
      <c r="G418" s="37"/>
      <c r="H418" s="37"/>
      <c r="I418" s="37"/>
      <c r="J418" s="37"/>
    </row>
    <row r="419" spans="2:10" x14ac:dyDescent="0.25">
      <c r="B419" s="37"/>
      <c r="C419" s="37"/>
      <c r="D419" s="37"/>
      <c r="E419" s="37"/>
      <c r="F419" s="37"/>
      <c r="G419" s="37"/>
      <c r="H419" s="37"/>
      <c r="I419" s="37"/>
      <c r="J419" s="37"/>
    </row>
    <row r="420" spans="2:10" x14ac:dyDescent="0.25">
      <c r="B420" s="37"/>
      <c r="C420" s="37"/>
      <c r="D420" s="37"/>
      <c r="E420" s="37"/>
      <c r="F420" s="37"/>
      <c r="G420" s="37"/>
      <c r="H420" s="37"/>
      <c r="I420" s="37"/>
      <c r="J420" s="37"/>
    </row>
    <row r="421" spans="2:10" x14ac:dyDescent="0.25">
      <c r="B421" s="37"/>
      <c r="C421" s="37"/>
      <c r="D421" s="37"/>
      <c r="E421" s="37"/>
      <c r="F421" s="37"/>
      <c r="G421" s="37"/>
      <c r="H421" s="37"/>
      <c r="I421" s="37"/>
      <c r="J421" s="37"/>
    </row>
    <row r="422" spans="2:10" x14ac:dyDescent="0.25">
      <c r="B422" s="37"/>
      <c r="C422" s="37"/>
      <c r="D422" s="37"/>
      <c r="E422" s="37"/>
      <c r="F422" s="37"/>
      <c r="G422" s="37"/>
      <c r="H422" s="37"/>
      <c r="I422" s="37"/>
      <c r="J422" s="37"/>
    </row>
    <row r="423" spans="2:10" x14ac:dyDescent="0.25">
      <c r="B423" s="37"/>
      <c r="C423" s="37"/>
      <c r="D423" s="37"/>
      <c r="E423" s="37"/>
      <c r="F423" s="37"/>
      <c r="G423" s="37"/>
      <c r="H423" s="37"/>
      <c r="I423" s="37"/>
      <c r="J423" s="37"/>
    </row>
    <row r="424" spans="2:10" x14ac:dyDescent="0.25">
      <c r="B424" s="37"/>
      <c r="C424" s="37"/>
      <c r="D424" s="37"/>
      <c r="E424" s="37"/>
      <c r="F424" s="37"/>
      <c r="G424" s="37"/>
      <c r="H424" s="37"/>
      <c r="I424" s="37"/>
      <c r="J424" s="37"/>
    </row>
    <row r="425" spans="2:10" x14ac:dyDescent="0.25">
      <c r="B425" s="37"/>
      <c r="C425" s="37"/>
      <c r="D425" s="37"/>
      <c r="E425" s="37"/>
      <c r="F425" s="37"/>
      <c r="G425" s="37"/>
      <c r="H425" s="37"/>
      <c r="I425" s="37"/>
      <c r="J425" s="37"/>
    </row>
    <row r="426" spans="2:10" x14ac:dyDescent="0.25">
      <c r="B426" s="37"/>
      <c r="C426" s="37"/>
      <c r="D426" s="37"/>
      <c r="E426" s="37"/>
      <c r="F426" s="37"/>
      <c r="G426" s="37"/>
      <c r="H426" s="37"/>
      <c r="I426" s="37"/>
      <c r="J426" s="37"/>
    </row>
    <row r="427" spans="2:10" x14ac:dyDescent="0.25">
      <c r="B427" s="37"/>
      <c r="C427" s="37"/>
      <c r="D427" s="37"/>
      <c r="E427" s="37"/>
      <c r="F427" s="37"/>
      <c r="G427" s="37"/>
      <c r="H427" s="37"/>
      <c r="I427" s="37"/>
      <c r="J427" s="37"/>
    </row>
    <row r="428" spans="2:10" x14ac:dyDescent="0.25">
      <c r="B428" s="37"/>
      <c r="C428" s="37"/>
      <c r="D428" s="37"/>
      <c r="E428" s="37"/>
      <c r="F428" s="37"/>
      <c r="G428" s="37"/>
      <c r="H428" s="37"/>
      <c r="I428" s="37"/>
      <c r="J428" s="37"/>
    </row>
    <row r="429" spans="2:10" x14ac:dyDescent="0.25">
      <c r="B429" s="37"/>
      <c r="C429" s="37"/>
      <c r="D429" s="37"/>
      <c r="E429" s="37"/>
      <c r="F429" s="37"/>
      <c r="G429" s="37"/>
      <c r="H429" s="37"/>
      <c r="I429" s="37"/>
      <c r="J429" s="37"/>
    </row>
    <row r="430" spans="2:10" x14ac:dyDescent="0.25">
      <c r="B430" s="37"/>
      <c r="C430" s="37"/>
      <c r="D430" s="37"/>
      <c r="E430" s="37"/>
      <c r="F430" s="37"/>
      <c r="G430" s="37"/>
      <c r="H430" s="37"/>
      <c r="I430" s="37"/>
      <c r="J430" s="37"/>
    </row>
    <row r="431" spans="2:10" x14ac:dyDescent="0.25">
      <c r="B431" s="37"/>
      <c r="C431" s="37"/>
      <c r="D431" s="37"/>
      <c r="E431" s="37"/>
      <c r="F431" s="37"/>
      <c r="G431" s="37"/>
      <c r="H431" s="37"/>
      <c r="I431" s="37"/>
      <c r="J431" s="37"/>
    </row>
    <row r="432" spans="2:10" x14ac:dyDescent="0.25">
      <c r="B432" s="37"/>
      <c r="C432" s="37"/>
      <c r="D432" s="37"/>
      <c r="E432" s="37"/>
      <c r="F432" s="37"/>
      <c r="G432" s="37"/>
      <c r="H432" s="37"/>
      <c r="I432" s="37"/>
      <c r="J432" s="37"/>
    </row>
    <row r="433" spans="2:10" x14ac:dyDescent="0.25">
      <c r="B433" s="37"/>
      <c r="C433" s="37"/>
      <c r="D433" s="37"/>
      <c r="E433" s="37"/>
      <c r="F433" s="37"/>
      <c r="G433" s="37"/>
      <c r="H433" s="37"/>
      <c r="I433" s="37"/>
      <c r="J433" s="37"/>
    </row>
    <row r="434" spans="2:10" x14ac:dyDescent="0.25">
      <c r="B434" s="37"/>
      <c r="C434" s="37"/>
      <c r="D434" s="37"/>
      <c r="E434" s="37"/>
      <c r="F434" s="37"/>
      <c r="G434" s="37"/>
      <c r="H434" s="37"/>
      <c r="I434" s="37"/>
      <c r="J434" s="37"/>
    </row>
    <row r="435" spans="2:10" x14ac:dyDescent="0.25">
      <c r="B435" s="37"/>
      <c r="C435" s="37"/>
      <c r="D435" s="37"/>
      <c r="E435" s="37"/>
      <c r="F435" s="37"/>
      <c r="G435" s="37"/>
      <c r="H435" s="37"/>
      <c r="I435" s="37"/>
      <c r="J435" s="37"/>
    </row>
    <row r="436" spans="2:10" x14ac:dyDescent="0.25">
      <c r="B436" s="37"/>
      <c r="C436" s="37"/>
      <c r="D436" s="37"/>
      <c r="E436" s="37"/>
      <c r="F436" s="37"/>
      <c r="G436" s="37"/>
      <c r="H436" s="37"/>
      <c r="I436" s="37"/>
      <c r="J436" s="37"/>
    </row>
    <row r="437" spans="2:10" x14ac:dyDescent="0.25">
      <c r="B437" s="37"/>
      <c r="C437" s="37"/>
      <c r="D437" s="37"/>
      <c r="E437" s="37"/>
      <c r="F437" s="37"/>
      <c r="G437" s="37"/>
      <c r="H437" s="37"/>
      <c r="I437" s="37"/>
      <c r="J437" s="37"/>
    </row>
    <row r="438" spans="2:10" x14ac:dyDescent="0.25">
      <c r="B438" s="37"/>
      <c r="C438" s="37"/>
      <c r="D438" s="37"/>
      <c r="E438" s="37"/>
      <c r="F438" s="37"/>
      <c r="G438" s="37"/>
      <c r="H438" s="37"/>
      <c r="I438" s="37"/>
      <c r="J438" s="37"/>
    </row>
    <row r="439" spans="2:10" x14ac:dyDescent="0.25">
      <c r="B439" s="37"/>
      <c r="C439" s="37"/>
      <c r="D439" s="37"/>
      <c r="E439" s="37"/>
      <c r="F439" s="37"/>
      <c r="G439" s="37"/>
      <c r="H439" s="37"/>
      <c r="I439" s="37"/>
      <c r="J439" s="37"/>
    </row>
    <row r="440" spans="2:10" x14ac:dyDescent="0.25">
      <c r="B440" s="37"/>
      <c r="C440" s="37"/>
      <c r="D440" s="37"/>
      <c r="E440" s="37"/>
      <c r="F440" s="37"/>
      <c r="G440" s="37"/>
      <c r="H440" s="37"/>
      <c r="I440" s="37"/>
      <c r="J440" s="37"/>
    </row>
    <row r="441" spans="2:10" x14ac:dyDescent="0.25">
      <c r="B441" s="37"/>
      <c r="C441" s="37"/>
      <c r="D441" s="37"/>
      <c r="E441" s="37"/>
      <c r="F441" s="37"/>
      <c r="G441" s="37"/>
      <c r="H441" s="37"/>
      <c r="I441" s="37"/>
      <c r="J441" s="37"/>
    </row>
    <row r="442" spans="2:10" x14ac:dyDescent="0.25">
      <c r="B442" s="37"/>
      <c r="C442" s="37"/>
      <c r="D442" s="37"/>
      <c r="E442" s="37"/>
      <c r="F442" s="37"/>
      <c r="G442" s="37"/>
      <c r="H442" s="37"/>
      <c r="I442" s="37"/>
      <c r="J442" s="37"/>
    </row>
    <row r="443" spans="2:10" x14ac:dyDescent="0.25">
      <c r="B443" s="37"/>
      <c r="C443" s="37"/>
      <c r="D443" s="37"/>
      <c r="E443" s="37"/>
      <c r="F443" s="37"/>
      <c r="G443" s="37"/>
      <c r="H443" s="37"/>
      <c r="I443" s="37"/>
      <c r="J443" s="37"/>
    </row>
    <row r="444" spans="2:10" x14ac:dyDescent="0.25">
      <c r="B444" s="37"/>
      <c r="C444" s="37"/>
      <c r="D444" s="37"/>
      <c r="E444" s="37"/>
      <c r="F444" s="37"/>
      <c r="G444" s="37"/>
      <c r="H444" s="37"/>
      <c r="I444" s="37"/>
      <c r="J444" s="37"/>
    </row>
    <row r="445" spans="2:10" x14ac:dyDescent="0.25">
      <c r="B445" s="37"/>
      <c r="C445" s="37"/>
      <c r="D445" s="37"/>
      <c r="E445" s="37"/>
      <c r="F445" s="37"/>
      <c r="G445" s="37"/>
      <c r="H445" s="37"/>
      <c r="I445" s="37"/>
      <c r="J445" s="37"/>
    </row>
    <row r="446" spans="2:10" x14ac:dyDescent="0.25">
      <c r="B446" s="37"/>
      <c r="C446" s="37"/>
      <c r="D446" s="37"/>
      <c r="E446" s="37"/>
      <c r="F446" s="37"/>
      <c r="G446" s="37"/>
      <c r="H446" s="37"/>
      <c r="I446" s="37"/>
      <c r="J446" s="37"/>
    </row>
    <row r="447" spans="2:10" x14ac:dyDescent="0.25">
      <c r="B447" s="37"/>
      <c r="C447" s="37"/>
      <c r="D447" s="37"/>
      <c r="E447" s="37"/>
      <c r="F447" s="37"/>
      <c r="G447" s="37"/>
      <c r="H447" s="37"/>
      <c r="I447" s="37"/>
      <c r="J447" s="37"/>
    </row>
    <row r="448" spans="2:10" x14ac:dyDescent="0.25">
      <c r="B448" s="37"/>
      <c r="C448" s="37"/>
      <c r="D448" s="37"/>
      <c r="E448" s="37"/>
      <c r="F448" s="37"/>
      <c r="G448" s="37"/>
      <c r="H448" s="37"/>
      <c r="I448" s="37"/>
      <c r="J448" s="37"/>
    </row>
    <row r="449" spans="2:10" x14ac:dyDescent="0.25">
      <c r="B449" s="37"/>
      <c r="C449" s="37"/>
      <c r="D449" s="37"/>
      <c r="E449" s="37"/>
      <c r="F449" s="37"/>
      <c r="G449" s="37"/>
      <c r="H449" s="37"/>
      <c r="I449" s="37"/>
      <c r="J449" s="37"/>
    </row>
    <row r="450" spans="2:10" x14ac:dyDescent="0.25">
      <c r="B450" s="37"/>
      <c r="C450" s="37"/>
      <c r="D450" s="37"/>
      <c r="E450" s="37"/>
      <c r="F450" s="37"/>
      <c r="G450" s="37"/>
      <c r="H450" s="37"/>
      <c r="I450" s="37"/>
      <c r="J450" s="37"/>
    </row>
    <row r="451" spans="2:10" x14ac:dyDescent="0.25">
      <c r="B451" s="37"/>
      <c r="C451" s="37"/>
      <c r="D451" s="37"/>
      <c r="E451" s="37"/>
      <c r="F451" s="37"/>
      <c r="G451" s="37"/>
      <c r="H451" s="37"/>
      <c r="I451" s="37"/>
      <c r="J451" s="37"/>
    </row>
    <row r="452" spans="2:10" x14ac:dyDescent="0.25">
      <c r="B452" s="37"/>
      <c r="C452" s="37"/>
      <c r="D452" s="37"/>
      <c r="E452" s="37"/>
      <c r="F452" s="37"/>
      <c r="G452" s="37"/>
      <c r="H452" s="37"/>
      <c r="I452" s="37"/>
      <c r="J452" s="37"/>
    </row>
    <row r="453" spans="2:10" x14ac:dyDescent="0.25">
      <c r="B453" s="37"/>
      <c r="C453" s="37"/>
      <c r="D453" s="37"/>
      <c r="E453" s="37"/>
      <c r="F453" s="37"/>
      <c r="G453" s="37"/>
      <c r="H453" s="37"/>
      <c r="I453" s="37"/>
      <c r="J453" s="37"/>
    </row>
    <row r="454" spans="2:10" x14ac:dyDescent="0.25">
      <c r="B454" s="37"/>
      <c r="C454" s="37"/>
      <c r="D454" s="37"/>
      <c r="E454" s="37"/>
      <c r="F454" s="37"/>
      <c r="G454" s="37"/>
      <c r="H454" s="37"/>
      <c r="I454" s="37"/>
      <c r="J454" s="37"/>
    </row>
    <row r="455" spans="2:10" x14ac:dyDescent="0.25">
      <c r="B455" s="37"/>
      <c r="C455" s="37"/>
      <c r="D455" s="37"/>
      <c r="E455" s="37"/>
      <c r="F455" s="37"/>
      <c r="G455" s="37"/>
      <c r="H455" s="37"/>
      <c r="I455" s="37"/>
      <c r="J455" s="37"/>
    </row>
    <row r="456" spans="2:10" x14ac:dyDescent="0.25">
      <c r="B456" s="37"/>
      <c r="C456" s="37"/>
      <c r="D456" s="37"/>
      <c r="E456" s="37"/>
      <c r="F456" s="37"/>
      <c r="G456" s="37"/>
      <c r="H456" s="37"/>
      <c r="I456" s="37"/>
      <c r="J456" s="37"/>
    </row>
    <row r="457" spans="2:10" x14ac:dyDescent="0.25">
      <c r="B457" s="37"/>
      <c r="C457" s="37"/>
      <c r="D457" s="37"/>
      <c r="E457" s="37"/>
      <c r="F457" s="37"/>
      <c r="G457" s="37"/>
      <c r="H457" s="37"/>
      <c r="I457" s="37"/>
      <c r="J457" s="37"/>
    </row>
    <row r="458" spans="2:10" x14ac:dyDescent="0.25">
      <c r="B458" s="37"/>
      <c r="C458" s="37"/>
      <c r="D458" s="37"/>
      <c r="E458" s="37"/>
      <c r="F458" s="37"/>
      <c r="G458" s="37"/>
      <c r="H458" s="37"/>
      <c r="I458" s="37"/>
      <c r="J458" s="37"/>
    </row>
    <row r="459" spans="2:10" x14ac:dyDescent="0.25">
      <c r="B459" s="37"/>
      <c r="C459" s="37"/>
      <c r="D459" s="37"/>
      <c r="E459" s="37"/>
      <c r="F459" s="37"/>
      <c r="G459" s="37"/>
      <c r="H459" s="37"/>
      <c r="I459" s="37"/>
      <c r="J459" s="37"/>
    </row>
    <row r="460" spans="2:10" x14ac:dyDescent="0.25">
      <c r="B460" s="37"/>
      <c r="C460" s="37"/>
      <c r="D460" s="37"/>
      <c r="E460" s="37"/>
      <c r="F460" s="37"/>
      <c r="G460" s="37"/>
      <c r="H460" s="37"/>
      <c r="I460" s="37"/>
      <c r="J460" s="37"/>
    </row>
    <row r="461" spans="2:10" x14ac:dyDescent="0.25">
      <c r="B461" s="37"/>
      <c r="C461" s="37"/>
      <c r="D461" s="37"/>
      <c r="E461" s="37"/>
      <c r="F461" s="37"/>
      <c r="G461" s="37"/>
      <c r="H461" s="37"/>
      <c r="I461" s="37"/>
      <c r="J461" s="37"/>
    </row>
    <row r="462" spans="2:10" x14ac:dyDescent="0.25">
      <c r="B462" s="37"/>
      <c r="C462" s="37"/>
      <c r="D462" s="37"/>
      <c r="E462" s="37"/>
      <c r="F462" s="37"/>
      <c r="G462" s="37"/>
      <c r="H462" s="37"/>
      <c r="I462" s="37"/>
      <c r="J462" s="37"/>
    </row>
    <row r="463" spans="2:10" x14ac:dyDescent="0.25">
      <c r="B463" s="37"/>
      <c r="C463" s="37"/>
      <c r="D463" s="37"/>
      <c r="E463" s="37"/>
      <c r="F463" s="37"/>
      <c r="G463" s="37"/>
      <c r="H463" s="37"/>
      <c r="I463" s="37"/>
      <c r="J463" s="37"/>
    </row>
    <row r="464" spans="2:10" x14ac:dyDescent="0.25">
      <c r="B464" s="37"/>
      <c r="C464" s="37"/>
      <c r="D464" s="37"/>
      <c r="E464" s="37"/>
      <c r="F464" s="37"/>
      <c r="G464" s="37"/>
      <c r="H464" s="37"/>
      <c r="I464" s="37"/>
      <c r="J464" s="37"/>
    </row>
    <row r="465" spans="2:10" x14ac:dyDescent="0.25">
      <c r="B465" s="37"/>
      <c r="C465" s="37"/>
      <c r="D465" s="37"/>
      <c r="E465" s="37"/>
      <c r="F465" s="37"/>
      <c r="G465" s="37"/>
      <c r="H465" s="37"/>
      <c r="I465" s="37"/>
      <c r="J465" s="37"/>
    </row>
    <row r="466" spans="2:10" x14ac:dyDescent="0.25">
      <c r="B466" s="37"/>
      <c r="C466" s="37"/>
      <c r="D466" s="37"/>
      <c r="E466" s="37"/>
      <c r="F466" s="37"/>
      <c r="G466" s="37"/>
      <c r="H466" s="37"/>
      <c r="I466" s="37"/>
      <c r="J466" s="37"/>
    </row>
    <row r="467" spans="2:10" x14ac:dyDescent="0.25">
      <c r="B467" s="37"/>
      <c r="C467" s="37"/>
      <c r="D467" s="37"/>
      <c r="E467" s="37"/>
      <c r="F467" s="37"/>
      <c r="G467" s="37"/>
      <c r="H467" s="37"/>
      <c r="I467" s="37"/>
      <c r="J467" s="37"/>
    </row>
    <row r="468" spans="2:10" x14ac:dyDescent="0.25">
      <c r="B468" s="37"/>
      <c r="C468" s="37"/>
      <c r="D468" s="37"/>
      <c r="E468" s="37"/>
      <c r="F468" s="37"/>
      <c r="G468" s="37"/>
      <c r="H468" s="37"/>
      <c r="I468" s="37"/>
      <c r="J468" s="37"/>
    </row>
    <row r="469" spans="2:10" x14ac:dyDescent="0.25">
      <c r="B469" s="37"/>
      <c r="C469" s="37"/>
      <c r="D469" s="37"/>
      <c r="E469" s="37"/>
      <c r="F469" s="37"/>
      <c r="G469" s="37"/>
      <c r="H469" s="37"/>
      <c r="I469" s="37"/>
      <c r="J469" s="37"/>
    </row>
    <row r="470" spans="2:10" x14ac:dyDescent="0.25">
      <c r="B470" s="37"/>
      <c r="C470" s="37"/>
      <c r="D470" s="37"/>
      <c r="E470" s="37"/>
      <c r="F470" s="37"/>
      <c r="G470" s="37"/>
      <c r="H470" s="37"/>
      <c r="I470" s="37"/>
      <c r="J470" s="37"/>
    </row>
    <row r="471" spans="2:10" x14ac:dyDescent="0.25">
      <c r="B471" s="37"/>
      <c r="C471" s="37"/>
      <c r="D471" s="37"/>
      <c r="E471" s="37"/>
      <c r="F471" s="37"/>
      <c r="G471" s="37"/>
      <c r="H471" s="37"/>
      <c r="I471" s="37"/>
      <c r="J471" s="37"/>
    </row>
    <row r="472" spans="2:10" x14ac:dyDescent="0.25">
      <c r="B472" s="37"/>
      <c r="C472" s="37"/>
      <c r="D472" s="37"/>
      <c r="E472" s="37"/>
      <c r="F472" s="37"/>
      <c r="G472" s="37"/>
      <c r="H472" s="37"/>
      <c r="I472" s="37"/>
      <c r="J472" s="37"/>
    </row>
    <row r="473" spans="2:10" x14ac:dyDescent="0.25">
      <c r="B473" s="37"/>
      <c r="C473" s="37"/>
      <c r="D473" s="37"/>
      <c r="E473" s="37"/>
      <c r="F473" s="37"/>
      <c r="G473" s="37"/>
      <c r="H473" s="37"/>
      <c r="I473" s="37"/>
      <c r="J473" s="37"/>
    </row>
    <row r="474" spans="2:10" x14ac:dyDescent="0.25">
      <c r="B474" s="37"/>
      <c r="C474" s="37"/>
      <c r="D474" s="37"/>
      <c r="E474" s="37"/>
      <c r="F474" s="37"/>
      <c r="G474" s="37"/>
      <c r="H474" s="37"/>
      <c r="I474" s="37"/>
      <c r="J474" s="37"/>
    </row>
  </sheetData>
  <mergeCells count="51">
    <mergeCell ref="F1:I1"/>
    <mergeCell ref="I6:I7"/>
    <mergeCell ref="A4:I5"/>
    <mergeCell ref="H6:H7"/>
    <mergeCell ref="B6:B7"/>
    <mergeCell ref="C6:C7"/>
    <mergeCell ref="A80:A85"/>
    <mergeCell ref="A109:A114"/>
    <mergeCell ref="A6:A7"/>
    <mergeCell ref="G6:G7"/>
    <mergeCell ref="D286:F286"/>
    <mergeCell ref="D6:F6"/>
    <mergeCell ref="D126:F126"/>
    <mergeCell ref="D93:F93"/>
    <mergeCell ref="D224:F224"/>
    <mergeCell ref="A49:A52"/>
    <mergeCell ref="G32:G33"/>
    <mergeCell ref="D32:F32"/>
    <mergeCell ref="A24:A28"/>
    <mergeCell ref="A312:B312"/>
    <mergeCell ref="D191:F191"/>
    <mergeCell ref="D160:F160"/>
    <mergeCell ref="D63:F63"/>
    <mergeCell ref="A200:A205"/>
    <mergeCell ref="A178:A181"/>
    <mergeCell ref="A170:A176"/>
    <mergeCell ref="A135:A141"/>
    <mergeCell ref="D256:F256"/>
    <mergeCell ref="A310:B310"/>
    <mergeCell ref="A311:B311"/>
    <mergeCell ref="A289:A293"/>
    <mergeCell ref="A66:A69"/>
    <mergeCell ref="A208:A211"/>
    <mergeCell ref="A71:A77"/>
    <mergeCell ref="A144:A147"/>
    <mergeCell ref="A313:B313"/>
    <mergeCell ref="A10:A12"/>
    <mergeCell ref="A16:A22"/>
    <mergeCell ref="A36:A38"/>
    <mergeCell ref="A41:A46"/>
    <mergeCell ref="A96:A99"/>
    <mergeCell ref="A242:A245"/>
    <mergeCell ref="A264:A269"/>
    <mergeCell ref="A271:A275"/>
    <mergeCell ref="A259:A262"/>
    <mergeCell ref="A227:A231"/>
    <mergeCell ref="A295:A301"/>
    <mergeCell ref="A303:A306"/>
    <mergeCell ref="A233:A240"/>
    <mergeCell ref="A101:A106"/>
    <mergeCell ref="A129:A13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workbookViewId="0">
      <selection activeCell="C10" sqref="C10"/>
    </sheetView>
  </sheetViews>
  <sheetFormatPr defaultRowHeight="15" x14ac:dyDescent="0.25"/>
  <cols>
    <col min="1" max="1" width="11.85546875" customWidth="1"/>
    <col min="2" max="2" width="31.85546875" customWidth="1"/>
    <col min="3" max="3" width="7" customWidth="1"/>
    <col min="4" max="4" width="6.28515625" customWidth="1"/>
    <col min="7" max="7" width="11" customWidth="1"/>
    <col min="8" max="8" width="11.5703125" customWidth="1"/>
  </cols>
  <sheetData>
    <row r="1" spans="1:16" x14ac:dyDescent="0.25">
      <c r="F1" t="s">
        <v>130</v>
      </c>
    </row>
    <row r="2" spans="1:16" x14ac:dyDescent="0.25">
      <c r="H2" t="s">
        <v>131</v>
      </c>
    </row>
    <row r="3" spans="1:16" x14ac:dyDescent="0.25">
      <c r="G3" t="s">
        <v>132</v>
      </c>
    </row>
    <row r="4" spans="1:16" x14ac:dyDescent="0.25">
      <c r="A4" t="s">
        <v>172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6" spans="1:16" x14ac:dyDescent="0.25">
      <c r="A6" t="s">
        <v>0</v>
      </c>
      <c r="B6" t="s">
        <v>116</v>
      </c>
      <c r="C6" t="s">
        <v>3</v>
      </c>
      <c r="D6" t="s">
        <v>117</v>
      </c>
      <c r="G6" t="s">
        <v>118</v>
      </c>
      <c r="H6" t="s">
        <v>123</v>
      </c>
      <c r="I6" t="s">
        <v>124</v>
      </c>
    </row>
    <row r="7" spans="1:16" x14ac:dyDescent="0.25">
      <c r="D7" t="s">
        <v>6</v>
      </c>
      <c r="E7" t="s">
        <v>7</v>
      </c>
      <c r="F7" t="s">
        <v>8</v>
      </c>
    </row>
    <row r="8" spans="1:16" x14ac:dyDescent="0.25">
      <c r="A8" t="s">
        <v>15</v>
      </c>
    </row>
    <row r="9" spans="1:16" x14ac:dyDescent="0.25">
      <c r="B9" t="s">
        <v>168</v>
      </c>
      <c r="C9">
        <v>100</v>
      </c>
      <c r="D9">
        <v>1.78</v>
      </c>
      <c r="E9">
        <v>2.85</v>
      </c>
      <c r="F9">
        <v>22.97</v>
      </c>
      <c r="G9">
        <v>124</v>
      </c>
      <c r="H9">
        <v>1.72</v>
      </c>
      <c r="I9">
        <v>364</v>
      </c>
    </row>
    <row r="10" spans="1:16" x14ac:dyDescent="0.25">
      <c r="A10" t="s">
        <v>16</v>
      </c>
      <c r="B10" t="s">
        <v>63</v>
      </c>
      <c r="C10" s="53" t="s">
        <v>20</v>
      </c>
      <c r="D10">
        <v>2.13</v>
      </c>
      <c r="E10">
        <v>0.3</v>
      </c>
      <c r="F10">
        <v>27.38</v>
      </c>
      <c r="G10">
        <v>121</v>
      </c>
      <c r="I10">
        <v>199</v>
      </c>
    </row>
    <row r="11" spans="1:16" x14ac:dyDescent="0.25">
      <c r="B11" t="s">
        <v>21</v>
      </c>
      <c r="C11">
        <v>60</v>
      </c>
      <c r="D11">
        <v>6.68</v>
      </c>
      <c r="E11">
        <v>8.4499999999999993</v>
      </c>
      <c r="F11">
        <v>19.39</v>
      </c>
      <c r="G11">
        <v>180</v>
      </c>
      <c r="H11">
        <v>0.11</v>
      </c>
      <c r="I11">
        <v>3</v>
      </c>
    </row>
    <row r="12" spans="1:16" x14ac:dyDescent="0.25">
      <c r="B12" t="s">
        <v>90</v>
      </c>
      <c r="C12">
        <v>150</v>
      </c>
      <c r="D12">
        <v>2.34</v>
      </c>
      <c r="E12">
        <v>2</v>
      </c>
      <c r="F12">
        <v>10.63</v>
      </c>
      <c r="G12">
        <v>70</v>
      </c>
      <c r="H12">
        <v>0.98</v>
      </c>
      <c r="I12">
        <v>414</v>
      </c>
    </row>
    <row r="13" spans="1:16" x14ac:dyDescent="0.25">
      <c r="D13">
        <f>D10+D11+D12+D9</f>
        <v>12.929999999999998</v>
      </c>
      <c r="E13">
        <f t="shared" ref="E13:H13" si="0">E10+E11+E12+E9</f>
        <v>13.6</v>
      </c>
      <c r="F13">
        <f t="shared" si="0"/>
        <v>80.37</v>
      </c>
      <c r="G13">
        <f t="shared" si="0"/>
        <v>495</v>
      </c>
      <c r="H13">
        <f t="shared" si="0"/>
        <v>2.81</v>
      </c>
    </row>
    <row r="14" spans="1:16" x14ac:dyDescent="0.25">
      <c r="A14" t="s">
        <v>22</v>
      </c>
      <c r="B14" t="s">
        <v>64</v>
      </c>
      <c r="C14">
        <v>180</v>
      </c>
      <c r="D14">
        <v>0.75</v>
      </c>
      <c r="F14">
        <v>16.149999999999999</v>
      </c>
      <c r="G14">
        <v>64</v>
      </c>
      <c r="H14">
        <v>3</v>
      </c>
    </row>
    <row r="16" spans="1:16" x14ac:dyDescent="0.25">
      <c r="A16" t="s">
        <v>17</v>
      </c>
      <c r="B16" t="s">
        <v>155</v>
      </c>
      <c r="C16">
        <v>40</v>
      </c>
      <c r="D16">
        <v>0.15</v>
      </c>
      <c r="F16">
        <v>0.5</v>
      </c>
      <c r="G16">
        <v>2.7</v>
      </c>
    </row>
    <row r="17" spans="1:9" x14ac:dyDescent="0.25">
      <c r="B17" t="s">
        <v>76</v>
      </c>
      <c r="C17">
        <v>250</v>
      </c>
      <c r="D17">
        <v>1.82</v>
      </c>
      <c r="E17">
        <v>4.91</v>
      </c>
      <c r="F17">
        <v>2.34</v>
      </c>
      <c r="G17">
        <v>102</v>
      </c>
      <c r="H17">
        <v>10.28</v>
      </c>
      <c r="I17">
        <v>63</v>
      </c>
    </row>
    <row r="18" spans="1:9" x14ac:dyDescent="0.25">
      <c r="B18" t="s">
        <v>57</v>
      </c>
      <c r="C18">
        <v>80</v>
      </c>
      <c r="D18">
        <v>9.67</v>
      </c>
      <c r="E18">
        <v>10.62</v>
      </c>
      <c r="F18">
        <v>8.61</v>
      </c>
      <c r="G18">
        <v>169</v>
      </c>
      <c r="H18">
        <v>0.23</v>
      </c>
      <c r="I18">
        <v>298</v>
      </c>
    </row>
    <row r="19" spans="1:9" x14ac:dyDescent="0.25">
      <c r="B19" t="s">
        <v>43</v>
      </c>
      <c r="C19">
        <v>150</v>
      </c>
      <c r="D19">
        <v>3.06</v>
      </c>
      <c r="E19">
        <v>4.8</v>
      </c>
      <c r="F19">
        <v>20.43</v>
      </c>
      <c r="G19">
        <v>137</v>
      </c>
      <c r="H19">
        <v>1.81</v>
      </c>
      <c r="I19">
        <v>339</v>
      </c>
    </row>
    <row r="20" spans="1:9" x14ac:dyDescent="0.25">
      <c r="B20" t="s">
        <v>96</v>
      </c>
      <c r="C20">
        <v>180</v>
      </c>
      <c r="D20">
        <v>0.14000000000000001</v>
      </c>
      <c r="E20">
        <v>0.14000000000000001</v>
      </c>
      <c r="F20">
        <v>21.49</v>
      </c>
      <c r="G20">
        <v>73</v>
      </c>
      <c r="H20">
        <v>1.55</v>
      </c>
      <c r="I20">
        <v>390</v>
      </c>
    </row>
    <row r="21" spans="1:9" x14ac:dyDescent="0.25">
      <c r="B21" t="s">
        <v>44</v>
      </c>
      <c r="C21">
        <v>40</v>
      </c>
      <c r="D21">
        <v>2.6</v>
      </c>
      <c r="E21">
        <v>0.4</v>
      </c>
      <c r="F21">
        <v>16</v>
      </c>
      <c r="G21">
        <v>76</v>
      </c>
    </row>
    <row r="22" spans="1:9" x14ac:dyDescent="0.25">
      <c r="B22" t="s">
        <v>56</v>
      </c>
      <c r="C22">
        <v>20</v>
      </c>
      <c r="D22">
        <v>1.5</v>
      </c>
      <c r="E22">
        <v>0.1</v>
      </c>
      <c r="F22">
        <v>10</v>
      </c>
      <c r="G22">
        <v>47</v>
      </c>
    </row>
    <row r="23" spans="1:9" x14ac:dyDescent="0.25">
      <c r="D23">
        <f>D16+D17+D18+D19+D20+D21+D22</f>
        <v>18.940000000000001</v>
      </c>
      <c r="E23">
        <f t="shared" ref="E23:H23" si="1">E16+E17+E18+E19+E20+E21+E22</f>
        <v>20.97</v>
      </c>
      <c r="F23">
        <f t="shared" si="1"/>
        <v>79.37</v>
      </c>
      <c r="G23">
        <f t="shared" si="1"/>
        <v>606.70000000000005</v>
      </c>
      <c r="H23">
        <f t="shared" si="1"/>
        <v>13.870000000000001</v>
      </c>
    </row>
    <row r="24" spans="1:9" x14ac:dyDescent="0.25">
      <c r="A24" t="s">
        <v>18</v>
      </c>
      <c r="B24" t="s">
        <v>66</v>
      </c>
      <c r="C24">
        <v>40</v>
      </c>
      <c r="D24">
        <v>5.08</v>
      </c>
      <c r="E24">
        <v>4.5999999999999996</v>
      </c>
      <c r="F24">
        <v>0.28000000000000003</v>
      </c>
      <c r="G24">
        <v>63</v>
      </c>
      <c r="I24">
        <v>227</v>
      </c>
    </row>
    <row r="25" spans="1:9" x14ac:dyDescent="0.25">
      <c r="B25" t="s">
        <v>148</v>
      </c>
      <c r="C25">
        <v>205</v>
      </c>
      <c r="D25">
        <v>5.64</v>
      </c>
      <c r="E25">
        <v>1.65</v>
      </c>
      <c r="F25">
        <v>37.380000000000003</v>
      </c>
      <c r="G25">
        <v>187</v>
      </c>
      <c r="I25">
        <v>182</v>
      </c>
    </row>
    <row r="26" spans="1:9" x14ac:dyDescent="0.25">
      <c r="B26" t="s">
        <v>145</v>
      </c>
      <c r="C26">
        <v>180</v>
      </c>
      <c r="D26">
        <v>5.22</v>
      </c>
      <c r="E26">
        <v>4.5</v>
      </c>
      <c r="F26">
        <v>7.2</v>
      </c>
      <c r="G26">
        <v>90</v>
      </c>
      <c r="H26">
        <v>1.26</v>
      </c>
      <c r="I26">
        <v>420</v>
      </c>
    </row>
    <row r="27" spans="1:9" x14ac:dyDescent="0.25">
      <c r="B27" t="s">
        <v>51</v>
      </c>
      <c r="C27">
        <v>20</v>
      </c>
      <c r="D27">
        <v>1.4</v>
      </c>
      <c r="E27">
        <v>5.6</v>
      </c>
      <c r="F27">
        <v>12.6</v>
      </c>
      <c r="G27">
        <v>84</v>
      </c>
    </row>
    <row r="29" spans="1:9" x14ac:dyDescent="0.25">
      <c r="D29">
        <f>D25+D26+D27+D28+D24</f>
        <v>17.34</v>
      </c>
      <c r="E29">
        <f t="shared" ref="E29:H29" si="2">E25+E26+E27+E28+E24</f>
        <v>16.350000000000001</v>
      </c>
      <c r="F29">
        <f t="shared" si="2"/>
        <v>57.460000000000008</v>
      </c>
      <c r="G29">
        <f t="shared" si="2"/>
        <v>424</v>
      </c>
      <c r="H29">
        <f t="shared" si="2"/>
        <v>1.26</v>
      </c>
    </row>
    <row r="30" spans="1:9" x14ac:dyDescent="0.25">
      <c r="A30" t="s">
        <v>167</v>
      </c>
      <c r="D30">
        <f>D13+D14+D23+D29</f>
        <v>49.959999999999994</v>
      </c>
      <c r="E30">
        <f t="shared" ref="E30:H30" si="3">E13+E14+E23+E29</f>
        <v>50.92</v>
      </c>
      <c r="F30">
        <f t="shared" si="3"/>
        <v>233.35000000000002</v>
      </c>
      <c r="G30">
        <f t="shared" si="3"/>
        <v>1589.7</v>
      </c>
      <c r="H30">
        <f t="shared" si="3"/>
        <v>20.94</v>
      </c>
    </row>
    <row r="32" spans="1:9" x14ac:dyDescent="0.25">
      <c r="A32" t="s">
        <v>0</v>
      </c>
      <c r="B32" t="s">
        <v>1</v>
      </c>
      <c r="C32" t="s">
        <v>3</v>
      </c>
      <c r="D32" t="s">
        <v>117</v>
      </c>
      <c r="G32" t="s">
        <v>118</v>
      </c>
      <c r="H32" t="s">
        <v>11</v>
      </c>
      <c r="I32" t="s">
        <v>13</v>
      </c>
    </row>
    <row r="33" spans="1:9" x14ac:dyDescent="0.25">
      <c r="B33" t="s">
        <v>2</v>
      </c>
      <c r="D33" t="s">
        <v>6</v>
      </c>
      <c r="E33" t="s">
        <v>7</v>
      </c>
      <c r="F33" t="s">
        <v>8</v>
      </c>
      <c r="H33" t="s">
        <v>12</v>
      </c>
      <c r="I33" t="s">
        <v>14</v>
      </c>
    </row>
    <row r="34" spans="1:9" x14ac:dyDescent="0.25">
      <c r="A34" t="s">
        <v>25</v>
      </c>
    </row>
    <row r="35" spans="1:9" x14ac:dyDescent="0.25">
      <c r="A35" t="s">
        <v>16</v>
      </c>
      <c r="B35" t="s">
        <v>149</v>
      </c>
      <c r="C35">
        <v>205</v>
      </c>
      <c r="D35">
        <v>2.17</v>
      </c>
      <c r="E35">
        <v>3.89</v>
      </c>
      <c r="F35">
        <v>22.51</v>
      </c>
      <c r="G35">
        <v>134</v>
      </c>
      <c r="I35">
        <v>199</v>
      </c>
    </row>
    <row r="36" spans="1:9" x14ac:dyDescent="0.25">
      <c r="B36" t="s">
        <v>47</v>
      </c>
      <c r="C36">
        <v>40</v>
      </c>
      <c r="D36">
        <v>2.4500000000000002</v>
      </c>
      <c r="E36">
        <v>7.55</v>
      </c>
      <c r="F36">
        <v>14.62</v>
      </c>
      <c r="G36">
        <v>136</v>
      </c>
      <c r="I36">
        <v>1</v>
      </c>
    </row>
    <row r="37" spans="1:9" x14ac:dyDescent="0.25">
      <c r="B37" t="s">
        <v>157</v>
      </c>
      <c r="C37" t="s">
        <v>156</v>
      </c>
      <c r="D37">
        <v>0.06</v>
      </c>
      <c r="E37">
        <v>0.02</v>
      </c>
      <c r="F37">
        <v>9.99</v>
      </c>
      <c r="G37">
        <v>40</v>
      </c>
      <c r="H37">
        <v>0.03</v>
      </c>
      <c r="I37">
        <v>411</v>
      </c>
    </row>
    <row r="38" spans="1:9" x14ac:dyDescent="0.25">
      <c r="D38">
        <f>D35+D36+D37</f>
        <v>4.68</v>
      </c>
      <c r="E38">
        <f t="shared" ref="E38:H38" si="4">E35+E36+E37</f>
        <v>11.459999999999999</v>
      </c>
      <c r="F38">
        <f t="shared" si="4"/>
        <v>47.120000000000005</v>
      </c>
      <c r="G38">
        <f t="shared" si="4"/>
        <v>310</v>
      </c>
      <c r="H38">
        <f t="shared" si="4"/>
        <v>0.03</v>
      </c>
    </row>
    <row r="39" spans="1:9" x14ac:dyDescent="0.25">
      <c r="A39" t="s">
        <v>22</v>
      </c>
      <c r="B39" t="s">
        <v>46</v>
      </c>
      <c r="C39">
        <v>180</v>
      </c>
      <c r="D39">
        <v>0.72</v>
      </c>
      <c r="E39">
        <v>0.72</v>
      </c>
      <c r="F39">
        <v>17.64</v>
      </c>
      <c r="G39">
        <v>79</v>
      </c>
      <c r="H39">
        <v>18</v>
      </c>
    </row>
    <row r="41" spans="1:9" x14ac:dyDescent="0.25">
      <c r="A41" t="s">
        <v>17</v>
      </c>
      <c r="B41" t="s">
        <v>158</v>
      </c>
      <c r="C41">
        <v>60</v>
      </c>
      <c r="D41">
        <v>0.7</v>
      </c>
      <c r="F41">
        <v>1.4</v>
      </c>
      <c r="G41">
        <v>8</v>
      </c>
    </row>
    <row r="42" spans="1:9" x14ac:dyDescent="0.25">
      <c r="B42" t="s">
        <v>151</v>
      </c>
      <c r="C42">
        <v>250</v>
      </c>
      <c r="D42">
        <v>2.09</v>
      </c>
      <c r="E42">
        <v>3.36</v>
      </c>
      <c r="F42">
        <v>12.13</v>
      </c>
      <c r="G42">
        <v>87</v>
      </c>
      <c r="H42">
        <v>5.7</v>
      </c>
      <c r="I42">
        <v>91</v>
      </c>
    </row>
    <row r="43" spans="1:9" x14ac:dyDescent="0.25">
      <c r="B43" t="s">
        <v>152</v>
      </c>
      <c r="C43" t="s">
        <v>86</v>
      </c>
      <c r="D43">
        <v>11.78</v>
      </c>
      <c r="E43">
        <v>12.91</v>
      </c>
      <c r="F43">
        <v>14.9</v>
      </c>
      <c r="G43">
        <v>223</v>
      </c>
      <c r="H43">
        <v>1.1299999999999999</v>
      </c>
      <c r="I43">
        <v>303</v>
      </c>
    </row>
    <row r="44" spans="1:9" x14ac:dyDescent="0.25">
      <c r="B44" t="s">
        <v>97</v>
      </c>
      <c r="C44">
        <v>150</v>
      </c>
      <c r="D44">
        <v>3.09</v>
      </c>
      <c r="E44">
        <v>4.8499999999999996</v>
      </c>
      <c r="F44">
        <v>14.14</v>
      </c>
      <c r="G44">
        <v>112</v>
      </c>
      <c r="H44">
        <v>25.7</v>
      </c>
      <c r="I44">
        <v>354</v>
      </c>
    </row>
    <row r="45" spans="1:9" x14ac:dyDescent="0.25">
      <c r="B45" t="s">
        <v>49</v>
      </c>
      <c r="C45">
        <v>180</v>
      </c>
      <c r="D45">
        <v>0.79</v>
      </c>
      <c r="F45">
        <v>20</v>
      </c>
      <c r="G45">
        <v>80</v>
      </c>
      <c r="H45">
        <v>0.06</v>
      </c>
      <c r="I45">
        <v>401</v>
      </c>
    </row>
    <row r="46" spans="1:9" x14ac:dyDescent="0.25">
      <c r="B46" t="s">
        <v>44</v>
      </c>
      <c r="C46">
        <v>40</v>
      </c>
      <c r="D46">
        <v>2.6</v>
      </c>
      <c r="E46">
        <v>0.4</v>
      </c>
      <c r="F46">
        <v>16</v>
      </c>
      <c r="G46">
        <v>76</v>
      </c>
    </row>
    <row r="48" spans="1:9" x14ac:dyDescent="0.25">
      <c r="D48">
        <f>D41+D42+D43+D44+D45+D46+D47</f>
        <v>21.05</v>
      </c>
      <c r="E48">
        <f t="shared" ref="E48:I48" si="5">E41+E42+E43+E44+E45+E46+E47</f>
        <v>21.519999999999996</v>
      </c>
      <c r="F48">
        <f t="shared" si="5"/>
        <v>78.569999999999993</v>
      </c>
      <c r="G48">
        <f t="shared" si="5"/>
        <v>586</v>
      </c>
      <c r="H48">
        <f t="shared" si="5"/>
        <v>32.590000000000003</v>
      </c>
      <c r="I48">
        <f t="shared" si="5"/>
        <v>1149</v>
      </c>
    </row>
    <row r="49" spans="1:9" x14ac:dyDescent="0.25">
      <c r="A49" t="s">
        <v>18</v>
      </c>
      <c r="B49" t="s">
        <v>85</v>
      </c>
      <c r="C49">
        <v>150</v>
      </c>
      <c r="D49">
        <v>2.25</v>
      </c>
      <c r="E49">
        <v>5.0599999999999996</v>
      </c>
      <c r="F49">
        <v>13.1</v>
      </c>
      <c r="G49">
        <v>107</v>
      </c>
      <c r="H49">
        <v>11.45</v>
      </c>
      <c r="I49">
        <v>342</v>
      </c>
    </row>
    <row r="50" spans="1:9" x14ac:dyDescent="0.25">
      <c r="B50" t="s">
        <v>58</v>
      </c>
      <c r="C50">
        <v>80</v>
      </c>
      <c r="D50">
        <v>12.7</v>
      </c>
      <c r="E50">
        <v>3.63</v>
      </c>
      <c r="F50">
        <v>2.57</v>
      </c>
      <c r="G50">
        <v>94</v>
      </c>
      <c r="H50">
        <v>0.3</v>
      </c>
      <c r="I50">
        <v>263</v>
      </c>
    </row>
    <row r="51" spans="1:9" x14ac:dyDescent="0.25">
      <c r="B51" t="s">
        <v>48</v>
      </c>
      <c r="C51">
        <v>180</v>
      </c>
      <c r="D51">
        <v>3.67</v>
      </c>
      <c r="E51">
        <v>3.19</v>
      </c>
      <c r="F51">
        <v>15.82</v>
      </c>
      <c r="G51">
        <v>107</v>
      </c>
      <c r="H51">
        <v>1.43</v>
      </c>
      <c r="I51">
        <v>416</v>
      </c>
    </row>
    <row r="52" spans="1:9" x14ac:dyDescent="0.25">
      <c r="B52" t="s">
        <v>108</v>
      </c>
      <c r="C52">
        <v>50</v>
      </c>
      <c r="D52">
        <v>3.64</v>
      </c>
      <c r="E52">
        <v>6.26</v>
      </c>
      <c r="F52">
        <v>26.46</v>
      </c>
      <c r="G52">
        <v>179</v>
      </c>
      <c r="I52">
        <v>450</v>
      </c>
    </row>
    <row r="55" spans="1:9" x14ac:dyDescent="0.25">
      <c r="D55">
        <f>D49+D50+D51+D52+D53</f>
        <v>22.259999999999998</v>
      </c>
      <c r="E55">
        <f t="shared" ref="E55:H55" si="6">E49+E50+E51+E52+E53</f>
        <v>18.14</v>
      </c>
      <c r="F55">
        <f t="shared" si="6"/>
        <v>57.95</v>
      </c>
      <c r="G55">
        <f t="shared" si="6"/>
        <v>487</v>
      </c>
      <c r="H55">
        <f t="shared" si="6"/>
        <v>13.18</v>
      </c>
    </row>
    <row r="56" spans="1:9" x14ac:dyDescent="0.25">
      <c r="A56" t="s">
        <v>167</v>
      </c>
      <c r="D56">
        <f>D38+D39+D48+D55</f>
        <v>48.709999999999994</v>
      </c>
      <c r="E56">
        <f t="shared" ref="E56:H56" si="7">E38+E39+E48+E55</f>
        <v>51.839999999999996</v>
      </c>
      <c r="F56">
        <f t="shared" si="7"/>
        <v>201.27999999999997</v>
      </c>
      <c r="G56">
        <f t="shared" si="7"/>
        <v>1462</v>
      </c>
      <c r="H56">
        <f t="shared" si="7"/>
        <v>63.800000000000004</v>
      </c>
    </row>
    <row r="63" spans="1:9" x14ac:dyDescent="0.25">
      <c r="A63" t="s">
        <v>0</v>
      </c>
      <c r="B63" t="s">
        <v>1</v>
      </c>
      <c r="C63" t="s">
        <v>3</v>
      </c>
      <c r="D63" t="s">
        <v>117</v>
      </c>
      <c r="G63" t="s">
        <v>9</v>
      </c>
      <c r="H63" t="s">
        <v>11</v>
      </c>
      <c r="I63" t="s">
        <v>13</v>
      </c>
    </row>
    <row r="64" spans="1:9" x14ac:dyDescent="0.25">
      <c r="B64" t="s">
        <v>2</v>
      </c>
      <c r="D64" t="s">
        <v>6</v>
      </c>
      <c r="E64" t="s">
        <v>7</v>
      </c>
      <c r="F64" t="s">
        <v>8</v>
      </c>
      <c r="G64" t="s">
        <v>10</v>
      </c>
      <c r="H64" t="s">
        <v>12</v>
      </c>
      <c r="I64" t="s">
        <v>14</v>
      </c>
    </row>
    <row r="65" spans="1:9" x14ac:dyDescent="0.25">
      <c r="A65" t="s">
        <v>26</v>
      </c>
    </row>
    <row r="66" spans="1:9" x14ac:dyDescent="0.25">
      <c r="B66" t="s">
        <v>146</v>
      </c>
      <c r="C66">
        <v>205</v>
      </c>
      <c r="D66">
        <v>5.75</v>
      </c>
      <c r="E66">
        <v>5.21</v>
      </c>
      <c r="F66">
        <v>18.84</v>
      </c>
      <c r="G66">
        <v>145</v>
      </c>
      <c r="H66">
        <v>0.91</v>
      </c>
      <c r="I66">
        <v>101</v>
      </c>
    </row>
    <row r="67" spans="1:9" x14ac:dyDescent="0.25">
      <c r="B67" t="s">
        <v>90</v>
      </c>
      <c r="C67">
        <v>150</v>
      </c>
      <c r="D67">
        <v>2.34</v>
      </c>
      <c r="E67">
        <v>2</v>
      </c>
      <c r="F67">
        <v>10.63</v>
      </c>
      <c r="G67">
        <v>70</v>
      </c>
      <c r="H67">
        <v>0.98</v>
      </c>
      <c r="I67">
        <v>414</v>
      </c>
    </row>
    <row r="68" spans="1:9" x14ac:dyDescent="0.25">
      <c r="B68" t="s">
        <v>69</v>
      </c>
      <c r="C68">
        <v>180</v>
      </c>
      <c r="D68">
        <v>2.67</v>
      </c>
      <c r="E68">
        <v>2.34</v>
      </c>
      <c r="F68">
        <v>14.31</v>
      </c>
      <c r="G68">
        <v>89</v>
      </c>
      <c r="H68">
        <v>1.2</v>
      </c>
      <c r="I68">
        <v>413</v>
      </c>
    </row>
    <row r="69" spans="1:9" x14ac:dyDescent="0.25">
      <c r="D69">
        <f>D66+D67+D68</f>
        <v>10.76</v>
      </c>
      <c r="E69">
        <f t="shared" ref="E69:H69" si="8">E66+E67+E68</f>
        <v>9.5500000000000007</v>
      </c>
      <c r="F69">
        <f t="shared" si="8"/>
        <v>43.78</v>
      </c>
      <c r="G69">
        <f t="shared" si="8"/>
        <v>304</v>
      </c>
      <c r="H69">
        <f t="shared" si="8"/>
        <v>3.09</v>
      </c>
    </row>
    <row r="70" spans="1:9" x14ac:dyDescent="0.25">
      <c r="A70" t="s">
        <v>22</v>
      </c>
      <c r="B70" t="s">
        <v>64</v>
      </c>
      <c r="C70">
        <v>180</v>
      </c>
      <c r="D70">
        <v>0.75</v>
      </c>
      <c r="F70">
        <v>16.149999999999999</v>
      </c>
      <c r="G70">
        <v>64</v>
      </c>
      <c r="H70">
        <v>3</v>
      </c>
    </row>
    <row r="71" spans="1:9" x14ac:dyDescent="0.25">
      <c r="A71" t="s">
        <v>17</v>
      </c>
      <c r="B71" t="s">
        <v>98</v>
      </c>
      <c r="C71">
        <v>80</v>
      </c>
      <c r="D71">
        <v>0.72</v>
      </c>
      <c r="E71">
        <v>3.76</v>
      </c>
      <c r="F71">
        <v>4.7300000000000004</v>
      </c>
      <c r="G71">
        <v>55</v>
      </c>
      <c r="H71">
        <v>4.41</v>
      </c>
      <c r="I71">
        <v>54</v>
      </c>
    </row>
    <row r="72" spans="1:9" x14ac:dyDescent="0.25">
      <c r="B72" t="s">
        <v>55</v>
      </c>
      <c r="C72">
        <v>250</v>
      </c>
      <c r="D72">
        <v>1.74</v>
      </c>
      <c r="E72">
        <v>4.88</v>
      </c>
      <c r="F72">
        <v>8.48</v>
      </c>
      <c r="G72">
        <v>85</v>
      </c>
      <c r="H72">
        <v>18.399999999999999</v>
      </c>
      <c r="I72">
        <v>73</v>
      </c>
    </row>
    <row r="73" spans="1:9" x14ac:dyDescent="0.25">
      <c r="B73" t="s">
        <v>171</v>
      </c>
      <c r="C73">
        <v>80</v>
      </c>
      <c r="D73">
        <v>11.59</v>
      </c>
      <c r="E73">
        <v>7.97</v>
      </c>
      <c r="F73">
        <v>7.75</v>
      </c>
      <c r="G73">
        <v>149</v>
      </c>
      <c r="H73">
        <v>0.17</v>
      </c>
      <c r="I73">
        <v>306</v>
      </c>
    </row>
    <row r="74" spans="1:9" x14ac:dyDescent="0.25">
      <c r="B74" t="s">
        <v>82</v>
      </c>
      <c r="C74">
        <v>155</v>
      </c>
      <c r="D74">
        <v>1.79</v>
      </c>
      <c r="E74">
        <v>9.24</v>
      </c>
      <c r="F74">
        <v>11.17</v>
      </c>
      <c r="G74">
        <v>135</v>
      </c>
      <c r="H74">
        <v>8.27</v>
      </c>
      <c r="I74">
        <v>148</v>
      </c>
    </row>
    <row r="75" spans="1:9" x14ac:dyDescent="0.25">
      <c r="B75" t="s">
        <v>99</v>
      </c>
      <c r="C75">
        <v>180</v>
      </c>
      <c r="D75">
        <v>0.43</v>
      </c>
      <c r="E75">
        <v>0.16</v>
      </c>
      <c r="F75">
        <v>24.99</v>
      </c>
      <c r="G75">
        <v>101</v>
      </c>
      <c r="H75">
        <v>0.36</v>
      </c>
      <c r="I75">
        <v>394</v>
      </c>
    </row>
    <row r="76" spans="1:9" x14ac:dyDescent="0.25">
      <c r="B76" t="s">
        <v>44</v>
      </c>
      <c r="C76">
        <v>40</v>
      </c>
      <c r="D76">
        <v>2.6</v>
      </c>
      <c r="E76">
        <v>0.4</v>
      </c>
      <c r="F76">
        <v>16</v>
      </c>
      <c r="G76">
        <v>76</v>
      </c>
    </row>
    <row r="78" spans="1:9" x14ac:dyDescent="0.25">
      <c r="D78">
        <f>D71+D72+D73+D74+D75+D76+D77</f>
        <v>18.87</v>
      </c>
      <c r="E78">
        <f t="shared" ref="E78:H78" si="9">E71+E72+E73+E74+E75+E76+E77</f>
        <v>26.41</v>
      </c>
      <c r="F78">
        <f t="shared" si="9"/>
        <v>73.12</v>
      </c>
      <c r="G78">
        <f t="shared" si="9"/>
        <v>601</v>
      </c>
      <c r="H78">
        <f t="shared" si="9"/>
        <v>31.61</v>
      </c>
    </row>
    <row r="80" spans="1:9" x14ac:dyDescent="0.25">
      <c r="A80" t="s">
        <v>18</v>
      </c>
      <c r="B80" t="s">
        <v>155</v>
      </c>
      <c r="C80">
        <v>40</v>
      </c>
      <c r="D80">
        <v>0.15</v>
      </c>
      <c r="F80">
        <v>0.5</v>
      </c>
      <c r="G80">
        <v>2.7</v>
      </c>
    </row>
    <row r="81" spans="1:9" x14ac:dyDescent="0.25">
      <c r="B81" t="s">
        <v>165</v>
      </c>
      <c r="C81">
        <v>150</v>
      </c>
      <c r="D81">
        <v>8.59</v>
      </c>
      <c r="E81">
        <v>6.09</v>
      </c>
      <c r="F81">
        <v>38.64</v>
      </c>
      <c r="G81">
        <v>243</v>
      </c>
      <c r="I81">
        <v>330</v>
      </c>
    </row>
    <row r="82" spans="1:9" x14ac:dyDescent="0.25">
      <c r="B82" t="s">
        <v>169</v>
      </c>
      <c r="C82">
        <v>50</v>
      </c>
      <c r="D82">
        <v>5.5</v>
      </c>
      <c r="E82">
        <v>11.92</v>
      </c>
      <c r="F82">
        <v>0.2</v>
      </c>
      <c r="G82">
        <v>130</v>
      </c>
      <c r="I82">
        <v>291</v>
      </c>
    </row>
    <row r="83" spans="1:9" x14ac:dyDescent="0.25">
      <c r="B83" t="s">
        <v>56</v>
      </c>
      <c r="C83">
        <v>20</v>
      </c>
      <c r="D83">
        <v>1.5</v>
      </c>
      <c r="E83">
        <v>0.1</v>
      </c>
      <c r="F83">
        <v>10</v>
      </c>
      <c r="G83">
        <v>47</v>
      </c>
    </row>
    <row r="84" spans="1:9" x14ac:dyDescent="0.25">
      <c r="B84" t="s">
        <v>52</v>
      </c>
      <c r="C84">
        <v>180</v>
      </c>
      <c r="D84">
        <v>5.22</v>
      </c>
      <c r="E84">
        <v>4.5</v>
      </c>
      <c r="F84">
        <v>7.56</v>
      </c>
      <c r="G84">
        <v>92</v>
      </c>
      <c r="H84">
        <v>0.54</v>
      </c>
      <c r="I84">
        <v>420</v>
      </c>
    </row>
    <row r="85" spans="1:9" x14ac:dyDescent="0.25">
      <c r="D85">
        <f>D81+D82+D83+D84</f>
        <v>20.81</v>
      </c>
      <c r="E85">
        <f t="shared" ref="E85:I85" si="10">E81+E82+E83+E84</f>
        <v>22.61</v>
      </c>
      <c r="F85">
        <f t="shared" si="10"/>
        <v>56.400000000000006</v>
      </c>
      <c r="G85">
        <f t="shared" si="10"/>
        <v>512</v>
      </c>
      <c r="H85">
        <f t="shared" si="10"/>
        <v>0.54</v>
      </c>
      <c r="I85">
        <f t="shared" si="10"/>
        <v>1041</v>
      </c>
    </row>
    <row r="86" spans="1:9" x14ac:dyDescent="0.25">
      <c r="A86" t="s">
        <v>167</v>
      </c>
      <c r="D86">
        <f>D69+D70+D78+D85</f>
        <v>51.19</v>
      </c>
      <c r="E86">
        <f t="shared" ref="E86:I86" si="11">E69+E70+E78+E85</f>
        <v>58.57</v>
      </c>
      <c r="F86">
        <f t="shared" si="11"/>
        <v>189.45000000000002</v>
      </c>
      <c r="G86">
        <f t="shared" si="11"/>
        <v>1481</v>
      </c>
      <c r="H86">
        <f t="shared" si="11"/>
        <v>38.24</v>
      </c>
      <c r="I86">
        <f t="shared" si="11"/>
        <v>1041</v>
      </c>
    </row>
    <row r="93" spans="1:9" x14ac:dyDescent="0.25">
      <c r="A93" t="s">
        <v>0</v>
      </c>
      <c r="B93" t="s">
        <v>1</v>
      </c>
      <c r="C93" t="s">
        <v>3</v>
      </c>
      <c r="D93" t="s">
        <v>117</v>
      </c>
      <c r="G93" t="s">
        <v>9</v>
      </c>
      <c r="H93" t="s">
        <v>11</v>
      </c>
      <c r="I93" t="s">
        <v>13</v>
      </c>
    </row>
    <row r="94" spans="1:9" x14ac:dyDescent="0.25">
      <c r="B94" t="s">
        <v>2</v>
      </c>
      <c r="D94" t="s">
        <v>6</v>
      </c>
      <c r="E94" t="s">
        <v>7</v>
      </c>
      <c r="F94" t="s">
        <v>8</v>
      </c>
      <c r="G94" t="s">
        <v>10</v>
      </c>
      <c r="H94" t="s">
        <v>12</v>
      </c>
      <c r="I94" t="s">
        <v>14</v>
      </c>
    </row>
    <row r="95" spans="1:9" x14ac:dyDescent="0.25">
      <c r="A95" t="s">
        <v>28</v>
      </c>
    </row>
    <row r="96" spans="1:9" x14ac:dyDescent="0.25">
      <c r="A96" t="s">
        <v>16</v>
      </c>
      <c r="B96" t="s">
        <v>150</v>
      </c>
      <c r="C96">
        <v>205</v>
      </c>
      <c r="D96">
        <v>4.3600000000000003</v>
      </c>
      <c r="E96">
        <v>0.48</v>
      </c>
      <c r="F96">
        <v>31.87</v>
      </c>
      <c r="G96">
        <v>149</v>
      </c>
      <c r="I96">
        <v>199</v>
      </c>
    </row>
    <row r="97" spans="1:9" x14ac:dyDescent="0.25">
      <c r="B97" t="s">
        <v>84</v>
      </c>
      <c r="C97">
        <v>45</v>
      </c>
      <c r="D97">
        <v>2.4500000000000002</v>
      </c>
      <c r="E97">
        <v>3.93</v>
      </c>
      <c r="F97">
        <v>21.72</v>
      </c>
      <c r="G97">
        <v>132</v>
      </c>
      <c r="H97">
        <v>0.24</v>
      </c>
      <c r="I97">
        <v>2</v>
      </c>
    </row>
    <row r="98" spans="1:9" x14ac:dyDescent="0.25">
      <c r="B98" t="s">
        <v>48</v>
      </c>
      <c r="C98">
        <v>180</v>
      </c>
      <c r="D98">
        <v>2.85</v>
      </c>
      <c r="E98">
        <v>2.41</v>
      </c>
      <c r="F98">
        <v>14.36</v>
      </c>
      <c r="G98">
        <v>91</v>
      </c>
      <c r="H98">
        <v>1.17</v>
      </c>
      <c r="I98">
        <v>414</v>
      </c>
    </row>
    <row r="99" spans="1:9" x14ac:dyDescent="0.25">
      <c r="D99">
        <f>D96+D97+D98</f>
        <v>9.66</v>
      </c>
      <c r="E99">
        <f t="shared" ref="E99:H99" si="12">E96+E97+E98</f>
        <v>6.82</v>
      </c>
      <c r="F99">
        <f t="shared" si="12"/>
        <v>67.95</v>
      </c>
      <c r="G99">
        <f t="shared" si="12"/>
        <v>372</v>
      </c>
      <c r="H99">
        <f t="shared" si="12"/>
        <v>1.41</v>
      </c>
    </row>
    <row r="100" spans="1:9" x14ac:dyDescent="0.25">
      <c r="A100" t="s">
        <v>22</v>
      </c>
      <c r="B100" t="s">
        <v>46</v>
      </c>
      <c r="C100">
        <v>180</v>
      </c>
      <c r="D100">
        <v>0.72</v>
      </c>
      <c r="E100">
        <v>0.72</v>
      </c>
      <c r="F100">
        <v>17.64</v>
      </c>
      <c r="G100">
        <v>79</v>
      </c>
      <c r="H100">
        <v>18</v>
      </c>
    </row>
    <row r="101" spans="1:9" x14ac:dyDescent="0.25">
      <c r="A101" t="s">
        <v>17</v>
      </c>
      <c r="B101" t="s">
        <v>158</v>
      </c>
      <c r="C101">
        <v>40</v>
      </c>
      <c r="D101">
        <v>0.7</v>
      </c>
      <c r="F101">
        <v>1.4</v>
      </c>
      <c r="G101">
        <v>8</v>
      </c>
    </row>
    <row r="102" spans="1:9" x14ac:dyDescent="0.25">
      <c r="B102" t="s">
        <v>81</v>
      </c>
      <c r="C102">
        <v>250</v>
      </c>
      <c r="D102">
        <v>3.54</v>
      </c>
      <c r="E102">
        <v>5.0999999999999996</v>
      </c>
      <c r="F102">
        <v>14.53</v>
      </c>
      <c r="G102">
        <v>118</v>
      </c>
      <c r="H102">
        <v>6.28</v>
      </c>
      <c r="I102">
        <v>69</v>
      </c>
    </row>
    <row r="103" spans="1:9" x14ac:dyDescent="0.25">
      <c r="B103" t="s">
        <v>153</v>
      </c>
      <c r="C103" t="s">
        <v>86</v>
      </c>
      <c r="D103">
        <v>16.98</v>
      </c>
      <c r="E103">
        <v>14.46</v>
      </c>
      <c r="F103">
        <v>1.21</v>
      </c>
      <c r="G103">
        <v>203</v>
      </c>
      <c r="I103">
        <v>297</v>
      </c>
    </row>
    <row r="104" spans="1:9" x14ac:dyDescent="0.25">
      <c r="B104" t="s">
        <v>147</v>
      </c>
      <c r="C104">
        <v>155</v>
      </c>
      <c r="D104">
        <v>8.86</v>
      </c>
      <c r="E104">
        <v>5.98</v>
      </c>
      <c r="F104">
        <v>39.81</v>
      </c>
      <c r="G104">
        <v>248</v>
      </c>
      <c r="I104">
        <v>179</v>
      </c>
    </row>
    <row r="105" spans="1:9" x14ac:dyDescent="0.25">
      <c r="B105" t="s">
        <v>141</v>
      </c>
      <c r="C105">
        <v>150</v>
      </c>
      <c r="D105">
        <v>0.79</v>
      </c>
      <c r="F105">
        <v>20</v>
      </c>
      <c r="G105">
        <v>80</v>
      </c>
      <c r="H105">
        <v>0.06</v>
      </c>
      <c r="I105">
        <v>401</v>
      </c>
    </row>
    <row r="106" spans="1:9" x14ac:dyDescent="0.25">
      <c r="B106" t="s">
        <v>79</v>
      </c>
      <c r="C106">
        <v>40</v>
      </c>
      <c r="D106">
        <v>2.6</v>
      </c>
      <c r="E106">
        <v>0.4</v>
      </c>
      <c r="F106">
        <v>16</v>
      </c>
      <c r="G106">
        <v>76</v>
      </c>
    </row>
    <row r="108" spans="1:9" x14ac:dyDescent="0.25">
      <c r="D108">
        <f>D101+D102+D103+D104+D105+D106+D107</f>
        <v>33.47</v>
      </c>
      <c r="E108">
        <f t="shared" ref="E108:H108" si="13">E101+E102+E103+E104+E105+E106+E107</f>
        <v>25.94</v>
      </c>
      <c r="F108">
        <f t="shared" si="13"/>
        <v>92.95</v>
      </c>
      <c r="G108">
        <f t="shared" si="13"/>
        <v>733</v>
      </c>
      <c r="H108">
        <f t="shared" si="13"/>
        <v>6.34</v>
      </c>
    </row>
    <row r="109" spans="1:9" x14ac:dyDescent="0.25">
      <c r="A109" t="s">
        <v>18</v>
      </c>
    </row>
    <row r="110" spans="1:9" x14ac:dyDescent="0.25">
      <c r="B110" t="s">
        <v>65</v>
      </c>
      <c r="C110">
        <v>150</v>
      </c>
      <c r="D110">
        <v>3.51</v>
      </c>
      <c r="E110">
        <v>0.46</v>
      </c>
      <c r="F110">
        <v>19.739999999999998</v>
      </c>
      <c r="G110">
        <v>126</v>
      </c>
      <c r="H110">
        <v>1.07</v>
      </c>
      <c r="I110">
        <v>337</v>
      </c>
    </row>
    <row r="111" spans="1:9" x14ac:dyDescent="0.25">
      <c r="B111" t="s">
        <v>143</v>
      </c>
      <c r="C111">
        <v>80</v>
      </c>
      <c r="D111">
        <v>11.16</v>
      </c>
      <c r="E111">
        <v>3.9</v>
      </c>
      <c r="F111">
        <v>9.0399999999999991</v>
      </c>
      <c r="G111">
        <v>116</v>
      </c>
      <c r="H111">
        <v>3.06</v>
      </c>
      <c r="I111">
        <v>272</v>
      </c>
    </row>
    <row r="112" spans="1:9" x14ac:dyDescent="0.25">
      <c r="B112" t="s">
        <v>54</v>
      </c>
      <c r="C112">
        <v>180</v>
      </c>
      <c r="D112">
        <v>2.76</v>
      </c>
      <c r="E112">
        <v>2.34</v>
      </c>
      <c r="F112">
        <v>14.31</v>
      </c>
      <c r="G112">
        <v>89</v>
      </c>
      <c r="H112">
        <v>1.2</v>
      </c>
      <c r="I112">
        <v>413</v>
      </c>
    </row>
    <row r="113" spans="1:9" x14ac:dyDescent="0.25">
      <c r="B113" t="s">
        <v>79</v>
      </c>
      <c r="C113">
        <v>40</v>
      </c>
      <c r="D113">
        <v>2.6</v>
      </c>
      <c r="E113">
        <v>0.4</v>
      </c>
      <c r="F113">
        <v>16</v>
      </c>
      <c r="G113">
        <v>76</v>
      </c>
    </row>
    <row r="114" spans="1:9" x14ac:dyDescent="0.25">
      <c r="B114" t="s">
        <v>89</v>
      </c>
      <c r="C114">
        <v>30</v>
      </c>
      <c r="D114">
        <v>0.24</v>
      </c>
      <c r="E114">
        <v>0.03</v>
      </c>
      <c r="F114">
        <v>23.94</v>
      </c>
      <c r="G114">
        <v>97</v>
      </c>
    </row>
    <row r="115" spans="1:9" x14ac:dyDescent="0.25">
      <c r="D115">
        <f>D110+D111+D112+D113+D114</f>
        <v>20.27</v>
      </c>
      <c r="E115">
        <f t="shared" ref="E115:H115" si="14">E110+E111+E112+E113+E114</f>
        <v>7.1300000000000008</v>
      </c>
      <c r="F115">
        <f t="shared" si="14"/>
        <v>83.03</v>
      </c>
      <c r="G115">
        <f t="shared" si="14"/>
        <v>504</v>
      </c>
      <c r="H115">
        <f t="shared" si="14"/>
        <v>5.33</v>
      </c>
    </row>
    <row r="116" spans="1:9" x14ac:dyDescent="0.25">
      <c r="A116" t="s">
        <v>167</v>
      </c>
      <c r="D116">
        <f>D99+D100+D108+D115</f>
        <v>64.12</v>
      </c>
      <c r="E116">
        <f t="shared" ref="E116:H116" si="15">E99+E100+E108+E115</f>
        <v>40.610000000000007</v>
      </c>
      <c r="F116">
        <f t="shared" si="15"/>
        <v>261.57000000000005</v>
      </c>
      <c r="G116">
        <f t="shared" si="15"/>
        <v>1688</v>
      </c>
      <c r="H116">
        <f t="shared" si="15"/>
        <v>31.08</v>
      </c>
    </row>
    <row r="126" spans="1:9" x14ac:dyDescent="0.25">
      <c r="A126" t="s">
        <v>0</v>
      </c>
      <c r="B126" t="s">
        <v>1</v>
      </c>
      <c r="C126" t="s">
        <v>3</v>
      </c>
      <c r="D126" t="s">
        <v>117</v>
      </c>
      <c r="G126" t="s">
        <v>9</v>
      </c>
      <c r="H126" t="s">
        <v>11</v>
      </c>
      <c r="I126" t="s">
        <v>13</v>
      </c>
    </row>
    <row r="127" spans="1:9" x14ac:dyDescent="0.25">
      <c r="B127" t="s">
        <v>2</v>
      </c>
      <c r="D127" t="s">
        <v>6</v>
      </c>
      <c r="E127" t="s">
        <v>7</v>
      </c>
      <c r="F127" t="s">
        <v>8</v>
      </c>
      <c r="G127" t="s">
        <v>10</v>
      </c>
      <c r="H127" t="s">
        <v>12</v>
      </c>
      <c r="I127" t="s">
        <v>14</v>
      </c>
    </row>
    <row r="128" spans="1:9" x14ac:dyDescent="0.25">
      <c r="A128" t="s">
        <v>30</v>
      </c>
    </row>
    <row r="129" spans="1:9" x14ac:dyDescent="0.25">
      <c r="A129" t="s">
        <v>16</v>
      </c>
      <c r="B129" t="s">
        <v>98</v>
      </c>
      <c r="C129">
        <v>80</v>
      </c>
      <c r="D129">
        <v>0.72</v>
      </c>
      <c r="E129">
        <v>3.76</v>
      </c>
      <c r="F129">
        <v>4.7300000000000004</v>
      </c>
      <c r="G129">
        <v>55</v>
      </c>
      <c r="H129">
        <v>4.41</v>
      </c>
      <c r="I129">
        <v>54</v>
      </c>
    </row>
    <row r="130" spans="1:9" x14ac:dyDescent="0.25">
      <c r="B130" t="s">
        <v>74</v>
      </c>
      <c r="C130" t="s">
        <v>42</v>
      </c>
      <c r="E130">
        <v>13.46</v>
      </c>
      <c r="F130">
        <v>1.51</v>
      </c>
      <c r="G130">
        <v>157</v>
      </c>
      <c r="H130">
        <v>0.15</v>
      </c>
      <c r="I130">
        <v>229</v>
      </c>
    </row>
    <row r="131" spans="1:9" x14ac:dyDescent="0.25">
      <c r="B131" t="s">
        <v>21</v>
      </c>
      <c r="C131">
        <v>60</v>
      </c>
      <c r="D131">
        <v>6.68</v>
      </c>
      <c r="E131">
        <v>8.4499999999999993</v>
      </c>
      <c r="F131">
        <v>19.39</v>
      </c>
      <c r="G131">
        <v>180</v>
      </c>
      <c r="H131">
        <v>0.11</v>
      </c>
      <c r="I131">
        <v>3</v>
      </c>
    </row>
    <row r="132" spans="1:9" x14ac:dyDescent="0.25">
      <c r="B132" t="s">
        <v>145</v>
      </c>
      <c r="C132">
        <v>180</v>
      </c>
      <c r="D132">
        <v>5.22</v>
      </c>
      <c r="E132">
        <v>4.5</v>
      </c>
      <c r="F132">
        <v>7.2</v>
      </c>
      <c r="G132">
        <v>90</v>
      </c>
      <c r="H132">
        <v>1.26</v>
      </c>
      <c r="I132">
        <v>420</v>
      </c>
    </row>
    <row r="133" spans="1:9" x14ac:dyDescent="0.25">
      <c r="D133">
        <f>D129+D130+D131+D132</f>
        <v>12.62</v>
      </c>
      <c r="E133">
        <f t="shared" ref="E133:H133" si="16">E129+E130+E131+E132</f>
        <v>30.169999999999998</v>
      </c>
      <c r="F133">
        <f t="shared" si="16"/>
        <v>32.830000000000005</v>
      </c>
      <c r="G133">
        <f t="shared" si="16"/>
        <v>482</v>
      </c>
      <c r="H133">
        <f t="shared" si="16"/>
        <v>5.9300000000000006</v>
      </c>
    </row>
    <row r="134" spans="1:9" x14ac:dyDescent="0.25">
      <c r="A134" t="s">
        <v>22</v>
      </c>
      <c r="B134" t="s">
        <v>64</v>
      </c>
      <c r="C134">
        <v>180</v>
      </c>
      <c r="D134">
        <v>0.75</v>
      </c>
      <c r="F134">
        <v>16.149999999999999</v>
      </c>
      <c r="G134">
        <v>64</v>
      </c>
      <c r="H134">
        <v>3</v>
      </c>
    </row>
    <row r="135" spans="1:9" x14ac:dyDescent="0.25">
      <c r="A135" t="s">
        <v>17</v>
      </c>
      <c r="B135" t="s">
        <v>23</v>
      </c>
      <c r="C135">
        <v>80</v>
      </c>
      <c r="D135">
        <v>1.87</v>
      </c>
      <c r="E135">
        <v>3.67</v>
      </c>
      <c r="F135">
        <v>9.8699999999999992</v>
      </c>
      <c r="G135">
        <v>80</v>
      </c>
      <c r="H135">
        <v>5.37</v>
      </c>
      <c r="I135">
        <v>55</v>
      </c>
    </row>
    <row r="136" spans="1:9" x14ac:dyDescent="0.25">
      <c r="B136" t="s">
        <v>142</v>
      </c>
      <c r="C136">
        <v>250</v>
      </c>
      <c r="D136">
        <v>2.68</v>
      </c>
      <c r="E136">
        <v>2.84</v>
      </c>
      <c r="F136">
        <v>17.14</v>
      </c>
      <c r="G136">
        <v>105</v>
      </c>
      <c r="H136">
        <v>8.25</v>
      </c>
      <c r="I136">
        <v>88</v>
      </c>
    </row>
    <row r="137" spans="1:9" x14ac:dyDescent="0.25">
      <c r="B137" t="s">
        <v>134</v>
      </c>
      <c r="C137">
        <v>80</v>
      </c>
      <c r="D137">
        <v>51.12</v>
      </c>
      <c r="E137">
        <v>7.97</v>
      </c>
      <c r="F137">
        <v>7.75</v>
      </c>
      <c r="G137">
        <v>149</v>
      </c>
      <c r="H137">
        <v>0.17</v>
      </c>
      <c r="I137">
        <v>306</v>
      </c>
    </row>
    <row r="138" spans="1:9" x14ac:dyDescent="0.25">
      <c r="B138" t="s">
        <v>154</v>
      </c>
      <c r="C138">
        <v>150</v>
      </c>
      <c r="D138">
        <v>3.51</v>
      </c>
      <c r="E138">
        <v>3.72</v>
      </c>
      <c r="F138">
        <v>19.739999999999998</v>
      </c>
      <c r="G138">
        <v>142</v>
      </c>
      <c r="H138">
        <v>21</v>
      </c>
      <c r="I138">
        <v>337</v>
      </c>
    </row>
    <row r="139" spans="1:9" x14ac:dyDescent="0.25">
      <c r="B139" t="s">
        <v>100</v>
      </c>
      <c r="C139">
        <v>200</v>
      </c>
      <c r="D139">
        <v>0.14000000000000001</v>
      </c>
      <c r="E139">
        <v>0.14000000000000001</v>
      </c>
      <c r="F139">
        <v>21.49</v>
      </c>
      <c r="G139">
        <v>73</v>
      </c>
      <c r="H139">
        <v>1.55</v>
      </c>
      <c r="I139">
        <v>390</v>
      </c>
    </row>
    <row r="140" spans="1:9" x14ac:dyDescent="0.25">
      <c r="B140" t="s">
        <v>68</v>
      </c>
      <c r="C140">
        <v>40</v>
      </c>
      <c r="D140">
        <v>2.6</v>
      </c>
      <c r="E140">
        <v>0.4</v>
      </c>
      <c r="F140">
        <v>16</v>
      </c>
      <c r="G140">
        <v>76</v>
      </c>
    </row>
    <row r="141" spans="1:9" x14ac:dyDescent="0.25">
      <c r="B141" t="s">
        <v>56</v>
      </c>
      <c r="C141">
        <v>20</v>
      </c>
      <c r="D141">
        <v>1.5</v>
      </c>
      <c r="E141">
        <v>0.1</v>
      </c>
      <c r="F141">
        <v>10</v>
      </c>
      <c r="G141">
        <v>47</v>
      </c>
    </row>
    <row r="142" spans="1:9" x14ac:dyDescent="0.25">
      <c r="D142">
        <f>D135+D136+D137+D138+D139+D140+D141</f>
        <v>63.42</v>
      </c>
      <c r="E142">
        <f t="shared" ref="E142:H142" si="17">E135+E136+E137+E138+E139+E140+E141</f>
        <v>18.84</v>
      </c>
      <c r="F142">
        <f t="shared" si="17"/>
        <v>101.99</v>
      </c>
      <c r="G142">
        <f t="shared" si="17"/>
        <v>672</v>
      </c>
      <c r="H142">
        <f t="shared" si="17"/>
        <v>36.339999999999996</v>
      </c>
    </row>
    <row r="144" spans="1:9" x14ac:dyDescent="0.25">
      <c r="A144" t="s">
        <v>18</v>
      </c>
      <c r="B144" t="s">
        <v>163</v>
      </c>
      <c r="C144">
        <v>200</v>
      </c>
      <c r="D144">
        <v>4.82</v>
      </c>
      <c r="E144">
        <v>5.08</v>
      </c>
      <c r="F144">
        <v>16.84</v>
      </c>
      <c r="G144">
        <v>132</v>
      </c>
      <c r="H144">
        <v>0.91</v>
      </c>
      <c r="I144">
        <v>101</v>
      </c>
    </row>
    <row r="145" spans="1:9" x14ac:dyDescent="0.25">
      <c r="B145" t="s">
        <v>54</v>
      </c>
      <c r="C145">
        <v>150</v>
      </c>
      <c r="D145">
        <v>2.67</v>
      </c>
      <c r="E145">
        <v>2.34</v>
      </c>
      <c r="F145">
        <v>14.31</v>
      </c>
      <c r="G145">
        <v>89</v>
      </c>
      <c r="H145">
        <v>1.2</v>
      </c>
      <c r="I145">
        <v>413</v>
      </c>
    </row>
    <row r="146" spans="1:9" x14ac:dyDescent="0.25">
      <c r="B146" t="s">
        <v>92</v>
      </c>
      <c r="C146">
        <v>50</v>
      </c>
      <c r="D146">
        <v>3.9</v>
      </c>
      <c r="E146">
        <v>3.06</v>
      </c>
      <c r="F146">
        <v>26.93</v>
      </c>
      <c r="G146">
        <v>151</v>
      </c>
      <c r="I146">
        <v>456</v>
      </c>
    </row>
    <row r="148" spans="1:9" x14ac:dyDescent="0.25">
      <c r="D148">
        <f>D144+D145+D146+D147</f>
        <v>11.39</v>
      </c>
      <c r="E148">
        <f t="shared" ref="E148:I148" si="18">E144+E145+E146+E147</f>
        <v>10.48</v>
      </c>
      <c r="F148">
        <f t="shared" si="18"/>
        <v>58.08</v>
      </c>
      <c r="G148">
        <f t="shared" si="18"/>
        <v>372</v>
      </c>
      <c r="H148">
        <f t="shared" si="18"/>
        <v>2.11</v>
      </c>
      <c r="I148">
        <f t="shared" si="18"/>
        <v>970</v>
      </c>
    </row>
    <row r="150" spans="1:9" x14ac:dyDescent="0.25">
      <c r="A150" t="s">
        <v>167</v>
      </c>
      <c r="D150">
        <f>D133+D134+D142+D148</f>
        <v>88.18</v>
      </c>
      <c r="E150">
        <f t="shared" ref="E150:H150" si="19">E133+E134+E142+E148</f>
        <v>59.489999999999995</v>
      </c>
      <c r="F150">
        <f t="shared" si="19"/>
        <v>209.05</v>
      </c>
      <c r="G150">
        <f t="shared" si="19"/>
        <v>1590</v>
      </c>
      <c r="H150">
        <f t="shared" si="19"/>
        <v>47.379999999999995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2024-07-05T08:35:34Z</dcterms:modified>
</cp:coreProperties>
</file>